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480" yWindow="375" windowWidth="5250" windowHeight="3300" tabRatio="863"/>
  </bookViews>
  <sheets>
    <sheet name="通信行业周报" sheetId="1" r:id="rId1"/>
    <sheet name="市场表现" sheetId="81" r:id="rId2"/>
    <sheet name="板块表现" sheetId="46" r:id="rId3"/>
    <sheet name="重点个股" sheetId="65" r:id="rId4"/>
    <sheet name="运营数据" sheetId="80" r:id="rId5"/>
    <sheet name="行业资讯" sheetId="63" r:id="rId6"/>
    <sheet name="运营商" sheetId="73" r:id="rId7"/>
    <sheet name="设备商" sheetId="76" r:id="rId8"/>
    <sheet name="公司资讯" sheetId="66" r:id="rId9"/>
    <sheet name="解禁与定增" sheetId="79" r:id="rId10"/>
    <sheet name="三季报预告" sheetId="77" r:id="rId11"/>
    <sheet name="免责声明" sheetId="38" r:id="rId12"/>
  </sheets>
  <externalReferences>
    <externalReference r:id="rId13"/>
    <externalReference r:id="rId14"/>
    <externalReference r:id="rId15"/>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9">OFFSET([2]市场表现!$O$4,0,(3-[2]市场表现!$B$10)*7+1,LOOKUP([2]市场表现!$B$10,{1,2,3},{51,103,154})+1,1)</definedName>
    <definedName name="_zs1" localSheetId="7">OFFSET([1]传媒板块表现!$T$4,0,(3-[1]传媒板块表现!$B$10)*6+1,LOOKUP([1]传媒板块表现!$B$10,{1,2,3},{51,103,154}),1)</definedName>
    <definedName name="_zs1" localSheetId="1">OFFSET(市场表现!$O$4,0,(3-市场表现!$B$10)*7+1,LOOKUP(市场表现!$B$10,{1,2,3},{51,103,154})+1,1)</definedName>
    <definedName name="_zs1" localSheetId="6">OFFSET([1]传媒板块表现!$T$4,0,(3-[1]传媒板块表现!$B$10)*6+1,LOOKUP([1]传媒板块表现!$B$10,{1,2,3},{51,103,154}),1)</definedName>
    <definedName name="_zs1" localSheetId="4">OFFSET([2]市场表现!$O$4,0,(3-[2]市场表现!$B$10)*7+1,LOOKUP([2]市场表现!$B$10,{1,2,3},{51,103,154})+1,1)</definedName>
    <definedName name="_zs1" localSheetId="3">OFFSET([1]传媒板块表现!$T$4,0,(3-[1]传媒板块表现!$B$10)*6+1,LOOKUP([1]传媒板块表现!$B$10,{1,2,3},{51,103,154}),1)</definedName>
    <definedName name="_zs1">OFFSET(#REF!,0,(3-#REF!)*7+1,LOOKUP(#REF!,{1,2,3},{51,103,154})+1,1)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9">OFFSET([2]市场表现!$O$4,0,(3-[2]市场表现!$B$10)*7+2,LOOKUP([2]市场表现!$B$10,{1,2,3},{51,103,154})+1,1)</definedName>
    <definedName name="_zs2" localSheetId="7">OFFSET([1]传媒板块表现!$T$4,0,(3-[1]传媒板块表现!$B$10)*6+2,LOOKUP([1]传媒板块表现!$B$10,{1,2,3},{51,103,154}),1)</definedName>
    <definedName name="_zs2" localSheetId="1">OFFSET(市场表现!$O$4,0,(3-市场表现!$B$10)*7+2,LOOKUP(市场表现!$B$10,{1,2,3},{51,103,154})+1,1)</definedName>
    <definedName name="_zs2" localSheetId="6">OFFSET([1]传媒板块表现!$T$4,0,(3-[1]传媒板块表现!$B$10)*6+2,LOOKUP([1]传媒板块表现!$B$10,{1,2,3},{51,103,154}),1)</definedName>
    <definedName name="_zs2" localSheetId="4">OFFSET([2]市场表现!$O$4,0,(3-[2]市场表现!$B$10)*7+2,LOOKUP([2]市场表现!$B$10,{1,2,3},{51,103,154})+1,1)</definedName>
    <definedName name="_zs2" localSheetId="3">OFFSET([1]传媒板块表现!$T$4,0,(3-[1]传媒板块表现!$B$10)*6+2,LOOKUP([1]传媒板块表现!$B$10,{1,2,3},{51,103,154}),1)</definedName>
    <definedName name="_zs2">OFFSET(#REF!,0,(3-#REF!)*7+2,LOOKUP(#REF!,{1,2,3},{51,103,154})+1,1)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9">OFFSET([2]市场表现!$O$4,0,(3-[2]市场表现!$B$10)*7+3,LOOKUP([2]市场表现!$B$10,{1,2,3},{51,103,154})+1,1)</definedName>
    <definedName name="_zs3" localSheetId="7">OFFSET([1]传媒板块表现!$T$4,0,(3-[1]传媒板块表现!$B$10)*6+3,LOOKUP([1]传媒板块表现!$B$10,{1,2,3},{51,103,154}),1)</definedName>
    <definedName name="_zs3" localSheetId="1">OFFSET(市场表现!$O$4,0,(3-市场表现!$B$10)*7+3,LOOKUP(市场表现!$B$10,{1,2,3},{51,103,154})+1,1)</definedName>
    <definedName name="_zs3" localSheetId="6">OFFSET([1]传媒板块表现!$T$4,0,(3-[1]传媒板块表现!$B$10)*6+3,LOOKUP([1]传媒板块表现!$B$10,{1,2,3},{51,103,154}),1)</definedName>
    <definedName name="_zs3" localSheetId="4">OFFSET([2]市场表现!$O$4,0,(3-[2]市场表现!$B$10)*7+3,LOOKUP([2]市场表现!$B$10,{1,2,3},{51,103,154})+1,1)</definedName>
    <definedName name="_zs3" localSheetId="3">OFFSET([1]传媒板块表现!$T$4,0,(3-[1]传媒板块表现!$B$10)*6+3,LOOKUP([1]传媒板块表现!$B$10,{1,2,3},{51,103,154}),1)</definedName>
    <definedName name="_zs3">OFFSET(#REF!,0,(3-#REF!)*7+3,LOOKUP(#REF!,{1,2,3},{51,103,154})+1,1)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9">OFFSET([2]市场表现!$O$4,0,(3-[2]市场表现!$B$10)*7+4,LOOKUP([2]市场表现!$B$10,{1,2,3},{51,103,154})+1,1)</definedName>
    <definedName name="_zs4" localSheetId="7">OFFSET([1]传媒板块表现!$T$4,0,(3-[1]传媒板块表现!$B$10)*6+4,LOOKUP([1]传媒板块表现!$B$10,{1,2,3},{51,103,154}),1)</definedName>
    <definedName name="_zs4" localSheetId="1">OFFSET(市场表现!$O$4,0,(3-市场表现!$B$10)*7+4,LOOKUP(市场表现!$B$10,{1,2,3},{51,103,154})+1,1)</definedName>
    <definedName name="_zs4" localSheetId="6">OFFSET([1]传媒板块表现!$T$4,0,(3-[1]传媒板块表现!$B$10)*6+4,LOOKUP([1]传媒板块表现!$B$10,{1,2,3},{51,103,154}),1)</definedName>
    <definedName name="_zs4" localSheetId="4">OFFSET([2]市场表现!$O$4,0,(3-[2]市场表现!$B$10)*7+4,LOOKUP([2]市场表现!$B$10,{1,2,3},{51,103,154})+1,1)</definedName>
    <definedName name="_zs4" localSheetId="3">OFFSET([1]传媒板块表现!$T$4,0,(3-[1]传媒板块表现!$B$10)*6+4,LOOKUP([1]传媒板块表现!$B$10,{1,2,3},{51,103,154}),1)</definedName>
    <definedName name="_zs4">OFFSET(#REF!,0,(3-#REF!)*7+4,LOOKUP(#REF!,{1,2,3},{51,103,154})+1,1)</definedName>
    <definedName name="_zs5" localSheetId="9">OFFSET([2]市场表现!$O$4,0,(3-[2]市场表现!$B$10)*7+5,LOOKUP([2]市场表现!$B$10,{1,2,3},{51,103,154})+1,1)</definedName>
    <definedName name="_zs5" localSheetId="1">OFFSET(市场表现!$O$4,0,(3-市场表现!$B$10)*7+5,LOOKUP(市场表现!$B$10,{1,2,3},{51,103,154})+1,1)</definedName>
    <definedName name="_zs5" localSheetId="4">OFFSET([2]市场表现!$O$4,0,(3-[2]市场表现!$B$10)*7+5,LOOKUP([2]市场表现!$B$10,{1,2,3},{51,103,154})+1,1)</definedName>
    <definedName name="_zs5">OFFSET(#REF!,0,(3-#REF!)*7+5,LOOKUP(#REF!,{1,2,3},{51,103,154})+1,1)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9">OFFSET([3]二级行业市场表现!$N$4,0,(3-[3]二级行业市场表现!$B$10)*6,LOOKUP([3]二级行业市场表现!$B$10,{1,2,3},{51,103,154}),1)</definedName>
    <definedName name="date" localSheetId="7">OFFSET([1]传媒板块表现!$T$4,0,(3-[1]传媒板块表现!$B$10)*6,LOOKUP([1]传媒板块表现!$B$10,{1,2,3},{51,103,154}),1)</definedName>
    <definedName name="date" localSheetId="1">OFFSET([3]二级行业市场表现!$N$4,0,(3-[3]二级行业市场表现!$B$10)*6,LOOKUP([3]二级行业市场表现!$B$10,{1,2,3},{51,103,154}),1)</definedName>
    <definedName name="date" localSheetId="6">OFFSET([1]传媒板块表现!$T$4,0,(3-[1]传媒板块表现!$B$10)*6,LOOKUP([1]传媒板块表现!$B$10,{1,2,3},{51,103,154}),1)</definedName>
    <definedName name="date" localSheetId="4">OFFSET([3]二级行业市场表现!$N$4,0,(3-[3]二级行业市场表现!$B$10)*6,LOOKUP([3]二级行业市场表现!$B$10,{1,2,3},{51,103,154}),1)</definedName>
    <definedName name="date" localSheetId="3">OFFSET([1]传媒板块表现!$T$4,0,(3-[1]传媒板块表现!$B$10)*6,LOOKUP([1]传媒板块表现!$B$10,{1,2,3},{51,103,154}),1)</definedName>
    <definedName name="date">OFFSET([3]二级行业市场表现!$N$4,0,(3-[3]二级行业市场表现!$B$10)*6,LOOKUP([3]二级行业市场表现!$B$10,{1,2,3},{51,103,154}),1)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OFFSET([3]二级行业市场表现!$B$72,1,0,49,1)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OFFSET([3]二级行业市场表现!$B$72,2,4,49,1)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OFFSET([3]二级行业市场表现!$B$72,2,3,49,1)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1">OFFSET(#REF!,0,0,COUNT(#REF!),1)</definedName>
    <definedName name="snjg_date" comment="日期" localSheetId="6">OFFSET(#REF!,0,0,COUNT(#REF!),1)</definedName>
    <definedName name="snjg_date" comment="日期" localSheetId="4">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1">OFFSET(#REF!,0,#REF!-1,COUNT(#REF!)+1,1)</definedName>
    <definedName name="snjg_qy1" comment="按区域划分-低标水泥" localSheetId="6">OFFSET(#REF!,0,#REF!-1,COUNT(#REF!)+1,1)</definedName>
    <definedName name="snjg_qy1" comment="按区域划分-低标水泥" localSheetId="4">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1">OFFSET(#REF!,0,#REF!+7-1,COUNT(#REF!)+1,1)</definedName>
    <definedName name="snjg_qy2" comment="按区域划分-高标水泥" localSheetId="6">OFFSET(#REF!,0,#REF!+7-1,COUNT(#REF!)+1,1)</definedName>
    <definedName name="snjg_qy2" comment="按区域划分-高标水泥" localSheetId="4">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1">OFFSET(#REF!,0,#REF!-1,COUNT(#REF!)+1,1)</definedName>
    <definedName name="snjg_sf1" localSheetId="6">OFFSET(#REF!,0,#REF!-1,COUNT(#REF!)+1,1)</definedName>
    <definedName name="snjg_sf1" localSheetId="4">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1">OFFSET(#REF!,0,#REF!,COUNT(#REF!)+1,1)</definedName>
    <definedName name="snjg_sf2" localSheetId="6">OFFSET(#REF!,0,#REF!,COUNT(#REF!)+1,1)</definedName>
    <definedName name="snjg_sf2" localSheetId="4">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1">OFFSET(#REF!,1,0,COUNT(#REF!),1)</definedName>
    <definedName name="snkrb" localSheetId="6">OFFSET(#REF!,1,0,COUNT(#REF!),1)</definedName>
    <definedName name="snkrb" localSheetId="4">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1">OFFSET(#REF!,1,0,COUNT(#REF!),1)</definedName>
    <definedName name="snkrb_date" localSheetId="6">OFFSET(#REF!,1,0,COUNT(#REF!),1)</definedName>
    <definedName name="snkrb_date" localSheetId="4">OFFSET(#REF!,1,0,COUNT(#REF!),1)</definedName>
    <definedName name="snkrb_date" localSheetId="3">OFFSET(#REF!,1,0,COUNT(#REF!),1)</definedName>
    <definedName name="snkrb_date">OFFSET(#REF!,1,0,COUNT(#REF!),1)</definedName>
    <definedName name="zsdate" localSheetId="9">OFFSET([2]市场表现!$O$2,2,(3-[2]市场表现!$B$10)*7,LOOKUP([2]市场表现!$B$10,{1,2,3},{51,103,154})-1,1)</definedName>
    <definedName name="zsdate" localSheetId="1">OFFSET(市场表现!$O$2,2,(3-市场表现!$B$10)*7,LOOKUP(市场表现!$B$10,{1,2,3},{51,103,154})-1,1)</definedName>
    <definedName name="zsdate" localSheetId="4">OFFSET([2]市场表现!$O$2,2,(3-[2]市场表现!$B$10)*7,LOOKUP([2]市场表现!$B$10,{1,2,3},{51,103,154})-1,1)</definedName>
    <definedName name="zsdate">OFFSET(#REF!,2,(3-#REF!)*7,LOOKUP(#REF!,{1,2,3},{51,103,154})-1,1)</definedName>
    <definedName name="运营商" comment="日期" localSheetId="7">OFFSET(#REF!,0,0,COUNT(#REF!),1)</definedName>
    <definedName name="运营商" comment="日期" localSheetId="1">OFFSET(#REF!,0,0,COUNT(#REF!),1)</definedName>
    <definedName name="运营商" comment="日期" localSheetId="4">OFFSET(#REF!,0,0,COUNT(#REF!),1)</definedName>
    <definedName name="运营商" comment="日期">OFFSET(#REF!,0,0,COUNT(#REF!),1)</definedName>
  </definedNames>
  <calcPr calcId="145621"/>
</workbook>
</file>

<file path=xl/calcChain.xml><?xml version="1.0" encoding="utf-8"?>
<calcChain xmlns="http://schemas.openxmlformats.org/spreadsheetml/2006/main">
  <c r="B4" i="65" l="1"/>
  <c r="A6" i="81" l="1"/>
  <c r="T156" i="81"/>
  <c r="S156" i="81"/>
  <c r="R156" i="81"/>
  <c r="Q156" i="81"/>
  <c r="P156" i="81"/>
  <c r="O156" i="81"/>
  <c r="T155" i="81"/>
  <c r="S155" i="81"/>
  <c r="R155" i="81"/>
  <c r="Q155" i="81"/>
  <c r="P155" i="81"/>
  <c r="O155" i="81"/>
  <c r="T154" i="81"/>
  <c r="S154" i="81"/>
  <c r="R154" i="81"/>
  <c r="Q154" i="81"/>
  <c r="P154" i="81"/>
  <c r="O154" i="81"/>
  <c r="T153" i="81"/>
  <c r="S153" i="81"/>
  <c r="R153" i="81"/>
  <c r="Q153" i="81"/>
  <c r="P153" i="81"/>
  <c r="O153" i="81"/>
  <c r="T152" i="81"/>
  <c r="S152" i="81"/>
  <c r="R152" i="81"/>
  <c r="Q152" i="81"/>
  <c r="P152" i="81"/>
  <c r="O152" i="81"/>
  <c r="T151" i="81"/>
  <c r="S151" i="81"/>
  <c r="R151" i="81"/>
  <c r="Q151" i="81"/>
  <c r="P151" i="81"/>
  <c r="O151" i="81"/>
  <c r="T150" i="81"/>
  <c r="S150" i="81"/>
  <c r="R150" i="81"/>
  <c r="Q150" i="81"/>
  <c r="P150" i="81"/>
  <c r="O150" i="81"/>
  <c r="T149" i="81"/>
  <c r="S149" i="81"/>
  <c r="R149" i="81"/>
  <c r="Q149" i="81"/>
  <c r="P149" i="81"/>
  <c r="O149" i="81"/>
  <c r="T148" i="81"/>
  <c r="S148" i="81"/>
  <c r="R148" i="81"/>
  <c r="Q148" i="81"/>
  <c r="P148" i="81"/>
  <c r="O148" i="81"/>
  <c r="T147" i="81"/>
  <c r="S147" i="81"/>
  <c r="R147" i="81"/>
  <c r="Q147" i="81"/>
  <c r="P147" i="81"/>
  <c r="O147" i="81"/>
  <c r="T146" i="81"/>
  <c r="S146" i="81"/>
  <c r="R146" i="81"/>
  <c r="Q146" i="81"/>
  <c r="P146" i="81"/>
  <c r="O146" i="81"/>
  <c r="T145" i="81"/>
  <c r="S145" i="81"/>
  <c r="R145" i="81"/>
  <c r="Q145" i="81"/>
  <c r="P145" i="81"/>
  <c r="O145" i="81"/>
  <c r="T144" i="81"/>
  <c r="S144" i="81"/>
  <c r="R144" i="81"/>
  <c r="Q144" i="81"/>
  <c r="P144" i="81"/>
  <c r="O144" i="81"/>
  <c r="T143" i="81"/>
  <c r="S143" i="81"/>
  <c r="R143" i="81"/>
  <c r="Q143" i="81"/>
  <c r="P143" i="81"/>
  <c r="O143" i="81"/>
  <c r="T142" i="81"/>
  <c r="S142" i="81"/>
  <c r="R142" i="81"/>
  <c r="Q142" i="81"/>
  <c r="P142" i="81"/>
  <c r="O142" i="81"/>
  <c r="T141" i="81"/>
  <c r="S141" i="81"/>
  <c r="R141" i="81"/>
  <c r="Q141" i="81"/>
  <c r="P141" i="81"/>
  <c r="O141" i="81"/>
  <c r="T140" i="81"/>
  <c r="S140" i="81"/>
  <c r="R140" i="81"/>
  <c r="Q140" i="81"/>
  <c r="P140" i="81"/>
  <c r="O140" i="81"/>
  <c r="T139" i="81"/>
  <c r="S139" i="81"/>
  <c r="R139" i="81"/>
  <c r="Q139" i="81"/>
  <c r="P139" i="81"/>
  <c r="O139" i="81"/>
  <c r="T138" i="81"/>
  <c r="S138" i="81"/>
  <c r="R138" i="81"/>
  <c r="Q138" i="81"/>
  <c r="P138" i="81"/>
  <c r="O138" i="81"/>
  <c r="T137" i="81"/>
  <c r="S137" i="81"/>
  <c r="R137" i="81"/>
  <c r="Q137" i="81"/>
  <c r="P137" i="81"/>
  <c r="O137" i="81"/>
  <c r="T136" i="81"/>
  <c r="S136" i="81"/>
  <c r="R136" i="81"/>
  <c r="Q136" i="81"/>
  <c r="P136" i="81"/>
  <c r="O136" i="81"/>
  <c r="T135" i="81"/>
  <c r="S135" i="81"/>
  <c r="R135" i="81"/>
  <c r="Q135" i="81"/>
  <c r="P135" i="81"/>
  <c r="O135" i="81"/>
  <c r="T134" i="81"/>
  <c r="S134" i="81"/>
  <c r="R134" i="81"/>
  <c r="Q134" i="81"/>
  <c r="P134" i="81"/>
  <c r="O134" i="81"/>
  <c r="T133" i="81"/>
  <c r="S133" i="81"/>
  <c r="R133" i="81"/>
  <c r="Q133" i="81"/>
  <c r="P133" i="81"/>
  <c r="O133" i="81"/>
  <c r="T132" i="81"/>
  <c r="S132" i="81"/>
  <c r="R132" i="81"/>
  <c r="Q132" i="81"/>
  <c r="P132" i="81"/>
  <c r="O132" i="81"/>
  <c r="T131" i="81"/>
  <c r="S131" i="81"/>
  <c r="R131" i="81"/>
  <c r="Q131" i="81"/>
  <c r="P131" i="81"/>
  <c r="O131" i="81"/>
  <c r="T130" i="81"/>
  <c r="S130" i="81"/>
  <c r="R130" i="81"/>
  <c r="Q130" i="81"/>
  <c r="P130" i="81"/>
  <c r="O130" i="81"/>
  <c r="T129" i="81"/>
  <c r="S129" i="81"/>
  <c r="R129" i="81"/>
  <c r="Q129" i="81"/>
  <c r="P129" i="81"/>
  <c r="O129" i="81"/>
  <c r="T128" i="81"/>
  <c r="S128" i="81"/>
  <c r="R128" i="81"/>
  <c r="Q128" i="81"/>
  <c r="P128" i="81"/>
  <c r="O128" i="81"/>
  <c r="T127" i="81"/>
  <c r="S127" i="81"/>
  <c r="R127" i="81"/>
  <c r="Q127" i="81"/>
  <c r="P127" i="81"/>
  <c r="O127" i="81"/>
  <c r="T126" i="81"/>
  <c r="S126" i="81"/>
  <c r="R126" i="81"/>
  <c r="Q126" i="81"/>
  <c r="P126" i="81"/>
  <c r="O126" i="81"/>
  <c r="T125" i="81"/>
  <c r="S125" i="81"/>
  <c r="R125" i="81"/>
  <c r="Q125" i="81"/>
  <c r="P125" i="81"/>
  <c r="O125" i="81"/>
  <c r="T124" i="81"/>
  <c r="S124" i="81"/>
  <c r="R124" i="81"/>
  <c r="Q124" i="81"/>
  <c r="P124" i="81"/>
  <c r="O124" i="81"/>
  <c r="T123" i="81"/>
  <c r="S123" i="81"/>
  <c r="R123" i="81"/>
  <c r="Q123" i="81"/>
  <c r="P123" i="81"/>
  <c r="O123" i="81"/>
  <c r="T122" i="81"/>
  <c r="S122" i="81"/>
  <c r="R122" i="81"/>
  <c r="Q122" i="81"/>
  <c r="P122" i="81"/>
  <c r="O122" i="81"/>
  <c r="T121" i="81"/>
  <c r="S121" i="81"/>
  <c r="R121" i="81"/>
  <c r="Q121" i="81"/>
  <c r="P121" i="81"/>
  <c r="O121" i="81"/>
  <c r="T120" i="81"/>
  <c r="S120" i="81"/>
  <c r="R120" i="81"/>
  <c r="Q120" i="81"/>
  <c r="P120" i="81"/>
  <c r="O120" i="81"/>
  <c r="T119" i="81"/>
  <c r="S119" i="81"/>
  <c r="R119" i="81"/>
  <c r="Q119" i="81"/>
  <c r="P119" i="81"/>
  <c r="O119" i="81"/>
  <c r="T118" i="81"/>
  <c r="S118" i="81"/>
  <c r="R118" i="81"/>
  <c r="Q118" i="81"/>
  <c r="P118" i="81"/>
  <c r="O118" i="81"/>
  <c r="T117" i="81"/>
  <c r="S117" i="81"/>
  <c r="R117" i="81"/>
  <c r="Q117" i="81"/>
  <c r="P117" i="81"/>
  <c r="O117" i="81"/>
  <c r="T116" i="81"/>
  <c r="S116" i="81"/>
  <c r="R116" i="81"/>
  <c r="Q116" i="81"/>
  <c r="P116" i="81"/>
  <c r="O116" i="81"/>
  <c r="T115" i="81"/>
  <c r="S115" i="81"/>
  <c r="R115" i="81"/>
  <c r="Q115" i="81"/>
  <c r="P115" i="81"/>
  <c r="O115" i="81"/>
  <c r="T114" i="81"/>
  <c r="S114" i="81"/>
  <c r="R114" i="81"/>
  <c r="Q114" i="81"/>
  <c r="P114" i="81"/>
  <c r="O114" i="81"/>
  <c r="T113" i="81"/>
  <c r="S113" i="81"/>
  <c r="R113" i="81"/>
  <c r="Q113" i="81"/>
  <c r="P113" i="81"/>
  <c r="O113" i="81"/>
  <c r="T112" i="81"/>
  <c r="S112" i="81"/>
  <c r="R112" i="81"/>
  <c r="Q112" i="81"/>
  <c r="P112" i="81"/>
  <c r="O112" i="81"/>
  <c r="T111" i="81"/>
  <c r="S111" i="81"/>
  <c r="R111" i="81"/>
  <c r="Q111" i="81"/>
  <c r="P111" i="81"/>
  <c r="O111" i="81"/>
  <c r="T110" i="81"/>
  <c r="S110" i="81"/>
  <c r="R110" i="81"/>
  <c r="Q110" i="81"/>
  <c r="P110" i="81"/>
  <c r="O110" i="81"/>
  <c r="T109" i="81"/>
  <c r="S109" i="81"/>
  <c r="R109" i="81"/>
  <c r="Q109" i="81"/>
  <c r="P109" i="81"/>
  <c r="O109" i="81"/>
  <c r="T108" i="81"/>
  <c r="S108" i="81"/>
  <c r="R108" i="81"/>
  <c r="Q108" i="81"/>
  <c r="P108" i="81"/>
  <c r="O108" i="81"/>
  <c r="T107" i="81"/>
  <c r="S107" i="81"/>
  <c r="R107" i="81"/>
  <c r="Q107" i="81"/>
  <c r="P107" i="81"/>
  <c r="O107" i="81"/>
  <c r="AA106" i="81"/>
  <c r="Z106" i="81"/>
  <c r="Y106" i="81"/>
  <c r="X106" i="81"/>
  <c r="W106" i="81"/>
  <c r="V106" i="81"/>
  <c r="T106" i="81"/>
  <c r="S106" i="81"/>
  <c r="R106" i="81"/>
  <c r="Q106" i="81"/>
  <c r="P106" i="81"/>
  <c r="O106" i="81"/>
  <c r="AA105" i="81"/>
  <c r="Z105" i="81"/>
  <c r="Y105" i="81"/>
  <c r="X105" i="81"/>
  <c r="W105" i="81"/>
  <c r="V105" i="81"/>
  <c r="T105" i="81"/>
  <c r="S105" i="81"/>
  <c r="R105" i="81"/>
  <c r="Q105" i="81"/>
  <c r="P105" i="81"/>
  <c r="O105" i="81"/>
  <c r="AA104" i="81"/>
  <c r="Z104" i="81"/>
  <c r="Y104" i="81"/>
  <c r="X104" i="81"/>
  <c r="W104" i="81"/>
  <c r="V104" i="81"/>
  <c r="T104" i="81"/>
  <c r="S104" i="81"/>
  <c r="R104" i="81"/>
  <c r="Q104" i="81"/>
  <c r="P104" i="81"/>
  <c r="O104" i="81"/>
  <c r="AA103" i="81"/>
  <c r="Z103" i="81"/>
  <c r="Y103" i="81"/>
  <c r="X103" i="81"/>
  <c r="W103" i="81"/>
  <c r="V103" i="81"/>
  <c r="T103" i="81"/>
  <c r="S103" i="81"/>
  <c r="R103" i="81"/>
  <c r="Q103" i="81"/>
  <c r="P103" i="81"/>
  <c r="O103" i="81"/>
  <c r="AA102" i="81"/>
  <c r="Z102" i="81"/>
  <c r="Y102" i="81"/>
  <c r="X102" i="81"/>
  <c r="W102" i="81"/>
  <c r="V102" i="81"/>
  <c r="T102" i="81"/>
  <c r="S102" i="81"/>
  <c r="R102" i="81"/>
  <c r="Q102" i="81"/>
  <c r="P102" i="81"/>
  <c r="O102" i="81"/>
  <c r="AA101" i="81"/>
  <c r="Z101" i="81"/>
  <c r="Y101" i="81"/>
  <c r="X101" i="81"/>
  <c r="W101" i="81"/>
  <c r="V101" i="81"/>
  <c r="T101" i="81"/>
  <c r="S101" i="81"/>
  <c r="R101" i="81"/>
  <c r="Q101" i="81"/>
  <c r="P101" i="81"/>
  <c r="O101" i="81"/>
  <c r="AA100" i="81"/>
  <c r="Z100" i="81"/>
  <c r="Y100" i="81"/>
  <c r="X100" i="81"/>
  <c r="W100" i="81"/>
  <c r="V100" i="81"/>
  <c r="T100" i="81"/>
  <c r="S100" i="81"/>
  <c r="R100" i="81"/>
  <c r="Q100" i="81"/>
  <c r="P100" i="81"/>
  <c r="O100" i="81"/>
  <c r="AA99" i="81"/>
  <c r="Z99" i="81"/>
  <c r="Y99" i="81"/>
  <c r="X99" i="81"/>
  <c r="W99" i="81"/>
  <c r="V99" i="81"/>
  <c r="T99" i="81"/>
  <c r="S99" i="81"/>
  <c r="R99" i="81"/>
  <c r="Q99" i="81"/>
  <c r="P99" i="81"/>
  <c r="O99" i="81"/>
  <c r="AA98" i="81"/>
  <c r="Z98" i="81"/>
  <c r="Y98" i="81"/>
  <c r="X98" i="81"/>
  <c r="W98" i="81"/>
  <c r="V98" i="81"/>
  <c r="T98" i="81"/>
  <c r="S98" i="81"/>
  <c r="R98" i="81"/>
  <c r="Q98" i="81"/>
  <c r="P98" i="81"/>
  <c r="O98" i="81"/>
  <c r="AA97" i="81"/>
  <c r="Z97" i="81"/>
  <c r="Y97" i="81"/>
  <c r="X97" i="81"/>
  <c r="W97" i="81"/>
  <c r="V97" i="81"/>
  <c r="T97" i="81"/>
  <c r="S97" i="81"/>
  <c r="R97" i="81"/>
  <c r="Q97" i="81"/>
  <c r="P97" i="81"/>
  <c r="O97" i="81"/>
  <c r="AA96" i="81"/>
  <c r="Z96" i="81"/>
  <c r="Y96" i="81"/>
  <c r="X96" i="81"/>
  <c r="W96" i="81"/>
  <c r="V96" i="81"/>
  <c r="T96" i="81"/>
  <c r="S96" i="81"/>
  <c r="R96" i="81"/>
  <c r="Q96" i="81"/>
  <c r="P96" i="81"/>
  <c r="O96" i="81"/>
  <c r="AA95" i="81"/>
  <c r="Z95" i="81"/>
  <c r="Y95" i="81"/>
  <c r="X95" i="81"/>
  <c r="W95" i="81"/>
  <c r="V95" i="81"/>
  <c r="T95" i="81"/>
  <c r="S95" i="81"/>
  <c r="R95" i="81"/>
  <c r="Q95" i="81"/>
  <c r="P95" i="81"/>
  <c r="O95" i="81"/>
  <c r="AA94" i="81"/>
  <c r="Z94" i="81"/>
  <c r="Y94" i="81"/>
  <c r="X94" i="81"/>
  <c r="W94" i="81"/>
  <c r="V94" i="81"/>
  <c r="T94" i="81"/>
  <c r="S94" i="81"/>
  <c r="R94" i="81"/>
  <c r="Q94" i="81"/>
  <c r="P94" i="81"/>
  <c r="O94" i="81"/>
  <c r="AA93" i="81"/>
  <c r="Z93" i="81"/>
  <c r="Y93" i="81"/>
  <c r="X93" i="81"/>
  <c r="W93" i="81"/>
  <c r="V93" i="81"/>
  <c r="T93" i="81"/>
  <c r="S93" i="81"/>
  <c r="R93" i="81"/>
  <c r="Q93" i="81"/>
  <c r="P93" i="81"/>
  <c r="O93" i="81"/>
  <c r="AA92" i="81"/>
  <c r="Z92" i="81"/>
  <c r="Y92" i="81"/>
  <c r="X92" i="81"/>
  <c r="W92" i="81"/>
  <c r="V92" i="81"/>
  <c r="T92" i="81"/>
  <c r="S92" i="81"/>
  <c r="R92" i="81"/>
  <c r="Q92" i="81"/>
  <c r="P92" i="81"/>
  <c r="O92" i="81"/>
  <c r="AA91" i="81"/>
  <c r="Z91" i="81"/>
  <c r="Y91" i="81"/>
  <c r="X91" i="81"/>
  <c r="W91" i="81"/>
  <c r="V91" i="81"/>
  <c r="T91" i="81"/>
  <c r="S91" i="81"/>
  <c r="R91" i="81"/>
  <c r="Q91" i="81"/>
  <c r="P91" i="81"/>
  <c r="O91" i="81"/>
  <c r="AA90" i="81"/>
  <c r="Z90" i="81"/>
  <c r="Y90" i="81"/>
  <c r="X90" i="81"/>
  <c r="W90" i="81"/>
  <c r="V90" i="81"/>
  <c r="T90" i="81"/>
  <c r="S90" i="81"/>
  <c r="R90" i="81"/>
  <c r="Q90" i="81"/>
  <c r="P90" i="81"/>
  <c r="O90" i="81"/>
  <c r="AA89" i="81"/>
  <c r="Z89" i="81"/>
  <c r="Y89" i="81"/>
  <c r="X89" i="81"/>
  <c r="W89" i="81"/>
  <c r="V89" i="81"/>
  <c r="T89" i="81"/>
  <c r="S89" i="81"/>
  <c r="R89" i="81"/>
  <c r="Q89" i="81"/>
  <c r="P89" i="81"/>
  <c r="O89" i="81"/>
  <c r="AA88" i="81"/>
  <c r="Z88" i="81"/>
  <c r="Y88" i="81"/>
  <c r="X88" i="81"/>
  <c r="W88" i="81"/>
  <c r="V88" i="81"/>
  <c r="T88" i="81"/>
  <c r="S88" i="81"/>
  <c r="R88" i="81"/>
  <c r="Q88" i="81"/>
  <c r="P88" i="81"/>
  <c r="O88" i="81"/>
  <c r="AA87" i="81"/>
  <c r="Z87" i="81"/>
  <c r="Y87" i="81"/>
  <c r="X87" i="81"/>
  <c r="W87" i="81"/>
  <c r="V87" i="81"/>
  <c r="T87" i="81"/>
  <c r="S87" i="81"/>
  <c r="R87" i="81"/>
  <c r="Q87" i="81"/>
  <c r="P87" i="81"/>
  <c r="O87" i="81"/>
  <c r="AA86" i="81"/>
  <c r="Z86" i="81"/>
  <c r="Y86" i="81"/>
  <c r="X86" i="81"/>
  <c r="W86" i="81"/>
  <c r="V86" i="81"/>
  <c r="T86" i="81"/>
  <c r="S86" i="81"/>
  <c r="R86" i="81"/>
  <c r="Q86" i="81"/>
  <c r="P86" i="81"/>
  <c r="O86" i="81"/>
  <c r="AA85" i="81"/>
  <c r="Z85" i="81"/>
  <c r="Y85" i="81"/>
  <c r="X85" i="81"/>
  <c r="W85" i="81"/>
  <c r="V85" i="81"/>
  <c r="T85" i="81"/>
  <c r="S85" i="81"/>
  <c r="R85" i="81"/>
  <c r="Q85" i="81"/>
  <c r="P85" i="81"/>
  <c r="O85" i="81"/>
  <c r="AA84" i="81"/>
  <c r="Z84" i="81"/>
  <c r="Y84" i="81"/>
  <c r="X84" i="81"/>
  <c r="W84" i="81"/>
  <c r="V84" i="81"/>
  <c r="T84" i="81"/>
  <c r="S84" i="81"/>
  <c r="R84" i="81"/>
  <c r="Q84" i="81"/>
  <c r="P84" i="81"/>
  <c r="O84" i="81"/>
  <c r="AA83" i="81"/>
  <c r="Z83" i="81"/>
  <c r="Y83" i="81"/>
  <c r="X83" i="81"/>
  <c r="W83" i="81"/>
  <c r="V83" i="81"/>
  <c r="T83" i="81"/>
  <c r="S83" i="81"/>
  <c r="R83" i="81"/>
  <c r="Q83" i="81"/>
  <c r="P83" i="81"/>
  <c r="O83" i="81"/>
  <c r="AA82" i="81"/>
  <c r="Z82" i="81"/>
  <c r="Y82" i="81"/>
  <c r="X82" i="81"/>
  <c r="W82" i="81"/>
  <c r="V82" i="81"/>
  <c r="T82" i="81"/>
  <c r="S82" i="81"/>
  <c r="R82" i="81"/>
  <c r="Q82" i="81"/>
  <c r="P82" i="81"/>
  <c r="O82" i="81"/>
  <c r="AA81" i="81"/>
  <c r="Z81" i="81"/>
  <c r="Y81" i="81"/>
  <c r="X81" i="81"/>
  <c r="W81" i="81"/>
  <c r="V81" i="81"/>
  <c r="T81" i="81"/>
  <c r="S81" i="81"/>
  <c r="R81" i="81"/>
  <c r="Q81" i="81"/>
  <c r="P81" i="81"/>
  <c r="O81" i="81"/>
  <c r="AA80" i="81"/>
  <c r="Z80" i="81"/>
  <c r="Y80" i="81"/>
  <c r="X80" i="81"/>
  <c r="W80" i="81"/>
  <c r="V80" i="81"/>
  <c r="T80" i="81"/>
  <c r="S80" i="81"/>
  <c r="R80" i="81"/>
  <c r="Q80" i="81"/>
  <c r="P80" i="81"/>
  <c r="O80" i="81"/>
  <c r="AA79" i="81"/>
  <c r="Z79" i="81"/>
  <c r="Y79" i="81"/>
  <c r="X79" i="81"/>
  <c r="W79" i="81"/>
  <c r="V79" i="81"/>
  <c r="T79" i="81"/>
  <c r="S79" i="81"/>
  <c r="R79" i="81"/>
  <c r="Q79" i="81"/>
  <c r="P79" i="81"/>
  <c r="O79" i="81"/>
  <c r="AA78" i="81"/>
  <c r="Z78" i="81"/>
  <c r="Y78" i="81"/>
  <c r="X78" i="81"/>
  <c r="W78" i="81"/>
  <c r="V78" i="81"/>
  <c r="T78" i="81"/>
  <c r="S78" i="81"/>
  <c r="R78" i="81"/>
  <c r="Q78" i="81"/>
  <c r="P78" i="81"/>
  <c r="O78" i="81"/>
  <c r="AA77" i="81"/>
  <c r="Z77" i="81"/>
  <c r="Y77" i="81"/>
  <c r="X77" i="81"/>
  <c r="W77" i="81"/>
  <c r="V77" i="81"/>
  <c r="T77" i="81"/>
  <c r="S77" i="81"/>
  <c r="R77" i="81"/>
  <c r="Q77" i="81"/>
  <c r="P77" i="81"/>
  <c r="O77" i="81"/>
  <c r="AA76" i="81"/>
  <c r="Z76" i="81"/>
  <c r="Y76" i="81"/>
  <c r="X76" i="81"/>
  <c r="W76" i="81"/>
  <c r="V76" i="81"/>
  <c r="T76" i="81"/>
  <c r="S76" i="81"/>
  <c r="R76" i="81"/>
  <c r="Q76" i="81"/>
  <c r="P76" i="81"/>
  <c r="O76" i="81"/>
  <c r="AA75" i="81"/>
  <c r="Z75" i="81"/>
  <c r="Y75" i="81"/>
  <c r="X75" i="81"/>
  <c r="W75" i="81"/>
  <c r="V75" i="81"/>
  <c r="T75" i="81"/>
  <c r="S75" i="81"/>
  <c r="R75" i="81"/>
  <c r="Q75" i="81"/>
  <c r="P75" i="81"/>
  <c r="O75" i="81"/>
  <c r="AA74" i="81"/>
  <c r="Z74" i="81"/>
  <c r="Y74" i="81"/>
  <c r="X74" i="81"/>
  <c r="W74" i="81"/>
  <c r="V74" i="81"/>
  <c r="T74" i="81"/>
  <c r="S74" i="81"/>
  <c r="R74" i="81"/>
  <c r="Q74" i="81"/>
  <c r="P74" i="81"/>
  <c r="O74" i="81"/>
  <c r="AA73" i="81"/>
  <c r="Z73" i="81"/>
  <c r="Y73" i="81"/>
  <c r="X73" i="81"/>
  <c r="W73" i="81"/>
  <c r="V73" i="81"/>
  <c r="T73" i="81"/>
  <c r="S73" i="81"/>
  <c r="R73" i="81"/>
  <c r="Q73" i="81"/>
  <c r="P73" i="81"/>
  <c r="O73" i="81"/>
  <c r="AA72" i="81"/>
  <c r="Z72" i="81"/>
  <c r="Y72" i="81"/>
  <c r="X72" i="81"/>
  <c r="W72" i="81"/>
  <c r="V72" i="81"/>
  <c r="T72" i="81"/>
  <c r="S72" i="81"/>
  <c r="R72" i="81"/>
  <c r="Q72" i="81"/>
  <c r="P72" i="81"/>
  <c r="O72" i="81"/>
  <c r="AA71" i="81"/>
  <c r="Z71" i="81"/>
  <c r="Y71" i="81"/>
  <c r="X71" i="81"/>
  <c r="W71" i="81"/>
  <c r="V71" i="81"/>
  <c r="T71" i="81"/>
  <c r="S71" i="81"/>
  <c r="R71" i="81"/>
  <c r="Q71" i="81"/>
  <c r="P71" i="81"/>
  <c r="O71" i="81"/>
  <c r="AA70" i="81"/>
  <c r="Z70" i="81"/>
  <c r="Y70" i="81"/>
  <c r="X70" i="81"/>
  <c r="W70" i="81"/>
  <c r="V70" i="81"/>
  <c r="T70" i="81"/>
  <c r="S70" i="81"/>
  <c r="R70" i="81"/>
  <c r="Q70" i="81"/>
  <c r="P70" i="81"/>
  <c r="O70" i="81"/>
  <c r="AA69" i="81"/>
  <c r="Z69" i="81"/>
  <c r="Y69" i="81"/>
  <c r="X69" i="81"/>
  <c r="W69" i="81"/>
  <c r="V69" i="81"/>
  <c r="T69" i="81"/>
  <c r="S69" i="81"/>
  <c r="R69" i="81"/>
  <c r="Q69" i="81"/>
  <c r="P69" i="81"/>
  <c r="O69" i="81"/>
  <c r="AA68" i="81"/>
  <c r="Z68" i="81"/>
  <c r="Y68" i="81"/>
  <c r="X68" i="81"/>
  <c r="W68" i="81"/>
  <c r="V68" i="81"/>
  <c r="T68" i="81"/>
  <c r="S68" i="81"/>
  <c r="R68" i="81"/>
  <c r="Q68" i="81"/>
  <c r="P68" i="81"/>
  <c r="O68" i="81"/>
  <c r="AA67" i="81"/>
  <c r="Z67" i="81"/>
  <c r="Y67" i="81"/>
  <c r="X67" i="81"/>
  <c r="W67" i="81"/>
  <c r="V67" i="81"/>
  <c r="T67" i="81"/>
  <c r="S67" i="81"/>
  <c r="R67" i="81"/>
  <c r="Q67" i="81"/>
  <c r="P67" i="81"/>
  <c r="O67" i="81"/>
  <c r="AA66" i="81"/>
  <c r="Z66" i="81"/>
  <c r="Y66" i="81"/>
  <c r="X66" i="81"/>
  <c r="W66" i="81"/>
  <c r="V66" i="81"/>
  <c r="T66" i="81"/>
  <c r="S66" i="81"/>
  <c r="R66" i="81"/>
  <c r="Q66" i="81"/>
  <c r="P66" i="81"/>
  <c r="O66" i="81"/>
  <c r="AA65" i="81"/>
  <c r="Z65" i="81"/>
  <c r="Y65" i="81"/>
  <c r="X65" i="81"/>
  <c r="W65" i="81"/>
  <c r="V65" i="81"/>
  <c r="T65" i="81"/>
  <c r="S65" i="81"/>
  <c r="R65" i="81"/>
  <c r="Q65" i="81"/>
  <c r="P65" i="81"/>
  <c r="O65" i="81"/>
  <c r="AA64" i="81"/>
  <c r="Z64" i="81"/>
  <c r="Y64" i="81"/>
  <c r="X64" i="81"/>
  <c r="W64" i="81"/>
  <c r="V64" i="81"/>
  <c r="T64" i="81"/>
  <c r="S64" i="81"/>
  <c r="R64" i="81"/>
  <c r="Q64" i="81"/>
  <c r="P64" i="81"/>
  <c r="O64" i="81"/>
  <c r="AA63" i="81"/>
  <c r="Z63" i="81"/>
  <c r="Y63" i="81"/>
  <c r="X63" i="81"/>
  <c r="W63" i="81"/>
  <c r="V63" i="81"/>
  <c r="T63" i="81"/>
  <c r="S63" i="81"/>
  <c r="R63" i="81"/>
  <c r="Q63" i="81"/>
  <c r="P63" i="81"/>
  <c r="O63" i="81"/>
  <c r="AA62" i="81"/>
  <c r="Z62" i="81"/>
  <c r="Y62" i="81"/>
  <c r="X62" i="81"/>
  <c r="W62" i="81"/>
  <c r="V62" i="81"/>
  <c r="T62" i="81"/>
  <c r="S62" i="81"/>
  <c r="R62" i="81"/>
  <c r="Q62" i="81"/>
  <c r="P62" i="81"/>
  <c r="O62" i="81"/>
  <c r="AA61" i="81"/>
  <c r="Z61" i="81"/>
  <c r="Y61" i="81"/>
  <c r="X61" i="81"/>
  <c r="W61" i="81"/>
  <c r="V61" i="81"/>
  <c r="T61" i="81"/>
  <c r="S61" i="81"/>
  <c r="R61" i="81"/>
  <c r="Q61" i="81"/>
  <c r="P61" i="81"/>
  <c r="O61" i="81"/>
  <c r="AA60" i="81"/>
  <c r="Z60" i="81"/>
  <c r="Y60" i="81"/>
  <c r="X60" i="81"/>
  <c r="W60" i="81"/>
  <c r="V60" i="81"/>
  <c r="T60" i="81"/>
  <c r="S60" i="81"/>
  <c r="R60" i="81"/>
  <c r="Q60" i="81"/>
  <c r="P60" i="81"/>
  <c r="O60" i="81"/>
  <c r="AA59" i="81"/>
  <c r="Z59" i="81"/>
  <c r="Y59" i="81"/>
  <c r="X59" i="81"/>
  <c r="W59" i="81"/>
  <c r="V59" i="81"/>
  <c r="T59" i="81"/>
  <c r="S59" i="81"/>
  <c r="R59" i="81"/>
  <c r="Q59" i="81"/>
  <c r="P59" i="81"/>
  <c r="O59" i="81"/>
  <c r="AA58" i="81"/>
  <c r="Z58" i="81"/>
  <c r="Y58" i="81"/>
  <c r="X58" i="81"/>
  <c r="W58" i="81"/>
  <c r="V58" i="81"/>
  <c r="T58" i="81"/>
  <c r="S58" i="81"/>
  <c r="R58" i="81"/>
  <c r="Q58" i="81"/>
  <c r="P58" i="81"/>
  <c r="O58" i="81"/>
  <c r="AA57" i="81"/>
  <c r="Z57" i="81"/>
  <c r="Y57" i="81"/>
  <c r="X57" i="81"/>
  <c r="W57" i="81"/>
  <c r="V57" i="81"/>
  <c r="T57" i="81"/>
  <c r="S57" i="81"/>
  <c r="R57" i="81"/>
  <c r="Q57" i="81"/>
  <c r="P57" i="81"/>
  <c r="O57" i="81"/>
  <c r="AH56" i="81"/>
  <c r="AG56" i="81"/>
  <c r="AF56" i="81"/>
  <c r="AE56" i="81"/>
  <c r="AD56" i="81"/>
  <c r="AC56" i="81"/>
  <c r="AA56" i="81"/>
  <c r="Z56" i="81"/>
  <c r="Y56" i="81"/>
  <c r="X56" i="81"/>
  <c r="W56" i="81"/>
  <c r="V56" i="81"/>
  <c r="T56" i="81"/>
  <c r="S56" i="81"/>
  <c r="R56" i="81"/>
  <c r="Q56" i="81"/>
  <c r="P56" i="81"/>
  <c r="O56" i="81"/>
  <c r="AH55" i="81"/>
  <c r="AG55" i="81"/>
  <c r="AF55" i="81"/>
  <c r="AE55" i="81"/>
  <c r="AD55" i="81"/>
  <c r="AC55" i="81"/>
  <c r="AA55" i="81"/>
  <c r="Z55" i="81"/>
  <c r="Y55" i="81"/>
  <c r="X55" i="81"/>
  <c r="W55" i="81"/>
  <c r="V55" i="81"/>
  <c r="T55" i="81"/>
  <c r="S55" i="81"/>
  <c r="R55" i="81"/>
  <c r="Q55" i="81"/>
  <c r="P55" i="81"/>
  <c r="O55" i="81"/>
  <c r="AH54" i="81"/>
  <c r="AG54" i="81"/>
  <c r="AF54" i="81"/>
  <c r="AE54" i="81"/>
  <c r="AD54" i="81"/>
  <c r="AC54" i="81"/>
  <c r="AA54" i="81"/>
  <c r="Z54" i="81"/>
  <c r="Y54" i="81"/>
  <c r="X54" i="81"/>
  <c r="W54" i="81"/>
  <c r="V54" i="81"/>
  <c r="T54" i="81"/>
  <c r="S54" i="81"/>
  <c r="R54" i="81"/>
  <c r="Q54" i="81"/>
  <c r="P54" i="81"/>
  <c r="O54" i="81"/>
  <c r="AH53" i="81"/>
  <c r="AG53" i="81"/>
  <c r="AF53" i="81"/>
  <c r="AE53" i="81"/>
  <c r="AD53" i="81"/>
  <c r="AC53" i="81"/>
  <c r="AA53" i="81"/>
  <c r="Z53" i="81"/>
  <c r="Y53" i="81"/>
  <c r="X53" i="81"/>
  <c r="W53" i="81"/>
  <c r="V53" i="81"/>
  <c r="T53" i="81"/>
  <c r="S53" i="81"/>
  <c r="R53" i="81"/>
  <c r="Q53" i="81"/>
  <c r="P53" i="81"/>
  <c r="O53" i="81"/>
  <c r="AH52" i="81"/>
  <c r="AG52" i="81"/>
  <c r="AF52" i="81"/>
  <c r="AE52" i="81"/>
  <c r="AD52" i="81"/>
  <c r="AC52" i="81"/>
  <c r="AA52" i="81"/>
  <c r="Z52" i="81"/>
  <c r="Y52" i="81"/>
  <c r="X52" i="81"/>
  <c r="W52" i="81"/>
  <c r="V52" i="81"/>
  <c r="T52" i="81"/>
  <c r="S52" i="81"/>
  <c r="R52" i="81"/>
  <c r="Q52" i="81"/>
  <c r="P52" i="81"/>
  <c r="O52" i="81"/>
  <c r="AH51" i="81"/>
  <c r="AG51" i="81"/>
  <c r="AF51" i="81"/>
  <c r="AE51" i="81"/>
  <c r="AD51" i="81"/>
  <c r="AC51" i="81"/>
  <c r="AA51" i="81"/>
  <c r="Z51" i="81"/>
  <c r="Y51" i="81"/>
  <c r="X51" i="81"/>
  <c r="W51" i="81"/>
  <c r="V51" i="81"/>
  <c r="T51" i="81"/>
  <c r="S51" i="81"/>
  <c r="R51" i="81"/>
  <c r="Q51" i="81"/>
  <c r="P51" i="81"/>
  <c r="O51" i="81"/>
  <c r="AH50" i="81"/>
  <c r="AG50" i="81"/>
  <c r="AF50" i="81"/>
  <c r="AE50" i="81"/>
  <c r="AD50" i="81"/>
  <c r="AC50" i="81"/>
  <c r="AA50" i="81"/>
  <c r="Z50" i="81"/>
  <c r="Y50" i="81"/>
  <c r="X50" i="81"/>
  <c r="W50" i="81"/>
  <c r="V50" i="81"/>
  <c r="T50" i="81"/>
  <c r="S50" i="81"/>
  <c r="R50" i="81"/>
  <c r="Q50" i="81"/>
  <c r="P50" i="81"/>
  <c r="O50" i="81"/>
  <c r="AH49" i="81"/>
  <c r="AG49" i="81"/>
  <c r="AF49" i="81"/>
  <c r="AE49" i="81"/>
  <c r="AD49" i="81"/>
  <c r="AC49" i="81"/>
  <c r="AA49" i="81"/>
  <c r="Z49" i="81"/>
  <c r="Y49" i="81"/>
  <c r="X49" i="81"/>
  <c r="W49" i="81"/>
  <c r="V49" i="81"/>
  <c r="T49" i="81"/>
  <c r="S49" i="81"/>
  <c r="R49" i="81"/>
  <c r="Q49" i="81"/>
  <c r="P49" i="81"/>
  <c r="O49" i="81"/>
  <c r="AH48" i="81"/>
  <c r="AG48" i="81"/>
  <c r="AF48" i="81"/>
  <c r="AE48" i="81"/>
  <c r="AD48" i="81"/>
  <c r="AC48" i="81"/>
  <c r="AA48" i="81"/>
  <c r="Z48" i="81"/>
  <c r="Y48" i="81"/>
  <c r="X48" i="81"/>
  <c r="W48" i="81"/>
  <c r="V48" i="81"/>
  <c r="T48" i="81"/>
  <c r="S48" i="81"/>
  <c r="R48" i="81"/>
  <c r="Q48" i="81"/>
  <c r="P48" i="81"/>
  <c r="O48" i="81"/>
  <c r="AH47" i="81"/>
  <c r="AG47" i="81"/>
  <c r="AF47" i="81"/>
  <c r="AE47" i="81"/>
  <c r="AD47" i="81"/>
  <c r="AC47" i="81"/>
  <c r="AA47" i="81"/>
  <c r="Z47" i="81"/>
  <c r="Y47" i="81"/>
  <c r="X47" i="81"/>
  <c r="W47" i="81"/>
  <c r="V47" i="81"/>
  <c r="T47" i="81"/>
  <c r="S47" i="81"/>
  <c r="R47" i="81"/>
  <c r="Q47" i="81"/>
  <c r="P47" i="81"/>
  <c r="O47" i="81"/>
  <c r="AH46" i="81"/>
  <c r="AG46" i="81"/>
  <c r="AF46" i="81"/>
  <c r="AE46" i="81"/>
  <c r="AD46" i="81"/>
  <c r="AC46" i="81"/>
  <c r="AA46" i="81"/>
  <c r="Z46" i="81"/>
  <c r="Y46" i="81"/>
  <c r="X46" i="81"/>
  <c r="W46" i="81"/>
  <c r="V46" i="81"/>
  <c r="T46" i="81"/>
  <c r="S46" i="81"/>
  <c r="R46" i="81"/>
  <c r="Q46" i="81"/>
  <c r="P46" i="81"/>
  <c r="O46" i="81"/>
  <c r="AH45" i="81"/>
  <c r="AG45" i="81"/>
  <c r="AF45" i="81"/>
  <c r="AE45" i="81"/>
  <c r="AD45" i="81"/>
  <c r="AC45" i="81"/>
  <c r="AA45" i="81"/>
  <c r="Z45" i="81"/>
  <c r="Y45" i="81"/>
  <c r="X45" i="81"/>
  <c r="W45" i="81"/>
  <c r="V45" i="81"/>
  <c r="T45" i="81"/>
  <c r="S45" i="81"/>
  <c r="R45" i="81"/>
  <c r="Q45" i="81"/>
  <c r="P45" i="81"/>
  <c r="O45" i="81"/>
  <c r="AH44" i="81"/>
  <c r="AG44" i="81"/>
  <c r="AF44" i="81"/>
  <c r="AE44" i="81"/>
  <c r="AD44" i="81"/>
  <c r="AC44" i="81"/>
  <c r="AA44" i="81"/>
  <c r="Z44" i="81"/>
  <c r="Y44" i="81"/>
  <c r="X44" i="81"/>
  <c r="W44" i="81"/>
  <c r="V44" i="81"/>
  <c r="T44" i="81"/>
  <c r="S44" i="81"/>
  <c r="R44" i="81"/>
  <c r="Q44" i="81"/>
  <c r="P44" i="81"/>
  <c r="O44" i="81"/>
  <c r="AH43" i="81"/>
  <c r="AG43" i="81"/>
  <c r="AF43" i="81"/>
  <c r="AE43" i="81"/>
  <c r="AD43" i="81"/>
  <c r="AC43" i="81"/>
  <c r="AA43" i="81"/>
  <c r="Z43" i="81"/>
  <c r="Y43" i="81"/>
  <c r="X43" i="81"/>
  <c r="W43" i="81"/>
  <c r="V43" i="81"/>
  <c r="T43" i="81"/>
  <c r="S43" i="81"/>
  <c r="R43" i="81"/>
  <c r="Q43" i="81"/>
  <c r="P43" i="81"/>
  <c r="O43" i="81"/>
  <c r="AH42" i="81"/>
  <c r="AG42" i="81"/>
  <c r="AF42" i="81"/>
  <c r="AE42" i="81"/>
  <c r="AD42" i="81"/>
  <c r="AC42" i="81"/>
  <c r="AA42" i="81"/>
  <c r="Z42" i="81"/>
  <c r="Y42" i="81"/>
  <c r="X42" i="81"/>
  <c r="W42" i="81"/>
  <c r="V42" i="81"/>
  <c r="T42" i="81"/>
  <c r="S42" i="81"/>
  <c r="R42" i="81"/>
  <c r="Q42" i="81"/>
  <c r="P42" i="81"/>
  <c r="O42" i="81"/>
  <c r="AH41" i="81"/>
  <c r="AG41" i="81"/>
  <c r="AF41" i="81"/>
  <c r="AE41" i="81"/>
  <c r="AD41" i="81"/>
  <c r="AC41" i="81"/>
  <c r="AA41" i="81"/>
  <c r="Z41" i="81"/>
  <c r="Y41" i="81"/>
  <c r="X41" i="81"/>
  <c r="W41" i="81"/>
  <c r="V41" i="81"/>
  <c r="T41" i="81"/>
  <c r="S41" i="81"/>
  <c r="R41" i="81"/>
  <c r="Q41" i="81"/>
  <c r="P41" i="81"/>
  <c r="O41" i="81"/>
  <c r="AH40" i="81"/>
  <c r="AG40" i="81"/>
  <c r="AF40" i="81"/>
  <c r="AE40" i="81"/>
  <c r="AD40" i="81"/>
  <c r="AC40" i="81"/>
  <c r="AA40" i="81"/>
  <c r="Z40" i="81"/>
  <c r="Y40" i="81"/>
  <c r="X40" i="81"/>
  <c r="W40" i="81"/>
  <c r="V40" i="81"/>
  <c r="T40" i="81"/>
  <c r="S40" i="81"/>
  <c r="R40" i="81"/>
  <c r="Q40" i="81"/>
  <c r="P40" i="81"/>
  <c r="O40" i="81"/>
  <c r="AH39" i="81"/>
  <c r="AG39" i="81"/>
  <c r="AF39" i="81"/>
  <c r="AE39" i="81"/>
  <c r="AD39" i="81"/>
  <c r="AC39" i="81"/>
  <c r="AA39" i="81"/>
  <c r="Z39" i="81"/>
  <c r="Y39" i="81"/>
  <c r="X39" i="81"/>
  <c r="W39" i="81"/>
  <c r="V39" i="81"/>
  <c r="T39" i="81"/>
  <c r="S39" i="81"/>
  <c r="R39" i="81"/>
  <c r="Q39" i="81"/>
  <c r="P39" i="81"/>
  <c r="O39" i="81"/>
  <c r="AH38" i="81"/>
  <c r="AG38" i="81"/>
  <c r="AF38" i="81"/>
  <c r="AE38" i="81"/>
  <c r="AD38" i="81"/>
  <c r="AC38" i="81"/>
  <c r="AA38" i="81"/>
  <c r="Z38" i="81"/>
  <c r="Y38" i="81"/>
  <c r="X38" i="81"/>
  <c r="W38" i="81"/>
  <c r="V38" i="81"/>
  <c r="T38" i="81"/>
  <c r="S38" i="81"/>
  <c r="R38" i="81"/>
  <c r="Q38" i="81"/>
  <c r="P38" i="81"/>
  <c r="O38" i="81"/>
  <c r="AH37" i="81"/>
  <c r="AG37" i="81"/>
  <c r="AF37" i="81"/>
  <c r="AE37" i="81"/>
  <c r="AD37" i="81"/>
  <c r="AC37" i="81"/>
  <c r="AA37" i="81"/>
  <c r="Z37" i="81"/>
  <c r="Y37" i="81"/>
  <c r="X37" i="81"/>
  <c r="W37" i="81"/>
  <c r="V37" i="81"/>
  <c r="T37" i="81"/>
  <c r="S37" i="81"/>
  <c r="R37" i="81"/>
  <c r="Q37" i="81"/>
  <c r="P37" i="81"/>
  <c r="O37" i="81"/>
  <c r="AH36" i="81"/>
  <c r="AG36" i="81"/>
  <c r="AF36" i="81"/>
  <c r="AE36" i="81"/>
  <c r="AD36" i="81"/>
  <c r="AC36" i="81"/>
  <c r="AA36" i="81"/>
  <c r="Z36" i="81"/>
  <c r="Y36" i="81"/>
  <c r="X36" i="81"/>
  <c r="W36" i="81"/>
  <c r="V36" i="81"/>
  <c r="T36" i="81"/>
  <c r="S36" i="81"/>
  <c r="R36" i="81"/>
  <c r="Q36" i="81"/>
  <c r="P36" i="81"/>
  <c r="O36" i="81"/>
  <c r="AH35" i="81"/>
  <c r="AG35" i="81"/>
  <c r="AF35" i="81"/>
  <c r="AE35" i="81"/>
  <c r="AD35" i="81"/>
  <c r="AC35" i="81"/>
  <c r="AA35" i="81"/>
  <c r="Z35" i="81"/>
  <c r="Y35" i="81"/>
  <c r="X35" i="81"/>
  <c r="W35" i="81"/>
  <c r="V35" i="81"/>
  <c r="T35" i="81"/>
  <c r="S35" i="81"/>
  <c r="R35" i="81"/>
  <c r="Q35" i="81"/>
  <c r="P35" i="81"/>
  <c r="O35" i="81"/>
  <c r="AH34" i="81"/>
  <c r="AG34" i="81"/>
  <c r="AF34" i="81"/>
  <c r="AE34" i="81"/>
  <c r="AD34" i="81"/>
  <c r="AC34" i="81"/>
  <c r="AA34" i="81"/>
  <c r="Z34" i="81"/>
  <c r="Y34" i="81"/>
  <c r="X34" i="81"/>
  <c r="W34" i="81"/>
  <c r="V34" i="81"/>
  <c r="T34" i="81"/>
  <c r="S34" i="81"/>
  <c r="R34" i="81"/>
  <c r="Q34" i="81"/>
  <c r="P34" i="81"/>
  <c r="O34" i="81"/>
  <c r="AH33" i="81"/>
  <c r="AG33" i="81"/>
  <c r="AF33" i="81"/>
  <c r="AE33" i="81"/>
  <c r="AD33" i="81"/>
  <c r="AC33" i="81"/>
  <c r="AA33" i="81"/>
  <c r="Z33" i="81"/>
  <c r="Y33" i="81"/>
  <c r="X33" i="81"/>
  <c r="W33" i="81"/>
  <c r="V33" i="81"/>
  <c r="T33" i="81"/>
  <c r="S33" i="81"/>
  <c r="R33" i="81"/>
  <c r="Q33" i="81"/>
  <c r="P33" i="81"/>
  <c r="O33" i="81"/>
  <c r="AH32" i="81"/>
  <c r="AG32" i="81"/>
  <c r="AF32" i="81"/>
  <c r="AE32" i="81"/>
  <c r="AD32" i="81"/>
  <c r="AC32" i="81"/>
  <c r="AA32" i="81"/>
  <c r="Z32" i="81"/>
  <c r="Y32" i="81"/>
  <c r="X32" i="81"/>
  <c r="W32" i="81"/>
  <c r="V32" i="81"/>
  <c r="T32" i="81"/>
  <c r="S32" i="81"/>
  <c r="R32" i="81"/>
  <c r="Q32" i="81"/>
  <c r="P32" i="81"/>
  <c r="O32" i="81"/>
  <c r="AH31" i="81"/>
  <c r="AG31" i="81"/>
  <c r="AF31" i="81"/>
  <c r="AE31" i="81"/>
  <c r="AD31" i="81"/>
  <c r="AC31" i="81"/>
  <c r="AA31" i="81"/>
  <c r="Z31" i="81"/>
  <c r="Y31" i="81"/>
  <c r="X31" i="81"/>
  <c r="W31" i="81"/>
  <c r="V31" i="81"/>
  <c r="T31" i="81"/>
  <c r="S31" i="81"/>
  <c r="R31" i="81"/>
  <c r="Q31" i="81"/>
  <c r="P31" i="81"/>
  <c r="O31" i="81"/>
  <c r="AH30" i="81"/>
  <c r="AG30" i="81"/>
  <c r="AF30" i="81"/>
  <c r="AE30" i="81"/>
  <c r="AD30" i="81"/>
  <c r="AC30" i="81"/>
  <c r="AA30" i="81"/>
  <c r="Z30" i="81"/>
  <c r="Y30" i="81"/>
  <c r="X30" i="81"/>
  <c r="W30" i="81"/>
  <c r="V30" i="81"/>
  <c r="T30" i="81"/>
  <c r="S30" i="81"/>
  <c r="R30" i="81"/>
  <c r="Q30" i="81"/>
  <c r="P30" i="81"/>
  <c r="O30" i="81"/>
  <c r="AH29" i="81"/>
  <c r="AG29" i="81"/>
  <c r="AF29" i="81"/>
  <c r="AE29" i="81"/>
  <c r="AD29" i="81"/>
  <c r="AC29" i="81"/>
  <c r="AA29" i="81"/>
  <c r="Z29" i="81"/>
  <c r="Y29" i="81"/>
  <c r="X29" i="81"/>
  <c r="W29" i="81"/>
  <c r="V29" i="81"/>
  <c r="T29" i="81"/>
  <c r="S29" i="81"/>
  <c r="R29" i="81"/>
  <c r="Q29" i="81"/>
  <c r="P29" i="81"/>
  <c r="O29" i="81"/>
  <c r="AH28" i="81"/>
  <c r="AG28" i="81"/>
  <c r="AF28" i="81"/>
  <c r="AE28" i="81"/>
  <c r="AD28" i="81"/>
  <c r="AC28" i="81"/>
  <c r="AA28" i="81"/>
  <c r="Z28" i="81"/>
  <c r="Y28" i="81"/>
  <c r="X28" i="81"/>
  <c r="W28" i="81"/>
  <c r="V28" i="81"/>
  <c r="T28" i="81"/>
  <c r="S28" i="81"/>
  <c r="R28" i="81"/>
  <c r="Q28" i="81"/>
  <c r="P28" i="81"/>
  <c r="O28" i="81"/>
  <c r="AH27" i="81"/>
  <c r="AG27" i="81"/>
  <c r="AF27" i="81"/>
  <c r="AE27" i="81"/>
  <c r="AD27" i="81"/>
  <c r="AC27" i="81"/>
  <c r="AA27" i="81"/>
  <c r="Z27" i="81"/>
  <c r="Y27" i="81"/>
  <c r="X27" i="81"/>
  <c r="W27" i="81"/>
  <c r="V27" i="81"/>
  <c r="T27" i="81"/>
  <c r="S27" i="81"/>
  <c r="R27" i="81"/>
  <c r="Q27" i="81"/>
  <c r="P27" i="81"/>
  <c r="O27" i="81"/>
  <c r="AH26" i="81"/>
  <c r="AG26" i="81"/>
  <c r="AF26" i="81"/>
  <c r="AE26" i="81"/>
  <c r="AD26" i="81"/>
  <c r="AC26" i="81"/>
  <c r="AA26" i="81"/>
  <c r="Z26" i="81"/>
  <c r="Y26" i="81"/>
  <c r="X26" i="81"/>
  <c r="W26" i="81"/>
  <c r="V26" i="81"/>
  <c r="T26" i="81"/>
  <c r="S26" i="81"/>
  <c r="R26" i="81"/>
  <c r="Q26" i="81"/>
  <c r="P26" i="81"/>
  <c r="O26" i="81"/>
  <c r="AH25" i="81"/>
  <c r="AG25" i="81"/>
  <c r="AF25" i="81"/>
  <c r="AE25" i="81"/>
  <c r="AD25" i="81"/>
  <c r="AC25" i="81"/>
  <c r="AA25" i="81"/>
  <c r="Z25" i="81"/>
  <c r="Y25" i="81"/>
  <c r="X25" i="81"/>
  <c r="W25" i="81"/>
  <c r="V25" i="81"/>
  <c r="T25" i="81"/>
  <c r="S25" i="81"/>
  <c r="R25" i="81"/>
  <c r="Q25" i="81"/>
  <c r="P25" i="81"/>
  <c r="O25" i="81"/>
  <c r="AH24" i="81"/>
  <c r="AG24" i="81"/>
  <c r="AF24" i="81"/>
  <c r="AE24" i="81"/>
  <c r="AD24" i="81"/>
  <c r="AC24" i="81"/>
  <c r="AA24" i="81"/>
  <c r="Z24" i="81"/>
  <c r="Y24" i="81"/>
  <c r="X24" i="81"/>
  <c r="W24" i="81"/>
  <c r="V24" i="81"/>
  <c r="T24" i="81"/>
  <c r="S24" i="81"/>
  <c r="R24" i="81"/>
  <c r="Q24" i="81"/>
  <c r="P24" i="81"/>
  <c r="O24" i="81"/>
  <c r="AH23" i="81"/>
  <c r="AG23" i="81"/>
  <c r="AF23" i="81"/>
  <c r="AE23" i="81"/>
  <c r="AD23" i="81"/>
  <c r="AC23" i="81"/>
  <c r="AA23" i="81"/>
  <c r="Z23" i="81"/>
  <c r="Y23" i="81"/>
  <c r="X23" i="81"/>
  <c r="W23" i="81"/>
  <c r="V23" i="81"/>
  <c r="T23" i="81"/>
  <c r="S23" i="81"/>
  <c r="R23" i="81"/>
  <c r="Q23" i="81"/>
  <c r="P23" i="81"/>
  <c r="O23" i="81"/>
  <c r="AH22" i="81"/>
  <c r="AG22" i="81"/>
  <c r="AF22" i="81"/>
  <c r="AE22" i="81"/>
  <c r="AD22" i="81"/>
  <c r="AC22" i="81"/>
  <c r="AA22" i="81"/>
  <c r="Z22" i="81"/>
  <c r="Y22" i="81"/>
  <c r="X22" i="81"/>
  <c r="W22" i="81"/>
  <c r="V22" i="81"/>
  <c r="T22" i="81"/>
  <c r="S22" i="81"/>
  <c r="R22" i="81"/>
  <c r="Q22" i="81"/>
  <c r="P22" i="81"/>
  <c r="O22" i="81"/>
  <c r="AH21" i="81"/>
  <c r="AG21" i="81"/>
  <c r="AF21" i="81"/>
  <c r="AE21" i="81"/>
  <c r="AD21" i="81"/>
  <c r="AC21" i="81"/>
  <c r="AA21" i="81"/>
  <c r="Z21" i="81"/>
  <c r="Y21" i="81"/>
  <c r="X21" i="81"/>
  <c r="W21" i="81"/>
  <c r="V21" i="81"/>
  <c r="T21" i="81"/>
  <c r="S21" i="81"/>
  <c r="R21" i="81"/>
  <c r="Q21" i="81"/>
  <c r="P21" i="81"/>
  <c r="O21" i="81"/>
  <c r="AH20" i="81"/>
  <c r="AG20" i="81"/>
  <c r="AF20" i="81"/>
  <c r="AE20" i="81"/>
  <c r="AD20" i="81"/>
  <c r="AC20" i="81"/>
  <c r="AA20" i="81"/>
  <c r="Z20" i="81"/>
  <c r="Y20" i="81"/>
  <c r="X20" i="81"/>
  <c r="W20" i="81"/>
  <c r="V20" i="81"/>
  <c r="T20" i="81"/>
  <c r="S20" i="81"/>
  <c r="R20" i="81"/>
  <c r="Q20" i="81"/>
  <c r="P20" i="81"/>
  <c r="O20" i="81"/>
  <c r="AH19" i="81"/>
  <c r="AG19" i="81"/>
  <c r="AF19" i="81"/>
  <c r="AE19" i="81"/>
  <c r="AD19" i="81"/>
  <c r="AC19" i="81"/>
  <c r="AA19" i="81"/>
  <c r="Z19" i="81"/>
  <c r="Y19" i="81"/>
  <c r="X19" i="81"/>
  <c r="W19" i="81"/>
  <c r="V19" i="81"/>
  <c r="T19" i="81"/>
  <c r="S19" i="81"/>
  <c r="R19" i="81"/>
  <c r="Q19" i="81"/>
  <c r="P19" i="81"/>
  <c r="O19" i="81"/>
  <c r="AH18" i="81"/>
  <c r="AG18" i="81"/>
  <c r="AF18" i="81"/>
  <c r="AE18" i="81"/>
  <c r="AD18" i="81"/>
  <c r="AC18" i="81"/>
  <c r="AA18" i="81"/>
  <c r="Z18" i="81"/>
  <c r="Y18" i="81"/>
  <c r="X18" i="81"/>
  <c r="W18" i="81"/>
  <c r="V18" i="81"/>
  <c r="T18" i="81"/>
  <c r="S18" i="81"/>
  <c r="R18" i="81"/>
  <c r="Q18" i="81"/>
  <c r="P18" i="81"/>
  <c r="O18" i="81"/>
  <c r="AH17" i="81"/>
  <c r="AG17" i="81"/>
  <c r="AF17" i="81"/>
  <c r="AE17" i="81"/>
  <c r="AD17" i="81"/>
  <c r="AC17" i="81"/>
  <c r="AA17" i="81"/>
  <c r="Z17" i="81"/>
  <c r="Y17" i="81"/>
  <c r="X17" i="81"/>
  <c r="W17" i="81"/>
  <c r="V17" i="81"/>
  <c r="T17" i="81"/>
  <c r="S17" i="81"/>
  <c r="R17" i="81"/>
  <c r="Q17" i="81"/>
  <c r="P17" i="81"/>
  <c r="O17" i="81"/>
  <c r="AH16" i="81"/>
  <c r="AG16" i="81"/>
  <c r="AF16" i="81"/>
  <c r="AE16" i="81"/>
  <c r="AD16" i="81"/>
  <c r="AC16" i="81"/>
  <c r="AA16" i="81"/>
  <c r="Z16" i="81"/>
  <c r="Y16" i="81"/>
  <c r="X16" i="81"/>
  <c r="W16" i="81"/>
  <c r="V16" i="81"/>
  <c r="T16" i="81"/>
  <c r="S16" i="81"/>
  <c r="R16" i="81"/>
  <c r="Q16" i="81"/>
  <c r="P16" i="81"/>
  <c r="O16" i="81"/>
  <c r="AH15" i="81"/>
  <c r="AG15" i="81"/>
  <c r="AF15" i="81"/>
  <c r="AE15" i="81"/>
  <c r="AD15" i="81"/>
  <c r="AC15" i="81"/>
  <c r="AA15" i="81"/>
  <c r="Z15" i="81"/>
  <c r="Y15" i="81"/>
  <c r="X15" i="81"/>
  <c r="W15" i="81"/>
  <c r="V15" i="81"/>
  <c r="T15" i="81"/>
  <c r="S15" i="81"/>
  <c r="R15" i="81"/>
  <c r="Q15" i="81"/>
  <c r="P15" i="81"/>
  <c r="O15" i="81"/>
  <c r="AH14" i="81"/>
  <c r="AG14" i="81"/>
  <c r="AF14" i="81"/>
  <c r="AE14" i="81"/>
  <c r="AD14" i="81"/>
  <c r="AC14" i="81"/>
  <c r="AA14" i="81"/>
  <c r="Z14" i="81"/>
  <c r="Y14" i="81"/>
  <c r="X14" i="81"/>
  <c r="W14" i="81"/>
  <c r="V14" i="81"/>
  <c r="T14" i="81"/>
  <c r="S14" i="81"/>
  <c r="R14" i="81"/>
  <c r="Q14" i="81"/>
  <c r="P14" i="81"/>
  <c r="O14" i="81"/>
  <c r="AH13" i="81"/>
  <c r="AG13" i="81"/>
  <c r="AF13" i="81"/>
  <c r="AE13" i="81"/>
  <c r="AD13" i="81"/>
  <c r="AC13" i="81"/>
  <c r="AA13" i="81"/>
  <c r="Z13" i="81"/>
  <c r="Y13" i="81"/>
  <c r="X13" i="81"/>
  <c r="W13" i="81"/>
  <c r="V13" i="81"/>
  <c r="T13" i="81"/>
  <c r="S13" i="81"/>
  <c r="R13" i="81"/>
  <c r="Q13" i="81"/>
  <c r="P13" i="81"/>
  <c r="O13" i="81"/>
  <c r="AH12" i="81"/>
  <c r="AG12" i="81"/>
  <c r="AF12" i="81"/>
  <c r="AE12" i="81"/>
  <c r="AD12" i="81"/>
  <c r="AC12" i="81"/>
  <c r="AA12" i="81"/>
  <c r="Z12" i="81"/>
  <c r="Y12" i="81"/>
  <c r="X12" i="81"/>
  <c r="W12" i="81"/>
  <c r="V12" i="81"/>
  <c r="T12" i="81"/>
  <c r="S12" i="81"/>
  <c r="R12" i="81"/>
  <c r="Q12" i="81"/>
  <c r="P12" i="81"/>
  <c r="O12" i="81"/>
  <c r="AH11" i="81"/>
  <c r="AG11" i="81"/>
  <c r="AF11" i="81"/>
  <c r="AE11" i="81"/>
  <c r="AD11" i="81"/>
  <c r="AC11" i="81"/>
  <c r="AA11" i="81"/>
  <c r="Z11" i="81"/>
  <c r="Y11" i="81"/>
  <c r="X11" i="81"/>
  <c r="W11" i="81"/>
  <c r="V11" i="81"/>
  <c r="T11" i="81"/>
  <c r="S11" i="81"/>
  <c r="R11" i="81"/>
  <c r="Q11" i="81"/>
  <c r="P11" i="81"/>
  <c r="O11" i="81"/>
  <c r="AH10" i="81"/>
  <c r="AG10" i="81"/>
  <c r="AF10" i="81"/>
  <c r="AE10" i="81"/>
  <c r="AD10" i="81"/>
  <c r="AC10" i="81"/>
  <c r="AA10" i="81"/>
  <c r="Z10" i="81"/>
  <c r="Y10" i="81"/>
  <c r="X10" i="81"/>
  <c r="W10" i="81"/>
  <c r="V10" i="81"/>
  <c r="T10" i="81"/>
  <c r="S10" i="81"/>
  <c r="R10" i="81"/>
  <c r="Q10" i="81"/>
  <c r="P10" i="81"/>
  <c r="O10" i="81"/>
  <c r="AH9" i="81"/>
  <c r="AG9" i="81"/>
  <c r="AF9" i="81"/>
  <c r="AE9" i="81"/>
  <c r="AD9" i="81"/>
  <c r="AC9" i="81"/>
  <c r="AA9" i="81"/>
  <c r="Z9" i="81"/>
  <c r="Y9" i="81"/>
  <c r="X9" i="81"/>
  <c r="W9" i="81"/>
  <c r="V9" i="81"/>
  <c r="T9" i="81"/>
  <c r="S9" i="81"/>
  <c r="R9" i="81"/>
  <c r="Q9" i="81"/>
  <c r="P9" i="81"/>
  <c r="O9" i="81"/>
  <c r="AH8" i="81"/>
  <c r="AG8" i="81"/>
  <c r="AF8" i="81"/>
  <c r="AE8" i="81"/>
  <c r="AD8" i="81"/>
  <c r="AC8" i="81"/>
  <c r="AA8" i="81"/>
  <c r="Z8" i="81"/>
  <c r="Y8" i="81"/>
  <c r="X8" i="81"/>
  <c r="W8" i="81"/>
  <c r="V8" i="81"/>
  <c r="T8" i="81"/>
  <c r="S8" i="81"/>
  <c r="R8" i="81"/>
  <c r="Q8" i="81"/>
  <c r="P8" i="81"/>
  <c r="O8" i="81"/>
  <c r="AH7" i="81"/>
  <c r="AG7" i="81"/>
  <c r="AF7" i="81"/>
  <c r="AE7" i="81"/>
  <c r="AD7" i="81"/>
  <c r="AC7" i="81"/>
  <c r="AA7" i="81"/>
  <c r="Z7" i="81"/>
  <c r="Y7" i="81"/>
  <c r="X7" i="81"/>
  <c r="W7" i="81"/>
  <c r="V7" i="81"/>
  <c r="T7" i="81"/>
  <c r="S7" i="81"/>
  <c r="R7" i="81"/>
  <c r="Q7" i="81"/>
  <c r="P7" i="81"/>
  <c r="O7" i="81"/>
  <c r="AH6" i="81"/>
  <c r="AG6" i="81"/>
  <c r="AF6" i="81"/>
  <c r="AE6" i="81"/>
  <c r="AD6" i="81"/>
  <c r="AC6" i="81"/>
  <c r="AA6" i="81"/>
  <c r="Z6" i="81"/>
  <c r="Y6" i="81"/>
  <c r="X6" i="81"/>
  <c r="W6" i="81"/>
  <c r="V6" i="81"/>
  <c r="T6" i="81"/>
  <c r="S6" i="81"/>
  <c r="R6" i="81"/>
  <c r="Q6" i="81"/>
  <c r="P6" i="81"/>
  <c r="O6" i="81"/>
  <c r="F6" i="81"/>
  <c r="D6" i="81"/>
  <c r="C6" i="81"/>
  <c r="B6" i="81"/>
  <c r="E6" i="81"/>
  <c r="AH5" i="81"/>
  <c r="AG5" i="81"/>
  <c r="AF5" i="81"/>
  <c r="AE5" i="81"/>
  <c r="AD5" i="81"/>
  <c r="AC5" i="81"/>
  <c r="AA5" i="81"/>
  <c r="Z5" i="81"/>
  <c r="Y5" i="81"/>
  <c r="X5" i="81"/>
  <c r="W5" i="81"/>
  <c r="V5" i="81"/>
  <c r="T5" i="81"/>
  <c r="S5" i="81"/>
  <c r="R5" i="81"/>
  <c r="Q5" i="81"/>
  <c r="P5" i="81"/>
  <c r="O5" i="81"/>
  <c r="AC4" i="81"/>
  <c r="V4" i="81"/>
  <c r="O4" i="81"/>
  <c r="AD2" i="81" a="1"/>
  <c r="AF2" i="81" s="1"/>
  <c r="W2" i="81" a="1"/>
  <c r="AA2" i="81" s="1"/>
  <c r="P2" i="81" a="1"/>
  <c r="R2" i="81" s="1"/>
  <c r="D5" i="81" s="1"/>
  <c r="AD2" i="81" l="1"/>
  <c r="AE2" i="81"/>
  <c r="AH2" i="81"/>
  <c r="S2" i="81"/>
  <c r="E5" i="81" s="1"/>
  <c r="X2" i="81"/>
  <c r="AG2" i="81"/>
  <c r="Q2" i="81"/>
  <c r="C5" i="81" s="1"/>
  <c r="P2" i="81"/>
  <c r="B5" i="81" s="1"/>
  <c r="T2" i="81"/>
  <c r="F5" i="81" s="1"/>
  <c r="Y2" i="81"/>
  <c r="Z2" i="81"/>
  <c r="W2" i="81"/>
  <c r="P8" i="80" l="1"/>
</calcChain>
</file>

<file path=xl/sharedStrings.xml><?xml version="1.0" encoding="utf-8"?>
<sst xmlns="http://schemas.openxmlformats.org/spreadsheetml/2006/main" count="630" uniqueCount="461">
  <si>
    <t>强烈推荐</t>
  </si>
  <si>
    <t>中    性</t>
    <phoneticPr fontId="5" type="noConversion"/>
  </si>
  <si>
    <t>日期</t>
    <phoneticPr fontId="5" type="noConversion"/>
  </si>
  <si>
    <t>%</t>
    <phoneticPr fontId="5" type="noConversion"/>
  </si>
  <si>
    <t>近三年</t>
    <phoneticPr fontId="5" type="noConversion"/>
  </si>
  <si>
    <t>近两年</t>
    <phoneticPr fontId="5" type="noConversion"/>
  </si>
  <si>
    <t>市场表现</t>
    <phoneticPr fontId="5" type="noConversion"/>
  </si>
  <si>
    <t>代码</t>
  </si>
  <si>
    <t>本周表现</t>
    <phoneticPr fontId="5" type="noConversion"/>
  </si>
  <si>
    <t>行业研究报告</t>
    <phoneticPr fontId="5" type="noConversion"/>
  </si>
  <si>
    <t>预期未来6个月内行业指数相对市场指数持平</t>
    <phoneticPr fontId="5" type="noConversion"/>
  </si>
  <si>
    <t>预期未来6个月内行业指数弱于市场指数5%以上</t>
    <phoneticPr fontId="5" type="noConversion"/>
  </si>
  <si>
    <t>投资评级定义</t>
    <phoneticPr fontId="5" type="noConversion"/>
  </si>
  <si>
    <t>行业评级</t>
    <phoneticPr fontId="5" type="noConversion"/>
  </si>
  <si>
    <t>预期未来6个月内股价相对市场基准指数升幅在15%以上</t>
    <phoneticPr fontId="5" type="noConversion"/>
  </si>
  <si>
    <t>预期未来6个月内行业指数优于市场指数5%以上</t>
    <phoneticPr fontId="5" type="noConversion"/>
  </si>
  <si>
    <t>推    荐</t>
    <phoneticPr fontId="5" type="noConversion"/>
  </si>
  <si>
    <t>预期未来6个月内股价相对市场基准指数升幅在5%到15%</t>
    <phoneticPr fontId="5" type="noConversion"/>
  </si>
  <si>
    <t>中    性</t>
    <phoneticPr fontId="5" type="noConversion"/>
  </si>
  <si>
    <t>预期未来6个月内股价相对市场基准指数变动在-5%到5%内</t>
    <phoneticPr fontId="5" type="noConversion"/>
  </si>
  <si>
    <t>卖    出</t>
    <phoneticPr fontId="5" type="noConversion"/>
  </si>
  <si>
    <t>预期未来 6 个月内股价相对市场基准指数跌幅在15%以上</t>
    <phoneticPr fontId="5" type="noConversion"/>
  </si>
  <si>
    <t>看    好</t>
    <phoneticPr fontId="5" type="noConversion"/>
  </si>
  <si>
    <t>看    淡</t>
    <phoneticPr fontId="5" type="noConversion"/>
  </si>
  <si>
    <r>
      <t>近</t>
    </r>
    <r>
      <rPr>
        <sz val="10"/>
        <color indexed="10"/>
        <rFont val="Calibri"/>
        <family val="2"/>
      </rPr>
      <t>1</t>
    </r>
    <r>
      <rPr>
        <sz val="10"/>
        <color indexed="10"/>
        <rFont val="宋体"/>
        <family val="3"/>
        <charset val="134"/>
      </rPr>
      <t>年</t>
    </r>
    <phoneticPr fontId="5" type="noConversion"/>
  </si>
  <si>
    <r>
      <t>近</t>
    </r>
    <r>
      <rPr>
        <sz val="10"/>
        <color indexed="10"/>
        <rFont val="Calibri"/>
        <family val="2"/>
      </rPr>
      <t>2</t>
    </r>
    <r>
      <rPr>
        <sz val="10"/>
        <color indexed="10"/>
        <rFont val="宋体"/>
        <family val="3"/>
        <charset val="134"/>
      </rPr>
      <t>年</t>
    </r>
    <phoneticPr fontId="5" type="noConversion"/>
  </si>
  <si>
    <r>
      <t>近</t>
    </r>
    <r>
      <rPr>
        <sz val="10"/>
        <color indexed="10"/>
        <rFont val="Calibri"/>
        <family val="2"/>
      </rPr>
      <t>3</t>
    </r>
    <r>
      <rPr>
        <sz val="10"/>
        <color indexed="10"/>
        <rFont val="宋体"/>
        <family val="3"/>
        <charset val="134"/>
      </rPr>
      <t>年</t>
    </r>
  </si>
  <si>
    <t xml:space="preserve">  通信行业最近一年市场表现</t>
    <phoneticPr fontId="5" type="noConversion"/>
  </si>
  <si>
    <t>行业：通信</t>
    <phoneticPr fontId="5"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</si>
  <si>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</si>
  <si>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</si>
  <si>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</si>
  <si>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</si>
  <si>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50"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</si>
  <si>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5" type="noConversion"/>
  </si>
  <si>
    <t>彭竑</t>
    <phoneticPr fontId="5" type="noConversion"/>
  </si>
  <si>
    <r>
      <t xml:space="preserve">  </t>
    </r>
    <r>
      <rPr>
        <sz val="11"/>
        <rFont val="仿宋_GB2312"/>
        <family val="3"/>
        <charset val="134"/>
      </rPr>
      <t>邮箱：</t>
    </r>
    <r>
      <rPr>
        <sz val="11"/>
        <rFont val="Calibri"/>
        <family val="2"/>
      </rPr>
      <t>penghong@hrsec.com.cn</t>
    </r>
    <phoneticPr fontId="50" type="noConversion"/>
  </si>
  <si>
    <r>
      <t xml:space="preserve">  </t>
    </r>
    <r>
      <rPr>
        <sz val="11"/>
        <rFont val="仿宋_GB2312"/>
        <family val="3"/>
        <charset val="134"/>
      </rPr>
      <t>电话：</t>
    </r>
    <r>
      <rPr>
        <sz val="11"/>
        <rFont val="Calibri"/>
        <family val="2"/>
      </rPr>
      <t>010-58565125</t>
    </r>
    <phoneticPr fontId="50"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</si>
  <si>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</si>
  <si>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50" type="noConversion"/>
  </si>
  <si>
    <r>
      <t xml:space="preserve">  </t>
    </r>
    <r>
      <rPr>
        <sz val="11"/>
        <rFont val="仿宋_GB2312"/>
        <family val="3"/>
        <charset val="134"/>
      </rPr>
      <t>邮箱：</t>
    </r>
    <r>
      <rPr>
        <sz val="11"/>
        <rFont val="Calibri"/>
        <family val="2"/>
      </rPr>
      <t>zhangbin@hrsec.com.cn</t>
    </r>
    <phoneticPr fontId="50" type="noConversion"/>
  </si>
  <si>
    <r>
      <t xml:space="preserve">  </t>
    </r>
    <r>
      <rPr>
        <sz val="11"/>
        <rFont val="仿宋_GB2312"/>
        <family val="3"/>
        <charset val="134"/>
      </rPr>
      <t>电话：</t>
    </r>
    <r>
      <rPr>
        <sz val="11"/>
        <rFont val="Calibri"/>
        <family val="2"/>
      </rPr>
      <t>010-58566807</t>
    </r>
    <phoneticPr fontId="50" type="noConversion"/>
  </si>
  <si>
    <t>公司评级</t>
    <phoneticPr fontId="5" type="noConversion"/>
  </si>
  <si>
    <t>通信行业周报</t>
    <phoneticPr fontId="5"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</si>
  <si>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</si>
  <si>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</si>
  <si>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</si>
  <si>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</si>
  <si>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</si>
  <si>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</si>
  <si>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</si>
  <si>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</si>
  <si>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</si>
  <si>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</si>
  <si>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</si>
  <si>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</si>
  <si>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</si>
  <si>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动力源</t>
  </si>
  <si>
    <t>600405.SH</t>
  </si>
  <si>
    <t>追加承诺限售股份上市流通</t>
  </si>
  <si>
    <t>辉煌科技</t>
  </si>
  <si>
    <t>002296.SZ</t>
  </si>
  <si>
    <t>华星创业</t>
  </si>
  <si>
    <t>300025.SZ</t>
  </si>
  <si>
    <t>002281.SZ</t>
  </si>
  <si>
    <t>佳创视讯</t>
  </si>
  <si>
    <t>300264.SZ</t>
  </si>
  <si>
    <t>吴通通讯</t>
  </si>
  <si>
    <t>300292.SZ</t>
  </si>
  <si>
    <t>初灵信息</t>
  </si>
  <si>
    <t>300250.SZ</t>
  </si>
  <si>
    <t>新开普</t>
  </si>
  <si>
    <t>鹏博士</t>
  </si>
  <si>
    <t>佳讯飞鸿</t>
  </si>
  <si>
    <t>300213.SZ</t>
  </si>
  <si>
    <t>解禁股份类型</t>
  </si>
  <si>
    <t>占比(%)</t>
  </si>
  <si>
    <t>流通A股</t>
  </si>
  <si>
    <t>总股本</t>
  </si>
  <si>
    <t>解禁数量(万股)</t>
  </si>
  <si>
    <t>解禁日期</t>
  </si>
  <si>
    <t>变动后(万股)</t>
  </si>
  <si>
    <t>变动前(万股)</t>
  </si>
  <si>
    <t>网宿科技</t>
  </si>
  <si>
    <t>300017.SZ</t>
  </si>
  <si>
    <t>300322.SZ</t>
  </si>
  <si>
    <t>信维通信</t>
  </si>
  <si>
    <t>300136.SZ</t>
  </si>
  <si>
    <t>600804.SH</t>
    <phoneticPr fontId="5" type="noConversion"/>
  </si>
  <si>
    <t>000063.SZ</t>
    <phoneticPr fontId="5" type="noConversion"/>
  </si>
  <si>
    <t>300136.SZ</t>
    <phoneticPr fontId="5" type="noConversion"/>
  </si>
  <si>
    <t>300017.SZ</t>
    <phoneticPr fontId="5" type="noConversion"/>
  </si>
  <si>
    <t>002491.SZ</t>
    <phoneticPr fontId="5" type="noConversion"/>
  </si>
  <si>
    <t>300047.SZ</t>
    <phoneticPr fontId="5" type="noConversion"/>
  </si>
  <si>
    <t>通信设备</t>
    <phoneticPr fontId="5" type="noConversion"/>
  </si>
  <si>
    <t>CDN设备</t>
    <phoneticPr fontId="5" type="noConversion"/>
  </si>
  <si>
    <t>宽带增值</t>
    <phoneticPr fontId="5" type="noConversion"/>
  </si>
  <si>
    <t>终端天线</t>
    <phoneticPr fontId="5" type="noConversion"/>
  </si>
  <si>
    <t>002115.SZ</t>
    <phoneticPr fontId="5" type="noConversion"/>
  </si>
  <si>
    <t>网络优化</t>
    <phoneticPr fontId="5" type="noConversion"/>
  </si>
  <si>
    <t>光通信</t>
    <phoneticPr fontId="5" type="noConversion"/>
  </si>
  <si>
    <t>002396.SZ</t>
    <phoneticPr fontId="5" type="noConversion"/>
  </si>
  <si>
    <t>2014年</t>
    <phoneticPr fontId="5" type="noConversion"/>
  </si>
  <si>
    <t>2015年</t>
    <phoneticPr fontId="5" type="noConversion"/>
  </si>
  <si>
    <t>预测PE水平</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</si>
  <si>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</si>
  <si>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累计值(万信道)</t>
  </si>
  <si>
    <t>累计同比(%)</t>
  </si>
  <si>
    <t>星网锐捷</t>
  </si>
  <si>
    <t>中兴通讯</t>
  </si>
  <si>
    <t>东土科技</t>
  </si>
  <si>
    <t>天源迪科</t>
  </si>
  <si>
    <t>三维通信</t>
  </si>
  <si>
    <t>通鼎光电</t>
  </si>
  <si>
    <t>运营支撑系统</t>
    <phoneticPr fontId="5" type="noConversion"/>
  </si>
  <si>
    <t>企业网设备</t>
    <phoneticPr fontId="5" type="noConversion"/>
  </si>
  <si>
    <t xml:space="preserve">  市场研究部 证券研究报告</t>
    <phoneticPr fontId="5" type="noConversion"/>
  </si>
  <si>
    <t>600797.SH</t>
  </si>
  <si>
    <t>300312.SZ</t>
  </si>
  <si>
    <t>300098.SZ</t>
  </si>
  <si>
    <t>300038.SZ</t>
  </si>
  <si>
    <t>300288.SZ</t>
  </si>
  <si>
    <t>002309.SZ</t>
  </si>
  <si>
    <t>300081.SZ</t>
  </si>
  <si>
    <t>300310.SZ</t>
  </si>
  <si>
    <t>000063.SZ</t>
  </si>
  <si>
    <t>000586.SZ</t>
  </si>
  <si>
    <t>300353.SZ</t>
  </si>
  <si>
    <t>300050.SZ</t>
  </si>
  <si>
    <t>002148.SZ</t>
  </si>
  <si>
    <t>300047.SZ</t>
  </si>
  <si>
    <t>000035.SZ</t>
  </si>
  <si>
    <t>300211.SZ</t>
  </si>
  <si>
    <t>000892.SZ</t>
  </si>
  <si>
    <t>002017.SZ</t>
  </si>
  <si>
    <t>300383.SZ</t>
  </si>
  <si>
    <t>000300.SH</t>
  </si>
  <si>
    <t>CI005026.WI</t>
  </si>
  <si>
    <t>CI005175.WI</t>
  </si>
  <si>
    <t>CI005181.WI</t>
  </si>
  <si>
    <t>沪深300</t>
  </si>
  <si>
    <t>通信(中信)</t>
  </si>
  <si>
    <t>电信运营Ⅱ(中信)</t>
  </si>
  <si>
    <t>通信设备制造(中信)</t>
  </si>
  <si>
    <t>周收盘价</t>
  </si>
  <si>
    <t>000555.SZ</t>
  </si>
  <si>
    <t>000836.SZ</t>
  </si>
  <si>
    <t>002261.SZ</t>
  </si>
  <si>
    <t>600057.SH</t>
  </si>
  <si>
    <t>002547.SZ</t>
  </si>
  <si>
    <t>600522.SH</t>
  </si>
  <si>
    <t>002446.SZ</t>
  </si>
  <si>
    <t>002316.SZ</t>
  </si>
  <si>
    <t>600485.SH</t>
  </si>
  <si>
    <t>300134.SZ</t>
  </si>
  <si>
    <t>600487.SH</t>
  </si>
  <si>
    <t>国内资讯</t>
    <phoneticPr fontId="5" type="noConversion"/>
  </si>
  <si>
    <t>国内资讯</t>
    <phoneticPr fontId="5" type="noConversion"/>
  </si>
  <si>
    <t>资料来源：网络资料、华融证券整理</t>
    <phoneticPr fontId="5" type="noConversion"/>
  </si>
  <si>
    <t>重要公司资讯</t>
    <phoneticPr fontId="5" type="noConversion"/>
  </si>
  <si>
    <t>资料来源：公司公告、网络资料、华融证券整理</t>
    <phoneticPr fontId="5" type="noConversion"/>
  </si>
  <si>
    <r>
      <t xml:space="preserve">  </t>
    </r>
    <r>
      <rPr>
        <sz val="11"/>
        <rFont val="仿宋_GB2312"/>
        <family val="3"/>
        <charset val="134"/>
      </rPr>
      <t>分析师：张彬</t>
    </r>
    <phoneticPr fontId="50" type="noConversion"/>
  </si>
  <si>
    <t>汇源通信</t>
  </si>
  <si>
    <t>鑫茂科技</t>
  </si>
  <si>
    <t>星美联合</t>
  </si>
  <si>
    <t>东信和平</t>
  </si>
  <si>
    <t>002093.SZ</t>
  </si>
  <si>
    <t>国脉科技</t>
  </si>
  <si>
    <t>北纬通信</t>
  </si>
  <si>
    <t>002194.SZ</t>
  </si>
  <si>
    <t>武汉凡谷</t>
  </si>
  <si>
    <t>002230.SZ</t>
  </si>
  <si>
    <t>科大讯飞</t>
  </si>
  <si>
    <t>002231.SZ</t>
  </si>
  <si>
    <t>奥维通信</t>
  </si>
  <si>
    <t>中利科技</t>
  </si>
  <si>
    <t>002313.SZ</t>
  </si>
  <si>
    <t>日海通讯</t>
  </si>
  <si>
    <t>002335.SZ</t>
  </si>
  <si>
    <t>科华恒盛</t>
  </si>
  <si>
    <t>002359.SZ</t>
  </si>
  <si>
    <t>齐星铁塔</t>
  </si>
  <si>
    <t>002396.SZ</t>
  </si>
  <si>
    <t>002416.SZ</t>
  </si>
  <si>
    <t>爱施德</t>
  </si>
  <si>
    <t>盛路通信</t>
  </si>
  <si>
    <t>春兴精工</t>
  </si>
  <si>
    <t>002583.SZ</t>
  </si>
  <si>
    <t>海能达</t>
  </si>
  <si>
    <t>梅泰诺</t>
  </si>
  <si>
    <t>世纪鼎利</t>
  </si>
  <si>
    <t>恒信移动</t>
  </si>
  <si>
    <t>高新兴</t>
  </si>
  <si>
    <t>大富科技</t>
  </si>
  <si>
    <t>亿通科技</t>
  </si>
  <si>
    <t>朗玛信息</t>
  </si>
  <si>
    <t>宜通世纪</t>
  </si>
  <si>
    <t>邦讯技术</t>
  </si>
  <si>
    <t>硕贝德</t>
  </si>
  <si>
    <t>光环新网</t>
  </si>
  <si>
    <t>600076.SH</t>
  </si>
  <si>
    <t>青鸟华光</t>
  </si>
  <si>
    <t>600105.SH</t>
  </si>
  <si>
    <t>永鼎股份</t>
  </si>
  <si>
    <t>600198.SH</t>
  </si>
  <si>
    <t>大唐电信</t>
  </si>
  <si>
    <t>浙大网新</t>
  </si>
  <si>
    <t>重点设备商资讯</t>
    <phoneticPr fontId="5" type="noConversion"/>
  </si>
  <si>
    <t>300113.SZ</t>
  </si>
  <si>
    <t>顺网科技</t>
  </si>
  <si>
    <t>300205.SZ</t>
  </si>
  <si>
    <t>天喻信息</t>
  </si>
  <si>
    <t>300248.SZ</t>
  </si>
  <si>
    <t>CI005182.WI</t>
  </si>
  <si>
    <t>增值服务Ⅱ(中信)</t>
  </si>
  <si>
    <t>名称</t>
  </si>
  <si>
    <t>600680.SH</t>
  </si>
  <si>
    <t>上海普天</t>
  </si>
  <si>
    <t>限售股解禁</t>
    <phoneticPr fontId="5" type="noConversion"/>
  </si>
  <si>
    <t>公司简称</t>
    <phoneticPr fontId="5" type="noConversion"/>
  </si>
  <si>
    <t>定向增发</t>
    <phoneticPr fontId="5" type="noConversion"/>
  </si>
  <si>
    <t>公告日期</t>
    <phoneticPr fontId="5" type="noConversion"/>
  </si>
  <si>
    <t>定向增发预案</t>
    <phoneticPr fontId="5" type="noConversion"/>
  </si>
  <si>
    <t>闽福发A</t>
    <phoneticPr fontId="5" type="noConversion"/>
  </si>
  <si>
    <t>根据目标资产交易价格 19.652 亿元和确定的发行价格 5.78 元/股，向交易对方非公开发行 A 股股票总量为 34,000.00 万股，并购南京长峰。同时，上市公司向航天科工集团非公开发行 111,414,414 股股份进行配套融资，融资资金总额为643,975,312.92 元，不超过本次交易总额的 25%，主要用于与本次重组标的公司主业相关的建设项目投资</t>
    <phoneticPr fontId="5" type="noConversion"/>
  </si>
  <si>
    <t>300038.SZ</t>
    <phoneticPr fontId="5" type="noConversion"/>
  </si>
  <si>
    <t>梅泰诺</t>
    <phoneticPr fontId="5" type="noConversion"/>
  </si>
  <si>
    <t>拟向包括公司实际控制人之一的张志勇、赛伯乐绿科、赛伯乐亨远）、云世纪投资以16.41元/股的价格，发行不超过3046.92万股。募资不超过5亿元，扣除发行费用后将分别用于南京经济技术开发区通信基础设施投资建设项目一期、偿还银行贷款及补充流动资金。</t>
    <phoneticPr fontId="5" type="noConversion"/>
  </si>
  <si>
    <t>神州信息</t>
    <phoneticPr fontId="5"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</si>
  <si>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5" type="noConversion"/>
  </si>
  <si>
    <t>朗玛信息</t>
    <phoneticPr fontId="5"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</si>
  <si>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5" type="noConversion"/>
  </si>
  <si>
    <t>鑫茂科技</t>
    <phoneticPr fontId="5"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</si>
  <si>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5" type="noConversion"/>
  </si>
  <si>
    <t>拓维信息</t>
    <phoneticPr fontId="5"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</si>
  <si>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5" type="noConversion"/>
  </si>
  <si>
    <t>象屿股份</t>
    <phoneticPr fontId="5"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</si>
  <si>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5" type="noConversion"/>
  </si>
  <si>
    <t>春兴精工</t>
    <phoneticPr fontId="5"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</si>
  <si>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5" type="noConversion"/>
  </si>
  <si>
    <t>中天科技</t>
    <phoneticPr fontId="5"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</si>
  <si>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5" type="noConversion"/>
  </si>
  <si>
    <t>盛路通信</t>
    <phoneticPr fontId="5"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</si>
  <si>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5" type="noConversion"/>
  </si>
  <si>
    <t>光迅科技</t>
    <phoneticPr fontId="5" type="noConversion"/>
  </si>
  <si>
    <t>本次非公开发行股票发行数量不超过2,307万股，27.31元/股。拟募集资金总额不超过63,000万元，在扣除发行费
用后实际募集资金净额将用于投资 宽带网络核心光电子芯片与器件产业化项目</t>
    <phoneticPr fontId="5" type="noConversion"/>
  </si>
  <si>
    <t>键桥通讯</t>
    <phoneticPr fontId="5"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</si>
  <si>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5" type="noConversion"/>
  </si>
  <si>
    <t>中创信测</t>
    <phoneticPr fontId="5"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</si>
  <si>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5" type="noConversion"/>
  </si>
  <si>
    <t>中国天楹</t>
    <phoneticPr fontId="5"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</si>
  <si>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5" type="noConversion"/>
  </si>
  <si>
    <t>大富科技</t>
    <phoneticPr fontId="5"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</si>
  <si>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5" type="noConversion"/>
  </si>
  <si>
    <t>亨通光电</t>
    <phoneticPr fontId="5"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</si>
  <si>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5" type="noConversion"/>
  </si>
  <si>
    <t>北纬通信</t>
    <phoneticPr fontId="5"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</si>
  <si>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</si>
  <si>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</si>
  <si>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移动基站设备产量</t>
    <phoneticPr fontId="5" type="noConversion"/>
  </si>
  <si>
    <t>固定资产投资</t>
    <phoneticPr fontId="5" type="noConversion"/>
  </si>
  <si>
    <t>3G市场发展</t>
    <phoneticPr fontId="5" type="noConversion"/>
  </si>
  <si>
    <t>LTE 市场发展</t>
    <phoneticPr fontId="5" type="noConversion"/>
  </si>
  <si>
    <t>本月（亿元）</t>
    <phoneticPr fontId="5" type="noConversion"/>
  </si>
  <si>
    <t>3G移动用户数</t>
    <phoneticPr fontId="5" type="noConversion"/>
  </si>
  <si>
    <t>3G渗透率</t>
    <phoneticPr fontId="5" type="noConversion"/>
  </si>
  <si>
    <t>中移动
(万）</t>
    <phoneticPr fontId="5" type="noConversion"/>
  </si>
  <si>
    <t>全球
(百万）</t>
    <phoneticPr fontId="5"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</si>
  <si>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5" type="noConversion"/>
  </si>
  <si>
    <t>全球资讯</t>
    <phoneticPr fontId="5" type="noConversion"/>
  </si>
  <si>
    <t>600728.SH</t>
  </si>
  <si>
    <t>佳都科技</t>
  </si>
  <si>
    <t>神州信息</t>
  </si>
  <si>
    <t>全球资讯</t>
    <phoneticPr fontId="95" type="noConversion"/>
  </si>
  <si>
    <t>(2014/10/13-2014/10/19)</t>
    <phoneticPr fontId="5" type="noConversion"/>
  </si>
  <si>
    <t>000057.SZ</t>
    <phoneticPr fontId="5" type="noConversion"/>
  </si>
  <si>
    <t>600728.SH</t>
    <phoneticPr fontId="5" type="noConversion"/>
  </si>
  <si>
    <t>佳都科技</t>
    <phoneticPr fontId="5" type="noConversion"/>
  </si>
  <si>
    <t>预警类型</t>
  </si>
  <si>
    <t>预警摘要</t>
  </si>
  <si>
    <t>预告日期</t>
  </si>
  <si>
    <t>预增</t>
  </si>
  <si>
    <t>净利润约170000万元~190000万元,增长208.19%~244.45%</t>
  </si>
  <si>
    <t>False</t>
  </si>
  <si>
    <t>000547.SZ</t>
  </si>
  <si>
    <t>闽福发A</t>
  </si>
  <si>
    <t>续盈</t>
  </si>
  <si>
    <t>较去年同期未发生较大变化</t>
  </si>
  <si>
    <t>预减</t>
  </si>
  <si>
    <t>净利润约200万元~450万元,下降62.03%~83.12%</t>
  </si>
  <si>
    <t>000829.SZ</t>
  </si>
  <si>
    <t>天音控股</t>
  </si>
  <si>
    <t>扭亏</t>
  </si>
  <si>
    <t>净利润约13000万元</t>
  </si>
  <si>
    <t>首亏</t>
  </si>
  <si>
    <t>净利润约-8500万元~-7500万元,下降342.88%~375.26%</t>
  </si>
  <si>
    <t>续亏</t>
  </si>
  <si>
    <t>净利润约-183万元,下降233%</t>
  </si>
  <si>
    <t>净利润约2968万元~3524万元,增长60.00%~90.00%</t>
  </si>
  <si>
    <t>002089.SZ</t>
  </si>
  <si>
    <t>新海宜</t>
  </si>
  <si>
    <t>净利润约8184.96万元~10592.3万元,增长70.00%~120.00%</t>
  </si>
  <si>
    <t>净利润约2105.09万元~4911.87万元,下降30%~70%</t>
  </si>
  <si>
    <t>002104.SZ</t>
  </si>
  <si>
    <t>恒宝股份</t>
  </si>
  <si>
    <t>净利润约16742.74万元~19134.56万元,增长40.00%~60.00%</t>
  </si>
  <si>
    <t>002115.SZ</t>
  </si>
  <si>
    <t>净利润约-3500万元~-2500万元</t>
  </si>
  <si>
    <t>略减</t>
  </si>
  <si>
    <t>净利润约2075.23万元~3320.37万元,下降20.0%~50.00%</t>
  </si>
  <si>
    <t>002161.SZ</t>
  </si>
  <si>
    <t>远望谷</t>
  </si>
  <si>
    <t>不确定</t>
  </si>
  <si>
    <t>净利润约-672.22万元~1344.43万元</t>
  </si>
  <si>
    <t>净利润约8707.81万元~9712.56万元,增长160.00%~190.00%</t>
  </si>
  <si>
    <t>净利润约18235.03万元~22443.12万元,增长30%~60%</t>
  </si>
  <si>
    <t>净利润约-2000万元~-1000万元</t>
  </si>
  <si>
    <t>拓维信息</t>
  </si>
  <si>
    <t>净利润约4868.75万元~5727.94万元,增长70.00%~100.00%</t>
  </si>
  <si>
    <t>光迅科技</t>
  </si>
  <si>
    <t>净利润约10491.28万元~17048.33万元,增长-20.0%~30.00%</t>
  </si>
  <si>
    <t>净利润约2566.40万元~2994.14万元,增长80%~110%</t>
  </si>
  <si>
    <t>净利润约-19072.80万元~-11689.78万元,增长5.90%~42.33%</t>
  </si>
  <si>
    <t>True</t>
  </si>
  <si>
    <t>净利润约0万元~7330.68万元,下降50.00%~100.00%</t>
  </si>
  <si>
    <t>键桥通讯</t>
  </si>
  <si>
    <t>净利润约6673.66万元~8243.94万元,增长-15%~5%</t>
  </si>
  <si>
    <t>净利润约-2000万元~-1500万元</t>
  </si>
  <si>
    <t>略增</t>
  </si>
  <si>
    <t>净利润约12299.83万元~15989.78万元,增长0.00%~30.00%</t>
  </si>
  <si>
    <t>净利润约4900万元~5300万元,下降90.22%~90.96%</t>
  </si>
  <si>
    <t>002417.SZ</t>
  </si>
  <si>
    <t>三元达</t>
  </si>
  <si>
    <t>净利润约-10000万元~-7000万元</t>
  </si>
  <si>
    <t>净利润约2100万元~2400万元,增长244.00%~293.00%</t>
  </si>
  <si>
    <t>002467.SZ</t>
  </si>
  <si>
    <t>二六三</t>
  </si>
  <si>
    <t>净利润约9509.41万元~11622.62万元,增长-10%~10%</t>
  </si>
  <si>
    <t>002491.SZ</t>
  </si>
  <si>
    <t>净利润约12308.21万元~16652.29万元,增长-15.0%~15.0%</t>
  </si>
  <si>
    <t>002544.SZ</t>
  </si>
  <si>
    <t>杰赛科技</t>
  </si>
  <si>
    <t>净利润约3728.71万元~5044.73万元,增长-15%~15%</t>
  </si>
  <si>
    <t>净利润约7021.79万元~7832万元,增长160.00%~190.00%</t>
  </si>
  <si>
    <t>净利润约-6300万元~-5350万元</t>
  </si>
  <si>
    <t>净利润约27470.66万元~31490.75万元,增长105%~135%</t>
  </si>
  <si>
    <t>净利润约3800万元~4200万元,增长1195.64%~1310.97%</t>
  </si>
  <si>
    <t>净利润约3039.84万元~3799.80万元,增长20%~50%</t>
  </si>
  <si>
    <t>净利润约467万元~840万元,下降55%~75%</t>
  </si>
  <si>
    <t>净利润约2300万元~2800万元</t>
  </si>
  <si>
    <t>净利润约-2700万元~-2480万元,下降204.41%~231.41%</t>
  </si>
  <si>
    <t>净利润约5400万元~5800万元,增长191.44%~213.02%</t>
  </si>
  <si>
    <t>净利润约8406万元~9552万元,增长10%~25%</t>
  </si>
  <si>
    <t>净利润约45872.37万元~48422.37万元,增长8230.43%~8693.52%</t>
  </si>
  <si>
    <t>净利润约4700万元~5100万元</t>
  </si>
  <si>
    <t>净利润约4300万元~5000万元,下降27%~37%</t>
  </si>
  <si>
    <t>净利润约1300万元~1600万元,下降13.27%~29.53%</t>
  </si>
  <si>
    <t>净利润约4678万元~5198万元,增长80%~100%</t>
  </si>
  <si>
    <t>净利润约1615.22万元~1877.14万元,增长85%~115%</t>
  </si>
  <si>
    <t>净利润约1979.58万元~2199.53万元,下降0%~10%</t>
  </si>
  <si>
    <t>净利润约330万元~420万元,下降30%~45%</t>
  </si>
  <si>
    <t>净利润约2651万元~3093万元,下降30%~40%</t>
  </si>
  <si>
    <t>净利润约2800.00万元~3200.00万元,增长104.01%~133.16%</t>
  </si>
  <si>
    <t>300299.SZ</t>
  </si>
  <si>
    <t>富春通信</t>
  </si>
  <si>
    <t>净利润约1228.57万元~1351.43万元,增长0%~10%</t>
  </si>
  <si>
    <t>净利润约3200万元~3600万元,增长12.85%~26.96%</t>
  </si>
  <si>
    <t>净利润约368万元~472万元,增长5.06%~34.75%</t>
  </si>
  <si>
    <t>净利润约4100万元~4300万元,增长96%~105%</t>
  </si>
  <si>
    <t>净利润约400.04万元~900.09万元,下降55%~80%</t>
  </si>
  <si>
    <t>300366.SZ</t>
  </si>
  <si>
    <t>创意信息</t>
  </si>
  <si>
    <t>净利润约2073万元~2279万元,增长0%~10%</t>
  </si>
  <si>
    <t>净利润约6500万元~7000万元,增长34.44%~44.78%</t>
  </si>
  <si>
    <t>累计净利润可能为亏损</t>
  </si>
  <si>
    <t>增长350%左右</t>
  </si>
  <si>
    <t>累计净利润可能发生大幅度增长</t>
  </si>
  <si>
    <t>净利润约-390万元</t>
  </si>
  <si>
    <t>净利润约-1250万元</t>
  </si>
  <si>
    <t>预告净利润
最大变动幅度(%)</t>
  </si>
  <si>
    <t>同比增长下限(%)</t>
  </si>
  <si>
    <t>同比增长上限(%)</t>
  </si>
  <si>
    <t>预计披露日期</t>
  </si>
  <si>
    <t>预告净利润下限
(万元)</t>
    <phoneticPr fontId="5" type="noConversion"/>
  </si>
  <si>
    <t>证券代码</t>
    <phoneticPr fontId="5" type="noConversion"/>
  </si>
  <si>
    <t>是否变脸</t>
    <phoneticPr fontId="5" type="noConversion"/>
  </si>
  <si>
    <t>净利润约412.6万元~1237.79万元,下降55.00%~85.00%</t>
    <phoneticPr fontId="5" type="noConversion"/>
  </si>
  <si>
    <t>亨通光电中标中国电信干线光缆线路工程集采</t>
    <phoneticPr fontId="5" type="noConversion"/>
  </si>
  <si>
    <t>10月13日消息 据中国电信公告，2014年第二批干线光缆线路工程光缆采购项目（招标编号：CT2014070915）评标委员会已完成对各投标人递交的投标文件的评审，根据评审结果，中标候选人推荐为江苏亨通光电股份有限公司。
亨通光电将主要为中国电信提供干线光缆。在近期结束的中国移动光纤光缆集采中，亨通光电光缆产品表现非常出色，其普通光缆产品为第二中标人，带状光缆产品为第一中标人，蝶形光缆产品为第一中标人。</t>
    <phoneticPr fontId="5" type="noConversion"/>
  </si>
  <si>
    <t>阿里巴巴将投100亿掘金农村电商 全国推广淘宝村模式</t>
    <phoneticPr fontId="5" type="noConversion"/>
  </si>
  <si>
    <t>阿里巴巴要将其电商生态系统拓展到农村市场，这次一出手就是100亿元。
记者13日从首届浙江县域电子商务峰会上获悉，阿里巴巴计划在未来3~5年内投入100亿元发展千县万村计划，即建立1000个县级运营中心和10万个村级服务站，带动农村创业机会，让“淘宝村”模式在全国范围推广。
据阿里巴巴集团COO张勇介绍，对农村电商市场的分析发现，农村网购用户的平均年龄集中在20~29岁，比城镇网购用户的年龄还低；且农村用户用手机上网的比例已达84.6%，高出城镇5个百分点；对网购的接受率为84.41%。
阿里研究院发布的《农村电子商务消费报告》显示，过去三年，淘宝农村消费占比不断提升，从2012年第二季度的7.11%上升到2014年第一季度的9.11%。此外根据阿里预测，2014年全国农村网购市场规模为1800亿元，到2016年将有望增长到4600亿元规模，巨大的市场增长空间让阿里加速布局农村市场。
张勇表示：“我们希望通过电子商务的作用，让农村也能享受与城市一样的消费选择，让优秀的人才可以回归农村创业，让农民可以直接从厂家采购生产资料从而降低成本，让农业产品足不出户卖到全世界。”
记者了解到，在具体推进策略上，将在县村建立运营体系，加强物流，做好基础建设；帮助培养更多的买家卖家和服务商、做好人才培养；创新农村代购服务、农村金融、农资电商O2O等；帮助农民提高收入、增加就业、实现新型城镇化。
一位电商业内人士对记者分析称，随着人们对生活品质追求的提升，农业电商将迎来更大机会。目前淘宝已成线上最大的农产品流通平台，淘宝商家和菜鸟物流平台的联动，实现农产品的集中包装、保鲜、存储以及运输，降低成本。
近年来，家家户户开淘宝店的“淘宝村”在浙江、河北等省不断拓展。有分析显示，村里的卖家本身就是淘宝平台上的活跃消费者，对当地的网购拉动作用明显；此外，新生代农民工从城市回村后也会将网购习惯传播给村里的消费者，这些都成为农村电商市场的机会。
相关报道
海外首设服务器阿里上市后首个“双11”剑指国际化
今年“双11”天猫将和淘宝、聚划算、天猫国际、速卖通等平台“共舞”，扩容150万名快递员保障物流配送。并尝试了多个“首次”，比如第一次在国外布置服务器，第一次在国外建立仓储中心等。</t>
    <phoneticPr fontId="5" type="noConversion"/>
  </si>
  <si>
    <t>华为推动超宽带革命：固定网络是500亿连接的基石</t>
    <phoneticPr fontId="5" type="noConversion"/>
  </si>
  <si>
    <t>新加坡、英国、意大利、挪威等国家都在积极规划和部署超宽带网络。2014年是固定宽带发展的关键时期。固定宽带产业前景被普遍看好，但仍需创新，特别是在产业链整合、超宽带业务创新及商业模式探索等方面尤其需要产业各方共同努力。
华为希望通过与产业链各方通力合作，共同建设共赢的固定宽带生态，促进全球固定宽带产业规范有序发展。与此同时，为帮助客户面向最终用户提供更好的业务体验，华为将会加大固定宽带领域的研发力度，未来3年华为预计在固定宽带技术的产品和解决方案上投入超过40亿美金，和客户一起打造更好的泛在超宽带网络，推动产业发展，共建更美好的全联接世界。
华为产品与解决方案总裁丁耘表示：“华为始终坚持以客户为中心，坚持通过核心技术和创新的产品与解决方案，为客户创造价值。作为ICT行业领导者，华为将继续把固定宽带作为战略投资方向，并持续加大在固定宽带关键技术、核心产品和解决方案的投资，面向未来信息洪流时代，构筑技术优势，帮助客户提升竞争力并降低综合运营成本。”
在固定宽带技术的研究方向上，早在在2013年度华为全球分析师大会上，华为就发布了商业解决方案和策略BOOST(Business Opportunity Oriented Solution and Tactics)，主要包括四个关键策略：带宽经营、产业合作、协同发展和按需建网，帮助电信运营商应对超宽带带来的挑战和机遇，实现商业成功和可持续发展。
面向未来,华为将继续拓宽管道能力，在芯片、算法、硅光子等基础技术上持续投入进行研发和创新。在IP和光传送领域聚焦1T、超1T技术，为网络提供T比特级的管道、P比特级的大容量IP和光网络设备，提升网络承载能力；在接入领域，聚焦提升宽带接入能力，为用户提供1G、10G比特级的接入。同时，华为将在SDN/NFV等下一代新兴技术领域不断创新，将并行计算、分布式数据库、大数据分析等IT技术与CT技术融合，实现开放、智慧的超宽带网络，助力客户简化运维，实现快速业务创新，提升网络效率；在下一代网络领域，华为将围绕下一代IP和全光网络进行关键技术和架构创新的研究，引领下一代固定宽带网络发展。</t>
    <phoneticPr fontId="5" type="noConversion"/>
  </si>
  <si>
    <t>智能家居渐成“广场舞”中兴另辟蹊径切入智能安防</t>
    <phoneticPr fontId="5" type="noConversion"/>
  </si>
  <si>
    <t>中国华信并购阿尔卡特朗讯企业通信：布局全球化经营</t>
    <phoneticPr fontId="5" type="noConversion"/>
  </si>
  <si>
    <t xml:space="preserve">说起上海贝尔，在中国通信产业界可谓无人不晓，但说起上海贝尔背后的中方股东——中国华信邮电经济开发中心（简称“中国华信”），却不为人熟知。然而，就在今年的“十一”国庆，中国华信却跃然于聚光灯台前，以2.02亿欧元的对价顺利完成对阿尔卡特朗讯企业通信业务的收购。看似突然举动的背后，隐藏着什么样的玄机？收购背后，又有哪些不为人知的细节和故事？中国华信又将布出一个怎样的棋局？
新型国企，全球使命
当笔者走进中国华信位于金融街的办公区，跟富丽堂皇的央企总部大楼形成了很大差别，紧凑开放别致的办公环境更像是一家互联网公司。“我们管理着几百亿的总资产，但只有几十来号人，拥有不同的行业背景，既有来自国企的，也有来自民企和外企的。”马杰说着，指了指身边的战略发展部总经理李凌慧，“这位就是外资投行出身的，也完全融入到了我们这个‘国企’中。”
成立于1993年，中国华信是原邮电部直属企业；2000年，被划归中国电信集团；2011年，国资委将中国华信股权划转中国国新控股有限责任公司持有。作为我国信息产业领域对外合作和科技创新的重要投资运作平台，中国华信孕育和发展了上海贝尔和长飞等知名企业。二者都是各自领域内最早的一批中外合资企业，自成立至今，不仅成功引进了国外的技术和资本，而且也积累了跨国公司国际化经营管理的丰富经验。在引进消化再创新的过程中，坚持鼓励技术创新、制度创新和经营创新，曾经引领了国内整个行业的发展。
而在如今产业全球化的时代，中国华信又被赋予了新的历史使命。“我们的目标是，充分利用现有的产业资源和资本资源，以全球的视野，结合自身的、战略规划和经营能力，打造一个具备全球化经营能力的信息产业投资控股集团，这是时代的要求，更是我们的使命。”马杰非常自信的说道。
为了完成这个目标，中国华信展开了积极布局。按照华信的战略规划，未来将打造电信系统设备、光纤通信、系统软件与服务、企业通信和移动互联网五大业务板块。前三块主要涉及传统电信运营商市场，中国华信已经拥有相当不错的市场地位，并在业务上形成了良好的海外布局；在企业通信市场，将会面向更多的行业，在新技术浪潮的驱动下发展业务布局，并通过海外并购进一步实现全球产业布局，以获得更好的发展机会。
 “华信进入企业通信市场是自然的，也是实现全球化所必须的。但时间不等人啊，自己搭班子从头干起是来不及的，既然有阿朗企业通信这么合适的标的，我们当然不会错过。”马杰说，“就算没有阿朗企业通信，我们也会继续在全球范围找寻合适的业务收购或者合作。”由此可见，进入企业通信市场，对于中国华信来讲是志在必得。
天作之合，战略布局
中国华信选择收购阿朗企业通信业务却也绝非是偶然。“在确定进入企业通信市场之后，我们仔细评估了境内外很多标的，并参与了部分标的的投标，但整体看下来，阿朗企业通信是进入企业网业务最合适的选择。”直接负责此次收购的刘钧说，“通过上海贝尔的多年运作，我们对阿朗非常了解，阿朗对我们也非常熟悉，这就避免了很多跨国并购中的企业文化和管理冲突。”
通过这次收购，中国华信得到了非常关键的战略性资产。“我们得到了企业IP通信和网络设备这两条非常完整的产品线，同时也拿到了相关的知识产权资产，承接了其位于全球的五大研发中心；在市场销售层面，我们完整对接了100多个国家的2500多家全球合作伙伴；也保持了高层管理团队的稳定性，可以说是站上了很高的一个起点。”
与电信级市场一样，企业级网络设备市场也是高手林立，业界前两名更是占据了绝对领先的全球份额，中国华信虽然站在了一个高起点上，但注定这将不是坦途。
对此，马杰认为，“从市场维度来看，企业网市场足够大，而且规模还在不断增长中，用户需求也体现出较强的差异性，容得下更多的产品与厂商；而且在SDN、云计算、移动互联的新技术新趋势下，对于中国企业来讲，存在弯道超车的机会；从历史维度来看，现在的企业网市场格局与2000年左右的通信设备市场格局类似，中国企业的机会就放在那里，我们有信心假以时日做到全球行业前五甚至是前三。”
中国华信独特的战略定位也使其具备了独特的优势：与国内厂商相比，中国华信在全球化运作方面具有比较优势，而全球化能力，包括团队执行、企业文化管理、国际化运作体系建设等，并非是一朝一夕的压强投入就能换来的，而是来自于长期积累；与跨国企业相比，中国华信更加重视本土化，更能充分利用本土化资源和产业资源打造竞争实力。全球化运作的成功取决于充分利用本土市场资源，与本土团队、客户、合作伙伴建立长期合作共赢的关系，真正实现“本土化即全球化”的发展模式。
开创第三条全球化道路
从规模上来看，这并不是一起非常显眼的生意，关注度远不及岁末年初之际联想公司的两起跨国大采购（分别收购摩托罗拉手机和IBM x86服务器）；但它却走出了民族企业的另外一条国际化道路。
在竞争最为激烈的信息通信领域，我国民族企业已经初步形成了以华为、联想和中国华信为代表的三条国际化道路。华为依靠的是艰苦奋斗自主研发，成为了全球最大的电信设备厂商；联想依靠的是金元铺路业务整合，目前已经在智能手机、PC和工业标准服务器三大领域确立了规模优势；而中国华信走的则是通过产业控股的方式，充分利用自身产业资源和资本资源，进行全球业务布局和整合。
从全球竞争格局来看，中国的崛起是必然的。中国资本走出国门，参与到全球资源整合中来也是必然的；中国同时也拥有全球最大的市场和最丰富的产业链。“我们非常幸运能够处在这个时代，只要能够充分利用手中的产业资源和资本资源，就能在全球化的市场竞争中找到属于自己的位置。”马杰说。
打铁尚需自身硬，资源只是其中一方面，全球化的视野、全球化的战略和全球化的经营能力，才是决定全球化道路能否走得通的关键，这也就是我们平常所讲的“软实力”。此次并购在政府审批、欧洲工会谈判等方面均取得了一定程度的突破。这再一次证明了，在复杂的国际环境中，对于各国当地文化、法律、商业规则的熟悉与了解，是收购成功的关键因素。“你要想让他们认可放行此次收购，就应当理解和尊重他们的游戏规则，讲共通的商业语言。”刘钧说。
后记：轻描不淡写
在与马杰和刘钧的对话中，他们对于收购成功的喜悦有些轻描淡写，但其中的辛酸烦恼却是刻骨铭心。
2013年7月29日，收购项目正式立项，马杰和刘钧也就开启了他们的“飞人模式”，在北京、巴黎和美国之间来回奔波。今年1月30日除夕那天，在就排他性谈判达成协议后，两人搭上从巴黎飞北京的航班，赶着回家与家人团聚。2月4日大年初五，是中国传统迎财神的日子，子夜时分，刘钧仍在与巴黎开电话会议，但外面已是鞭炮齐鸣，室内几乎听不清对方的声音，于是他向对方提了个罕见的提议，“要不我们一个小时之后再开会，我现在得去接财神了。”“有时候实在是谈不下去了，”刘钧说，“但事情总是在最后时刻迎来转机，2月6日（正月初七），我们终于赢得了排他性谈判。”
5月29日，华信与阿朗正式签署了资产与股权转让协议，马杰他们距离自己的目标又近了一步。“但当时心里还是没底，因为还没有通过相关国家政府的审批。”直到7月11日，此收购案正式通过了美国的CFIUS审批，马杰心里的石头总算是落地了。8月18日是个很吉利的数字，收购案获得了中国国家发改委项目备案证书；9月30日完成项目的全面交割，10月1日，中国华信正式对外宣布完成收购。
没有红地毯，没有庆功宴，但马杰、刘钧他们可以睡一个好觉了。
</t>
    <phoneticPr fontId="5" type="noConversion"/>
  </si>
  <si>
    <t>国家集成电路产业投资基金正式设立 中国移动加入</t>
    <phoneticPr fontId="5" type="noConversion"/>
  </si>
  <si>
    <t>在工业和信息化部、财政部的指导下，国开金融有限责任公司、中国烟草总公司、北京亦庄国际投资发展有限公司、中国移动通信集团公司、上海国盛（集团）有限公司、中国电子科技集团公司、北京紫光通信科技集团有限公司、华芯投资管理有限责任公司等于9月24日共同签署了《国家集成电路产业投资基金股份有限公司发起人协议》和《国家集成电路产业投资基金股份有限公司章程》，标志着国家集成电路产业投资基金正式设立。
设立国家集成电路产业投资基金，是贯彻《国家集成电路产业发展推进纲要》的重要举措，也是适应集成电路产业投资大风险高的产业特征、破解集成电路产业融资瓶颈、创新产业投资体制机制的积极探索。
国家集成电路产业投资基金采取公司制形式。国开金融、中国烟草、亦庄国投、中国移动、上海国盛、中国电科、紫光通信、华芯投资等作为发起人，吸引大型企业、金融机构以及社会资金，共同投资设立国家集成电路产业投资基金股份有限公司。
基金将采取股权投资等多种形式，重点投资集成电路芯片制造业，兼顾芯片设计、封装测试、设备和材料等产业，推动企业提升产能水平和实行兼并重组、规范企业治理，形成良性自我发展能力。基金实施市场化运作、专业化管理。基金公司将建立符合市场经济规律的管理制度和运行机制，努力为投资人创造良好回报。</t>
    <phoneticPr fontId="5" type="noConversion"/>
  </si>
  <si>
    <t>通鼎光电拟出资2亿元参与设立基金：寻找重要并购目标</t>
    <phoneticPr fontId="5" type="noConversion"/>
  </si>
  <si>
    <t>10月15日早间消息 通鼎光电昨日晚间公告称，为在更大范围内寻求对公司有重要意义的并购标的，借助专业投资机构放大公司的投资能力，加快公司产业升级和发展扩张的步伐，通鼎光电拟以自有资金2亿元与华泰紫金投资有限责任公司、深圳市华泰瑞麟基金投资管理合伙企业合作发起设立深圳市华泰瑞麟股权投资基金合伙企业（有限合伙）。基金投资方向主要为TMT等新兴产业，把握移动互联网以及移动互联网改变传统产业中的投资机会。基金规模为10亿元人民币，基金的管理人为华泰瑞麟。
通鼎光电是近来光通信行业最为活跃的企业之一，仅在今年，通鼎光电收购了光纤熔接机厂商南京迪威普35%股份、收购并增资海四达电源、收购移动互联网公司瑞翼信息51%的股份。通鼎光电总经理蒋小强表示，公司要积极调整产业结构，通过在资本市场上的运作，开始向高端精密检测设备、新能源应用和互联网业务转型，今后市值有望达到100亿元。</t>
    <phoneticPr fontId="5" type="noConversion"/>
  </si>
  <si>
    <t>华为携手中国移动采用Relay首次实现4G/2G双模海面超远覆盖</t>
    <phoneticPr fontId="5" type="noConversion"/>
  </si>
  <si>
    <t>近日，中国移动和华为在江苏连云港采用Relay技术（中继）成功完成对“中国移动黄海第一站”车牛山岛及周边海域的超远距离覆盖，为当地边防和海面经济作业区同时提供2G和4G通信服务。该方案采用TD-LTE Relay技术回传岛上基站4G和2G数据，可将岸边宿主基站的信号覆盖距离进一步延伸30公里，解决岛上及周边海域船员、官兵、渔民和游客通信及紧急救援需求，为传输获取困难或获取成本过高的岛上站点提供快速、低成本的传输资源。车牛山岛的试点成功验证了距离陆地基站45公里的海岛Relay无线回传系统运行稳定，岛上TD-LTE下行最高吞吐量近50Mbps，GSM语音和数据业务运行正常。
TD-LTE Relay登陆“黄海第一站”，开启海岛4G时代
车牛山岛是连云港市海域里前三岛（平山岛、达山岛、车牛山岛）中的一个海岛，距离连云港港口45公里，前三岛因地势险要而成为海防要地，同时海岛周边有一些重要的海上锚地，万吨巨轮会在锚地停泊，海岛官兵、船员、渔民和游客都需要通信保障。为架起海岛与外界沟通的桥梁，2007年底车牛山岛移动通信基站正式开通，江苏移动将“车牛山岛基站”命名为江苏海域“黄海第一站”。为了让岛上及周边海域用户享受到与陆地一致的4G体验，2014年9月由中国移动和华为公司携手完成4G海岛超远覆盖试点。由于海岛上传统光纤传输难以到达，以前GSM采用的微波设备体积大，性能差，功耗和成本都很高，因此采用LTE Relay无线回传解决岛上LTE和GSM数据的传输问题，实现岛内和海面4G覆盖。经测试，海岛超远覆盖场景Relay系统运行稳定，在多用户接入时，岛上TD-LTE下行最高吞吐量达到47.22Mbps，上行最高吞吐量可达9.7Mbps，GSM话音主被叫业务和数据业务均运行平稳。
Relay方案应用于连云港城区，有效解决深度覆盖
连云港市灌南县医院家属楼区域建筑密集，小区居民楼和周边道路存在弱覆盖，应用Relay方案解决该区域深度覆盖问题，采用回传模块与小站（Atom原子站）组合的模式覆盖居民小区楼宇及楼宇周边道路，补盲后道路路测下行平均吞吐量达到34.76 Mbps，较补盲前提升75%，居民楼内下行平均吞吐量达49.08Mbps，较补盲前提升188%。同时，由Relay提供回传的GSM站点覆盖区域，话音和数据业务正常运行。
华为Relay解决方案助力4G连续覆盖
良好的网络覆盖是用户优质体验的基础，但是海岛、景区、农村和部分城区场景往往因为有线传输部署困难或者部署成本过高而成为弱覆盖区域。TD-LTE Relay解决方案将宏站的覆盖范围进行延伸，将具备有线传输资源的宏站作为宿主基站，宿主基站在为用户提供覆盖的同时给传输资源缺乏的Relay站点提供无线回传链路，低成本、快捷的扩展了宿主基站的覆盖范围。
华为Relay采用带外模式，回传模块可以与小站、宏站灵活组合，满足不同的覆盖需求：城区补盲场景应用小站快速部署；海岛、农村、高速公路等场景与宏站组合应用满足广覆盖。相比于微波传输，Relay方案受环境和气候影响较小，设备更加紧凑，便于施工维护，并且支持非视距传输，可以将4G覆盖延伸至室内和地下。
TD-LTE Relay在海面超远覆盖和城区深度覆盖的成功试点为4G覆盖延伸提供了全新的思路和切实可行的方案，将帮助中国移动在传输难以达到的场景完善4G覆盖，让用户体验到随时随地、一致性的4G优质网络。</t>
    <phoneticPr fontId="5" type="noConversion"/>
  </si>
  <si>
    <t>Verizon的云端之路：逐步试水云计算</t>
    <phoneticPr fontId="95" type="noConversion"/>
  </si>
  <si>
    <t>在业界大谈特谈云计算之际，传统运营商如何利用云计算创造更大的价值成为最实际的一大课题。在美国，传统电信运营商Verizon就尝试通过云计算技术开发各种应用，挖掘到了更多商机。
逐步试水云计算
近年来，Verizon除了持续优化基础业务例如4G LTE及光纤之外，更致力于升级转型为服务提供商，云计算技术成为Verizon主要研发发展方向，通过宽带及电信服务等基础建设，配合发展如影音服务、联网汽车等多元增值服务。
Verizon是美国主要宽带和电信服务提供商，成立于1983年，总部设于纽约，客户包括政府机关、各大企业及普通消费者，主要业务为语音通话、固定宽带和无线通信。近年来，除了持续优化基础业务例如4G LTE及光纤之外，更致力于升级转型为服务提供商，以宽带及电信服务为基础加以提供增值服务。
2009年年中，Verizon推出了云计算业务，允许大型企业向其外包技术基础设施。Verizon则利用自己的网络和数据中心为用户提供并管理IT服务。时任Verizon全球产品营销副总裁MichaelMarcellin当时曾一语中的：“云计算改变了企业和政府机构购买资源以及管理资源的方式。”的确，按照Verizon的云计算解决方案设计，企业不用自己建立数据中心和购买服务器，只要使用Verizon的基础设施并按使用量向Verizon付费即可满足现有的需求，且有强大的能力应对将来的需求增长，这在很大程度上为各大公司节省了用于建立数据库、服务器等的开支。尤其值得一提的是该方案较传统的方案具有更大的灵活性，企业在业务繁忙时可提高购买服务的比例，在清闲的时期降低这一比例。最小的计费周期可以按天计算。
此后，Verizon不断加大在云计算方面的投入。2011年斥资14亿美元收购了云计算服务商Terremark。Verizon称，收购Terremark是使客户能通过多种设备访问包括音乐、个人数据、企业数据等信息的更广泛战略的一部分。此后，Verizon又斥资将云计算软件创业公司CloudSwitch收入旗下。CloudSwitch主要提供将现有软件方便地迁移到各种云计算平台的服务。该公司2010年才对外发布，2009年曾融资1540万美元。CloudSwitch的加入提高了Terremark的软件能力和综合竞争力。
此外，Verizon还加强了面向跨国公司和政府机构客户的战略性业务推广，通过基于云计算模式的聚合IP和IT服务，建设旗舰级云计算IDC中心。2010年年底，Verizon宣布将在怀俄明州建立一座超大规模数据中心，Verizon表示该数据中心网络能够给云计算予以有力支持。
收购Terremark最终取得了实效。2013年，在Terremark技术团队的开发下，Verizon发布了新的IaaS云计算服务Verizon Cloud，声称将提供比任何其他云计算解决方案更好的性能的最终用户的控制权。Verizon表示，Verizon Cloud“用户能够确定和设置虚拟机与网络的性能，为关键任务应用提供可预测的性能，即使是在高峰时段。”其他的云服务，如亚马逊AWS服务，强制用户选择一个预设的虚拟机大小。与竞争对手相比的另一大卖点是，Verizon Cloud据说将“消除一直困扰着许多传统云存储产品的延迟问题”。
Verizon Terremark公司首席技术官John Considine在接受采访时概述了Verizon Cloud的差异性。对他来说，云架构的最大问题之一是多租户很难提供一致的性能。Considine声称Terremark公司已经形成了自己独特的技术，以提供基础设施和相关服务。“当我们考虑云空间，”Considine说，“我们来看看通用的云，性能就是你得到的，如果你的云邻居正在做东西，你会受到影响，大部分的时间，在网络和存储空格你不能获得一致的性能。我们已经从根本上解决一切，所以如果你说‘给我100兆网卡’，我们会给你该网络的性能。”
在云端开发增值应用
在公司大的转型策略之下，云计算技术成为Verizon主要研发发展方向。但Verizon的云计算战略并非仅限于大型企业市场，该公司将云计算技术充分应用，在普通消费者市场也挖掘到了不少商机。
除了发展云服务，以提供可适用于各种企业规模且具弹性、安全性高并可随时随地撷取数据的云服务之外，Verizon也以云计算技术为基础，结合宽带网络，发展多元增值服务。影音服务即是Verizon目前推动的重点增值服务之一。借助并购CDN服务商EdgeCast、影音流技术提供商upLynk及购买Intel的网络影音平台OnCue，Verizon构建了一个快速且简易的影音云端转档服务Verizon Digital Media Service，使电影工作室、有线及广播公司、在线影音发行商等可将影音资料上传至云端，该服务即能协助影音转档，使影片可以适合在消费者的各式屏幕及装置上播放，同时该服务也可优化Verizon既有的FiOS Video服务，为消费者提供无缝的影音观赏体验。
另外，Verizon同时也积极发展跨行业合作机会，其中联网汽车即是一例。与奔驰、大众、丰田、现代等车厂合作，通过无线网络与云端运算，提供导航、搜寻、影音流等服务，预计在美国2015年车款服务将会全面上市。
未来，Verizon仍会持续积极发展跨行业合作及多元增值服务，例如健康照护、智慧教育等，同时也会增加合作范围，例如通过传感器、无线联网、云计算等技术，发展燃料管理与车体检测等车载信息服务，甚至是联合各式交通运输信息，提供可节能及省时的智能运输整合服务。此举将有助于Verizon升级转型为创新服务提供商，并可扩大业务范围并增加营收来源。</t>
    <phoneticPr fontId="95" type="noConversion"/>
  </si>
  <si>
    <t>高通同意25亿美元收购芯片制造公司CSR</t>
    <phoneticPr fontId="5" type="noConversion"/>
  </si>
  <si>
    <t>据路透社报道，高通已同意以25亿美元收购芯片制造公司CSR，从而挤掉了其竞争对手微芯科技(Microchip Technology)赢得了这家英国蓝牙专业芯片公司。
CSR本周三表示，基于这项交易，其公司股东将获得每股900便士的现金收益。
今年8月，CSR回绝了来自微芯科技的接触，称对方报价太低。不过，双方一直在就交易进行商讨，而本周三则是英国监管机构给出的最后时间期限。</t>
    <phoneticPr fontId="5" type="noConversion"/>
  </si>
  <si>
    <t>蓝汛中标中移动政企客户分公司移动云业务CDN服务</t>
    <phoneticPr fontId="5" type="noConversion"/>
  </si>
  <si>
    <t>10月16日消息 中国移动发布公告显示，中国移动政企客户分公司移动云业务CDN服务支撑公司必选项目已按照比选文件规定的评审方法及相关规定的要求完成评审工作。
北京蓝汛通信技术有限责任公司独家中标该项目，目前蓝汛通信在全国多个城市拥有服务节点，覆盖中国电信、中国联通、中国移动和中国教育科研网等各大运营商。</t>
    <phoneticPr fontId="5" type="noConversion"/>
  </si>
  <si>
    <t>宽带接入网业务年底实现对民资开放</t>
    <phoneticPr fontId="5" type="noConversion"/>
  </si>
  <si>
    <t>0月15日消息，随着虚拟运营商牌照不断发放，电信业向民企开放持续提速。据知情人士透露，今年年底《接入网业务试点方案》将出台，工信部有望在今年年底实现正式接受企业的业务申请，民资进入固网宽带市场进一步升温。
所谓“接入网业务”是指从基础运营商的骨干网络为用户接入互联网服务，并针对用户需求提供多样化和个性化的宽带上网服务。
工信部部长苗圩表示：“通过向民间资本开放宽带接入网业务，吸引民营企业参与到我国基础电信领域的建设和运营中来，通过竞争促进企业宽带服务能力提升和资费水平的合理下降，为广大用户提供更便捷、优惠和多样化的宽带服务。”
早在2001年6月，工信部（当时的信产部）发文，在北京、上海、重庆、广州、深圳等13个城市放开宽带用户驻地网运营(一般是指用户终端至用户网络接口所包含的机线设备，通常在一个楼房内)，允许非基础电信运营企业进入宽带用户驻地网运营市场。
随后，鹏博士（长城宽带、宽带通）等民营资本获得了宽带接入服务牌照。2010年，有线网运营商也通过三网融合试点开展了宽带接入业务。鹏博士常务副总裁吴少岩接受通信生活报（微信：maoqiying2008）专访时表示，鹏博士（包括宽带通和长城宽带）覆盖58个城市用户6000万，缴费宽带用户800万，其中50M、100M宽带用户超过200多万户。
北京邮电大学教授曾剑秋分析认为，由于移动互联网发展，宽带市场仍然不饱和，后期对用户争夺会更加激烈，民营企业宽带增长潜力更大。</t>
    <phoneticPr fontId="5" type="noConversion"/>
  </si>
  <si>
    <t>后诺基亚时代的芬兰：给了创新一片沃土</t>
    <phoneticPr fontId="5" type="noConversion"/>
  </si>
  <si>
    <t>10月17日消息 前一阵笔者有幸参加了芬兰外交部组织的纯净芬兰活动，到芬兰参观芬兰的创新企业。一见到芬兰欧洲事务与外贸部部长 Ms.Lenita Toivakka，她便向我们介绍，芬兰是一个富于创新的国家，由于芬兰自然资源有限，想要发展就只能依靠创新。
目前，芬兰已经是全球最具创新力的国家，根据世界经济论坛（WEF）发布的《2013-2014年度全球竞争力》报告，芬兰在新的全球竞争力排名中位列第三，仅次于瑞士和新加坡。
那么问题来了，芬兰为什么这么具有创造能力？这不是一个芬兰官员说说芬兰只能依靠创新，所以芬兰就能够拥有巨大的创新能力的。
来自骨子里的创新
在谈芬兰创新能力前，不妨先看看芬兰和芬兰人。毕竟一个国家的创新能力源自本国人民的创造力。
在赫尔辛基的大街上，你基本可以看到几乎欧洲各国的建筑类型。看到如此丰富的建筑类型，很难会有人不能迸发出想象力来。
曾经就有人告诉过我，来芬兰一是看建筑，二是看这个国家的设计。看建筑是因为这里有着你所有想看到的建筑，而看设计则是因为这里的设计世界闻名，如Marimekko品牌。但在我们参观的几乎每个芬兰企业里都充满了设计的味道。这不得不说是芬兰人已经将创新，设计沁入到骨子里。
芬兰航空的MARI ROUVI告诉笔者，芬兰航空为了给长途旅行的旅客更好的体验，已经邀请Marimekko的首席设计师为芬兰航空设计出从小到纸杯，毯子大到靠背，飞机外面的喷涂等图案样式，并已经应用于飞机上。而明年初更是将会为乘客提供渐变的灯光等更多的改善乘机体验的服务。
通力电梯的负责人也告诉笔者，通力电梯不仅在设计制造电梯时注重电梯的性能，功耗等，如新一代电梯能耗降低40%以上，同时，通力电梯也十分重视电梯的设计。其举例道，通力电梯会针对不同的市场推出不同的墙面设计，如亚洲更多的是金色等显示尊贵的颜色设计。同时，通力电梯也针对不同人群推出不同产品，如针对公寓的儿童老人推出了带卡通形象的电梯楼层面板。这可以使老人，儿童通过卡通形象更加容易的记得并找到自己所住的正确楼层。
除了这些，芬兰人的想象力也为他们扩宽的创业的道路。芬兰的一家名叫域通联达（TLD）的域名公司申请并获得了两个中文域名.在线和.中文网，就靠着这两个域名，获得了巨大的收获。据域通联达联合创始人及董事长狄克扎介绍，仅在最近于澳门举办的域名拍卖会，他们便得到了20万美元左右的收入。
而随着中国企业对中文域名需求的不断增加，中文域名将获得更大的发展空间，域通联达合伙人，董事会成员及销售总监林勃方称。
目前，他们的客户已经有如阿里，京东，凡客等中国企业，还有着通用，丰田等外国企业。
政府支持个人创业
除了芬兰人的创新精神外，芬兰政府支持小企业的发展更是不可或缺的一环。目前，芬兰政府为各类小企业提供了各种各样的创业基金。只要企业申请并获得通过，便可以获得芬兰政府提供的每月至少数百欧元的创业基金。换言之，只要获得创业基金，企业每月便可获得额外的资金。
如芬兰国家技术创新局（Tekes）专门为科技创新企业提供的基金造就了研发出愤怒的小鸟的游戏公司ROVIO，推出部落战争的SUPERCELL等。
由于芬兰内需有限，这些公司必须走出去才能获得更好的发展。为此，芬兰政府专门成立的一些公司来帮助芬兰企业走出去。
作为世界经济重要的一环，中国市场越来越受到芬兰企业的重视。目前，中国已经成为芬兰第五大贸易伙伴，同时也是芬兰在亚洲的最大贸易伙伴。为此，依托芬兰政府，成立的中芬金桥创新中心，DIGILE两个公司正致力于搭建沟通中芬两国的桥梁，让两方更加深入了解对方，并可建立合作。
其中，中芬金桥创新中心更注重企业间的交流合作，而DIGILE更注重中芬两国间技术，研发方面的交流合作。
除了来自政府的帮助外，最为关键的是，芬兰人创业开公司门槛十分低，一个人填张表格，写上姓名，邮箱，电话等基本信息，缴纳110欧左右的费用就可以开一家公司了，这个公司甚至可以就一个人。此外，公司注册甚至时还不需要提供独立的办公场所，只有有办公地点就可以。
这就造成了芬兰小微企业众多的现象。例如，诺基亚手机业务出售给微软后，从诺基亚手机离开的雇员便分别成立了400多家企业。
笔者在游览芬兰Haltia - the Finnish Nature Center时，所见到导游一个会说中文的芬兰小伙西蒙便是千千万万芬兰小微创业公司老板中的一员。通过交谈得知，他由于就在Haltia的展览厅中办公在申请自己的公司——千湖咨询时就不需要提供独立的注册场地。而他注册公司时只花了115欧元。通过了解得知，他在中国呆了4年多，并有不少中国朋友，而随着中国与芬兰交流不断增加，其也有了做中国游客生意的想法，并正在准备当中。</t>
    <phoneticPr fontId="5" type="noConversion"/>
  </si>
  <si>
    <t>上海联通首发iPhone6手机 双4G双百兆网络支持极致体验</t>
    <phoneticPr fontId="95" type="noConversion"/>
  </si>
  <si>
    <t>10月17日零点，中国联通在全国各地营业厅、网上营业厅及连锁卖场等全部授权网点推出iPhone历史上提升最大的iPhone6和iPhone6 Plus。
上海联通在陆家嘴营业厅举行了iPhone6与iPhone6 Plus首发仪式，用户从下午开始在营业厅门口排起长龙，有人甚至自备帐篷，等待第一批iPhone新机。上海联通在首发现场贴心的推出“魔法裤袋”专区，特邀一位裁缝师傅为果粉修改裤子口袋，使之适合iPhone6 Plus的超大尺寸，现场用户连连称赞联通服务周到细致。
iPhone6：iPhone史上最大跨越
iPhone6与iPhone6 Plus实现了iPhone历史上的最大跨越，两种新模型配备了令人惊叹的4.7英寸和5.5英寸Retina HD高清显示屏，而极其纤薄且一体化的全新机身设计采用了创新技术，仍然便于持握、易于使用。二者在各方面都更为出色，并配有：苹果公司设计的A8芯片，采用了第二代64位台式电脑级架构，速度极快，却也更加节能；先进的iSight和FaceTime HD高清摄像头；以及超快的无线连接技术。
新一代iPhone内置了App Store迄今为止最重大的发布——iOS8操作系统，因为有了“信息”和“照片”的新特性、苹果QuickType键盘的联想输入以及家庭共享功能，其操作更为简便、更为迅速，用户体验也更加直观。iOS 8还内置了新的健康应用，使你能够清晰地了解你的健康和健身数据，同时亦配置了iCloud Drive，如此，你便可以存储文件并从任何地点访问它们。
双4G双百兆网络支持极致体验
9月，iPhone6和iPhone6 Plus在大陆首发前，联通版iPhone5s已经全面升级支持五模（LTE FDD/TD-LTE/WCDMA/TDS/GSM）双4G，并直接预置最新的iOS8操作系统，早于其他渠道率先上市。从9月30日中国联通网上营业厅开展iPhone6和iPhone6 Plus预约以来,上海联通预约用户超过3万5千户，10月10日在联通网上营业厅放开预购，iPhone新品将强力支持联通独有的“双4G双百兆”网络，全兼容各种网络制式，为用户带来LTE FDD峰值150M/bps及TD-LTE峰值100M/bps的极速网络体验。
中国联通内部相关人士表示，自中国联通最早将iPhone引入国内，iPhone年销售量一直稳居行业第一。而随着此次联通FDD开通城市增加至全国40个城市（全国大中城市）以及iPhone6全新产品的到来，苹果与联通必会在深度合作的基础上，为用户带来极致的双4G双百兆全兼容网络体验——联通推出的全兼容iPhone6产品与联通双4G网络珠联璧合，做到产品和网络的双极致搭配体验。
据C114了解，本次iPhone6 16G手机搭配联通合约计划，预存5499元话费、最低选择套餐396元即可0元购机；此外，还有购机送话费及“合约惠机”计划，在联通各iPhone授权网点均可办理。</t>
    <phoneticPr fontId="95" type="noConversion"/>
  </si>
  <si>
    <t>中国铁塔省级分公司陆续挂牌：半数以上已完成工商登记</t>
    <phoneticPr fontId="5" type="noConversion"/>
  </si>
  <si>
    <t>10月14日和16日，中国铁塔股份有限公司贵州省分公司、河北省分公司相继挂牌成立。据悉，中国铁塔已有一半以上的省级分公司选定了办公场所，完成了工商登记注册。从10月中旬开始，其他省级分公司将在全国陆续挂牌运营。目前，中国铁塔正与三家电信企业研究接手新建铁塔、室内分布系统等通信基础设施，有的省已就部分新建项目达成协议。
中国铁塔公司总经理佟吉禄表示，随着移动互联网产业的快速发展和4G的到来，移动宽带网络建设进入到一个新的快速发展时期。尽管前几年铁塔等相关基础设施共建共享取得明显成效，但要从体制上解决问题，需要成立专业化公司以集约的方式推进建设。中国铁塔公司的成立一方面是为了深化共建共享，减少重复建设，提升行业效益与效率；另一方面，也是为了落实党的十八届三中全会提出的关于推动国有企业完善现代企业制度，积极发展混合所有制经济等有关精神，引导社会资本投资电信业进行有益尝试。
佟吉禄强调，中国铁塔公司的成立运营将会高效率服务支撑国家信息产业发展和经济增长，并通过资源复用的方式更好地服务老百姓，但公司的组建及业务发展等方方面面工作都需要各级政府部门的大力支持，希望将铁塔等移动基础设施纳入各地城乡建设发展规划，促进其规模化、规范化建设。
佟吉禄透露，未来铁塔公司将“三步走”，即第一步在2014年年底前形成对增量铁塔、站址资源及附属设施的新建能力；第二步完成对三家电信企业相关存量资产的注入和收购；第三步引入民间资本实现混合所有制，在此基础上择机上市。最终目标是致力于成为国际一流的通信基础设施综合服务商。
中国铁塔是经国务院同意、国资委批准的国有大型通信基础设施综合服务企业，注册资本100亿元，由中国移动、中国联通和中国电信分别持有40.0%、30.1%和29.9%的股权。经营范围包括通信铁塔建设、维护、运营；移动通信基站机房、电源、空调配套设施和室内分布系统建设、维护、运营及基站设备维护。</t>
    <phoneticPr fontId="5" type="noConversion"/>
  </si>
  <si>
    <t>中国电信与滴滴达成战略合作 打造通信服务领域大平台入口</t>
    <phoneticPr fontId="95" type="noConversion"/>
  </si>
  <si>
    <t xml:space="preserve"> 2014年10月13日消息，滴滴携手中国电信联合战略启动仪式在北京举行，双方代表签署了战略合作协议，中国电信与滴滴将在手机流量、个性化套餐、手机终端等多个层面展开深入合作。
据悉，双方将充分发挥各自优势，促进信息服务领域发展和产品延伸，增强信息产品提供能力。中国电信将为滴滴用户提供优惠的手机终端、个性化套餐产品，滴滴将依托中国电信卓越的天翼移动网络及移动互联网数据优势，获取中国电信优惠的流量池或流量包服务。双方相互开放产品、数据入口，积极探索基于移动出行的电子商务模式。
中国电信与滴滴打车的合作可充分发挥双方优势，共同为滴滴用户提供便捷、快速的可定制服务。比如提供适合出租车司机群体的专属优惠套餐、手机终端及家庭宽带报装等在线服务。司机可以像搭积木一样设置自己的套餐额度，按需选择每月的流量、语音、短信等服务，并且支持将套餐剩余部分转赠他人。后续，双方还将深入合作，为司机使用天翼手机提供最大程度的便利和优惠。同时，滴滴也会开放自身渠道，为广大中国电信用户提供更加便捷、贴心、定制化的出行服务。
基于通信和社交网络的优势，双方还将强化用户服务合作，积极为双方用户提供优质产品。中国电信和滴滴将利用各自现有资源，帮助对方开发新的产品或功能，并在移动客户端入口开放、新媒体推广等方面，为对方的产品合作、推广提供便利，提升用户满意度。
近年来移动互联网行业飞速发展，中国电信充分认识到电子商务的重要性，自2011年开始对电子渠道的服务和销售进行了尝试和探索，并于2013年底成立电子渠道运营中心，致力于打造拥抱互联网的入口，是三大销售和服务的主要渠道之一。此次与滴滴打车的合作即由这一运营中心负责，其定位不仅仅是为出租车司机提供嵌入式一键式的电信服务，双方后续还将在能力整合、资源开放、创新合作及O2O销售服务体系方面全面加强合作关系，打造共赢的产业链和生态系统。中国电信将通过电子渠道为滴滴打车用户提供更优质的出行服务和网络体验。</t>
    <phoneticPr fontId="95" type="noConversion"/>
  </si>
  <si>
    <t>烽火通信新一代2800m/min高速光纤拉丝技术</t>
    <phoneticPr fontId="5" type="noConversion"/>
  </si>
  <si>
    <t>随着光纤市场的竞争越来越激烈，光纤价格处于波谷，相对固定，给光纤生产厂家造成很大压力，只有走降低生产成本之路才能在这种微利时代生存发展。提高光纤拉丝速度能大幅度的提高设备的单位产能，提升生产效率是降低成本有效的方法之一，因此世界各大光纤制造厂家都在不断研究新一代高速拉丝技术，希望进一步提高拉丝速度，在日益激烈的市场竞争中占有一席之地。
从某种意义来说，拉丝速度成为了衡量光纤厂家拉丝工艺的标志之一，拉丝工艺与拉丝设备都是根据拉丝速度来确定参数和性能指标，因此，在提高速度的同时必须对拉丝工艺和相应的设备进行不断优化和改造，只有形成完善的拉丝技术才能保证稳定生产，提高生产效率和产品质量。烽火通信武汉光纤基地通过不断自主研发，吸收其他先进技术，对拉丝工艺和设备进行不断优化和改造，成功研制出了一整套高速稳定拉丝技术，将拉丝速度由原来的2400m/min提升至2800m/min。
高速拉丝过程中所面临的问题
高速拉丝主要对裸纤的冷却，涂覆和固化系统都具有较高的要求
裸纤的冷却
拉丝速度的提高对光纤的冷却带来较大的困难。光纤从高温炉出来到进入涂覆器之前，其拉丝速度越快导致相应的冷却时间越短，对光纤的冷却系统具有较高的要求，原有的很多公司普遍使用的He气冷却系统已不能完全满足冷却要求，如何解决光纤的冷却问题将是制约光纤拉丝速度提升的关键因素。
涂覆
光纤拉丝速度越快，通过涂覆器的时间越短，在2800m/min高速拉丝下，通过涂覆器的时间只有几毫秒。在如此短的时间内要完成有效涂覆，并保证涂覆厚度和质量，就要对现有的工艺进行改进，需要有一套快速涂覆工艺。另外，在高速拉丝过程中，光纤对周围空气存在一定的吸附效应，速度越快这种效应越明显，高速拉丝过程中容易将空气带入涂覆器中，使涂层中有气泡，引起涂覆不良，严重时造成光纤拉制失败。
固化
光纤的固化是光纤工艺中非常重要的部分，拉丝速度的提升使光纤通过固化炉的时间变短，从而使光照时间缩短，这将影响光纤的固化质量。若增加固化炉的高度不符合经济效益，需要研制一种新的工艺提高光纤的固化质量，经济又合理。
烽火解决方案
新技术的突破往往是从问题的提出开始的，烽火武汉光纤基地通过不断研发，对高速拉丝过程中所出现的上述难题不断攻关，对相关的工艺和设备不断改进和优化，实现了2800m/min高速稳定拉丝。
首先是冷却系统方面，为进一步提高冷却效率，在原有的He气冷却系统中加入一种改进装置，可以使光纤逐级降温，能够有效的提高冷却效率，使光纤从出炉口1600℃左右在进入涂覆模具之前降至60℃左右，满足工艺要求。经过改进和优化形成了完善的裸纤冷却工艺。
其次在涂覆方面，通过不断对原有的涂覆工艺和设备进行改进，自主研发出了一套涂覆器优化部件和最新的涂覆工艺，成功消除了高速拉丝过程中光纤带入空气进入涂覆器造成涂覆不良的问题。通过合理控制涂料温度、给料压力等有效的解决了高速拉丝过程中出现的涂覆问题。
在固化方面，烽火武汉光纤基地以原有的专利《紫外光固化炉光纤涂层固化辅助装置》，《一种全自动高速拉丝固化系统》为基础，一方面通过调节固化炉之间的位置，不断改善固化炉的光照质量来提高固化质量；另一方面对设备不断研发和改进，经过不断技术攻关，优化了固化辅助装置，通过加入固化炉部件优化和其他方面合理的调节，可以完全满足2800m/min高速拉丝过程的固化要求。
高速拉丝下，高温炉，冷却系统，涂覆系统，固化系统都会发生细微的变化，通过对这些变化进行不断深入的理论研究和实际检验，烽火武汉光纤基地对相关的工艺和设备进行了一系列的研发、改进和优化，成功将拉丝速度从2400m/min提升至2800m/min，掌握了一整套完善而成熟的高速拉丝技术，进一步提高了产量降低了生产成本，在日益激烈的市场竞争中占得了先机。拉丝速度达到国内领先，国际一流水平。</t>
    <phoneticPr fontId="5" type="noConversion"/>
  </si>
  <si>
    <t>中国电信启动DPI设备扩容集采 加快流量经营转型步伐</t>
    <phoneticPr fontId="95" type="noConversion"/>
  </si>
  <si>
    <t>10月17日消息中国电信发布公告启动省级DPI数据汇聚分析平台和DPI建设工程—DPI设备部分资格预审。本次招标代理机构为中捷通信有限公司。
本次招标预计采购中国电信31个省新增DPI设备（约10T带宽规模）。投标产品需要符合以下要求：
设备要求：设备必须支持GE/10GE/10GPos/40GPos/100GE接口；设备必须支持串接/并接的部署场景；设备必须具备串接部署时的bypass功能；
协议分析识别要求：DPI设备必须支持基于U接口从省汇聚分析平台接收DPI相关策略和上报结果，必须满足如下分析识别功能：设备必须支持分析主流应用协议的能力，具备识别其他WEB类、WEB视频、videoStream等应用的能力；设备必须支持P2P、VoIP等业务的分析识别功能；设备应支持中国电信自营业务的识别能力；
流量流向功能要求：DPI设备必须支持基于U接口从DPI省汇聚分析平台接收流量流向策略和上报流量流向结果，必须满足如下功能：设备必须基于下发的IP地址库对应表进行基于应用类别的流量流向分析功能；要求网内、网外区域最大不低于600个，相乘后数量不小于60000个；
HTTP GET提取：设备必须支持中国电信定义的Radius属性提取用户账号、NAT转换后的IP/端口等信息；设备必须支持对HTTP GET报文关键字段的提取，和用户账号信息关联，并能够按照规定的格式上报；设备必须支持文件按照周期、文件大小等的要求生成文件并及时上报；设备必须支持基于规范规定的特定规则对URL进行过滤；
固网宽带接入的移动终端识别：设备必须支持对固网宽带接入的移动终端的识别和上报功能。</t>
    <phoneticPr fontId="95" type="noConversion"/>
  </si>
  <si>
    <t>中移动新媒体公司隐忧：模式不成熟 业务多为画饼</t>
    <phoneticPr fontId="95" type="noConversion"/>
  </si>
  <si>
    <t>中移动的新媒体公司近日被爆出将被取名为“咪咕文化科技集团公司”，将在明年一月正式运营。
私底下猜测，取名咪咕，是为最大化保留音乐基地运营的“咪咕音乐”这一成熟品牌。这家公司由此前的音乐、视频、阅读、游戏、动漫5个基地公司改造而来，而音乐基地打造的“咪咕音乐”不仅是中移动九大基地中建立最早，也是目前盈利最稳定，咪咕音乐客户端目前拥有超过1.5亿用户，在整个音乐客户端市场约占8%的市场份额，这一成绩，在运营商的互联网业务中已属不易。
从其职权范围来看，“咪咕”公司大权在握，它不仅是是中移动旗下音乐、视频、阅读、游戏、动漫数字内容业务板块的唯一运营实体，而且，无论是合作还是计费，这家公司都是中国移动所有有关音乐、视频、阅读、游戏、动漫领域的业务的唯一对外出口，这意味着，以后中国移动要做互联网内容，只有此路一条。
咪咕公司转型还面临诸多挑战和短板，这些将决定咪咕公司和整个中国移动为未来前途。
决策隐忧
中国移动决策层认为，新公司的机制和体制都要符合互联网业务特点：扁平化、短流程、权责一致。但中国移动长流程、低效率已经成为通病，如何给新媒体公司简政放权、减少审批，为其转变管理方式，成为急需思考的问题。
咪咕公司好比是一个帽子，为五大基地的体制和机制改革营造了一个小环境，以示区隔。中国移动董事长奚国华曾表态，“没办法改变大环境，做一个小环境还是可以的。”
这样的定位和决策十分明智，符合中国移动一贯的大刀阔斧风格。不过，运营商做互联网业务，最大的问题在于，常常缺少互联网创业公司成了就成了，死了就死了的决绝勇气。
要改革，就要断奶，但据笔者所知，在此前的基地改革讨论中，基地公司向总部要政策资源的时候都强调要市场化，要松绑；在考核上，却都喊着要补贴，要扶上马送一程。
多数基地在提出股权多元化、考核机制变更等方案之余，花费巨大篇幅强调了下一阶段业务发展所需的集团资源支持和补贴，具体如：短彩信通道、网络设备、网内带宽使用、IDC机房、终端预装等内部资源使用应免于结算，专业公司在扶持期内依旧享有省内15％的虚拟结算收入等。
出现这样的情况并非不能理解。尽管成立了这家帽子公司，五大基地目前在业务能力上，都无法与外部公司直接抗衡。
以咪咕音乐为例，咪咕音乐虽然拥有超过4.3亿用户，但74％的收入来自彩铃收入，彩铃是2G产物，并不代表移动互联网的未来。音乐基地显然也意识到这一点，希望未来降低彩铃业务占比，建立会员服务平台，通过平台来赚钱。
音乐基地已是中移动九大基地中发展最好的基地，其他基地如果断奶，窘境可想而知。
在此前的筹备讨论中，多数领导认为在新公司成立初期，移动确实需要将资源和能力适当倾斜，但无论是接入还是结算，都应按市场化规则进行，该折算成股份的折算，该交换资源的交换。
但从最终的决策结果来看，这样的初衷显然已经打了折扣。虽然也强调采用市场化结算机制，但存量用户包月信息费收入维持现有模式，即省公司所得保持不变。新增信息费采用“省公司：新媒体集团公司=15:85”模式结算。这样的结算模式，更有利于咪咕公司。
在此前的讨论中，体制改革也是重点之一。决策层认为，以混合所有制改造为契机，新媒体公司还需要再造一个全新体制。股权多元化改造、人才和薪酬市场化、引入外资，是体制改造的三条主线。
多年来，中国移动对基地的管理采用双封顶制，即人力编制封顶、平均人工成本封顶。由于基地业务发展并不太好，这也直接导致基地公司人员动荡，青黄不接。
不过，各基地实际情况不同，对混合所有制改革的态度亦不相同，有人希望一开始就引入外部投资，有人则认为要慎之又慎。股权多元化改造，即管理层持股，员工激励制度，改革力度更小，受益者更明确，在基地内部也更受欢迎。
而从最终的决策来看，这样的所有制改革显然还未有最终实施定论。
决策挑战
当五种内容放在一起经营，且每个品类都往纵深方向拓展，这也意味着咪咕公司需要处理更复杂的关系。但除了多年积累下来的内容版权，新媒体公司其实没有更成熟的商业模式，很多业务都是在画饼。
目前移动各个基地的版权是分散的，新媒体可以化零为整。随着中国版权环境越来越好，将来做版权许可和内容分发，也许是一条道路。
如果定位仅停留于此，那么新媒体公司充其量就是一个版权分发渠道，不具备成为一个大公司的潜质，也不可能帮助中国移动走出管道化困境。
如果要干实事，五大内容公司要做的事情其实很多。比如，设计出用户喜欢的产品，关注用户体验，开拓新的市场。
但众所周知，基地业务一直在相对真空的环境中发展。其业务推广和发展可以背靠移动超过9亿用户资源。如果新媒体公司继续如此依赖主业，躺在9亿用户上睡大觉，显然没有太大改变动力。
在互联网公司眼中，运营商的资源大得可怕，但这样的珍贵资源反而常常形成反作用力，令互联网业务子公司止步不前，安于现状。
咪咕公司要面对的最大挑战，是如何处理好和集团公司的资源关系。
首先，变资源依赖为相互引流。
咪咕公司应该充分利用母公司资源，让其用户群与中国移动用户群既相互覆盖又相互区隔，互相引流。上述人士给出的建议是：“比如，可以借助中国移动全国现有的数万个营业网点资源，做好O2O营销。”
要做到这点，咪咕公司需要理顺与总部、省公司及其他能力基地如位置服务、电子商务和支付公司的协同关系，而这取决于中国移动对整个战略的部署和节奏把控。
其次，充分挖掘集团公司未开发的能力。
新媒体公司可以挖掘中移动总部在基础设施（CDN、WEB Cache、云计算等）、大数据、通用能力（位置、支付、认证、互联网资源协作、线下渠道和客服支持）等方面资源。一方面帮助中国移动将未开发的资源变现，另一方面充分利用这些资源帮助自己变得更强大。
过去，基地公司习惯赖在母公司的怀里，现在，它们需要结伴走向前台。</t>
    <phoneticPr fontId="95" type="noConversion"/>
  </si>
  <si>
    <t>国内手机格局已变天：4G份额提升 合约机下滑</t>
    <phoneticPr fontId="5" type="noConversion"/>
  </si>
  <si>
    <t>中移动携手荷兰皇家电信完成VoLTE国际漫游测试</t>
    <phoneticPr fontId="95" type="noConversion"/>
  </si>
  <si>
    <t>2014年10月13日，中国移动沙跃家副总裁在GSMA举办的Mobile 360 Series-中东大会期间宣布中国移动携手荷兰皇家电信（KPN）完成了VoLTE高清音视频国际漫游测试。本次测试成功实现了三个首次，一是首次亚欧运营商间VoLTE漫游，二是全球首次基于IMS LBO架构下HR方案的VoLTE漫游,三是全球首次使用IPX商用转接网开展VoLTE漫游测试。这是继中韩两国2013年TD-LTE与LTE FDD商用网高清音视频互通、2014年6月基于4G数据漫游架构下VoLTE漫游测试之后，中国移动携手国际运营商在TD-LTE及VoLTE领域的又一重要进展。
据了解，本次测试成功实现了漫入、漫出场景下VoLTE用户之间的高清音视频通话，并向用户提供了更高质量、更稳定的VoLTE音视频服务。与此同时，本次基于IMS架构的VoLTE国际漫游用户接通等待时延约2s，较现有语音漫游用户的接通等待时延短4-8s，大大缩短了国际漫游用户的接通等待时间。本次测试的成功为确定VoLTE国际漫游标准架构提供了有利支撑，也为VoLTE国际漫游的商用验证奠定了坚实基础。</t>
    <phoneticPr fontId="95" type="noConversion"/>
  </si>
  <si>
    <t>中电信联手京东发售个人定制套餐：八折优惠</t>
    <phoneticPr fontId="95" type="noConversion"/>
  </si>
  <si>
    <t>中国电信“个人定制”套餐于近日在京东(25, 0.70, 2.88%)商城上架，并开启了“个人定制”套餐的抢购活动，用户通过京东商城选择购买电信“个人定制”套餐，可享受套餐费八折优惠。
本次发售的中国电信“个人定制”套餐，用户可以分别对流量、语音、短信的数量进行自由组合，在开通之后，可以根据习惯和场景变更套餐内容，用户在进行最低消费19元之后，运营商不再对套餐进行任何档位限制。
据悉，此次放出的177号段是通信行业新势力，特色鲜明，数量众多，足以满足全国向往4G用户的需求。电信“个人定制”4G套餐堪称“史上最自由套餐”， 该套餐由语音包、流量包、短信包3个内容组成，三种包都分有多个档次。用户可以根据自己的需求，分别对流量、语音和短信，进行自由地组合、变更、转换、转赠。
用户通过京东购物平台，即可进入京东商城页面，在选择地域、号码、版本及套餐内容后，选定并填写个人相关信息，随后便可通过支付流程，便可轻松完成全部购买流程。用户不用出门远道而至营业厅，在家动动手指就可坐等4G极速超省套餐。
业界分析人士指出，在互联网时代，这种灵活的定制方式已经逐渐和传统意义的套餐剥离，本次的用户抢购热潮，显示出中国电信“个人定制”套餐已被市场所广泛认同。</t>
    <phoneticPr fontId="95" type="noConversion"/>
  </si>
  <si>
    <t>上海贝尔快速交付100G国干项目解密</t>
    <phoneticPr fontId="5" type="noConversion"/>
  </si>
  <si>
    <t>随着4G产业盛宴的开启，国家宽带战略的全面推进，促使通信骨干网络不断升级，100G光通信市场因此迎来井喷。2013年Q3至今，中国三大运营商先后启动了5次100G国家干线的集采。今年运营商争霸赛加剧，纷纷进入了部署的高峰期。作为全面收获运营商100G国干项目的唯一厂商，上海贝尔今年100G业务部署的压力可想而知。
今年4月，上海贝尔中标中国联通国家干线，覆盖京津冀工业基地，横跨两个直辖市和东北省门户。7月，上海贝尔再次中标和升级联通国家干线，覆盖中国中部重要省份之间的干线，以及从北京出发，连接国内两个重要的IDC基地。目前，移动互联网、IDC互联、云计算等业务的快速发展对骨干网100G建设提出加速的要求，部分高速率干线的建设可以用刻不容缓来形容。上海贝尔凭借成熟的技术、完善的方案和丰富的100G工程经验，在中国联通的大力协助下，完成快速部署和业务开通。
平滑演进是缩短建网周期的关键
从动辄半年甚至一年的100G网络新建周期来看，现网设备的平滑演进是将骨干网快速升级到100G的最优选项。上海贝尔的1830 PSS平台已在国内外运营商的骨干网上有广泛的部署，是业内第一个支持从10G~1T以上速率平滑演进的光传输平台。基本不用对现有网络进行改造，通过在1830 PSS平台上插入100G板卡，就能实现将骨干网快速升级到100G，从而大大缩短了建网周期，在保证网络拓扑稳定性的同时，满足了承载未来多种复杂业务的需要。
快速反应能力是缩短建网周期的保证
今年7月份刚刚中标的中国联通干线，该项目从北京出发、覆盖重要的IDC基地，进行大数据互联，全程长达1200公里，由于该项目中相关链路地处西北，光纤、机房等工程条件相较更为严苛，因此，一般来说对于类似的超过上千公里的国家干线，完成交付和业务开通至少需要3~4个月。针对以上挑战，上海贝尔争分夺秒，一方面凭借强大的网络设计和优化工具EPT，提前对链路进行精准的测算和设计，有效攻克光纤距离长、衰耗大等困难，并极大地缩短实际部署的时间。同时，通过提供先进的SCOT自动光功率均衡技术，确保整个系统的稳定性，从而实现快速的工程联调。
此外，上海贝尔凭借快速的市场反应能力、完善的供应链、本地化的生产线以及优异的售后工程服务能力，从7月初中标后，到货、安装、调测以及上线等一系列规定动作全部在两个月内一气呵成，顺利完成了业务上线。这是上海贝尔在光网络领域，领先的综合实力的又一体现。
成熟产品和便捷维护是提供优质服务的基础
此次，为中国联通提供的1830 PSS平台目前已服务于全球480多个用户，遍布70多个国家的190多张100G网络。丰富的网络规划和工程实施经验让上海贝尔为用户提供优质服务打下了坚实的基础。
容易管理的网络才是用户喜欢的网络。针对40G和100G技术在网络维护上的差异，上海贝尔为用户提供了波长追踪技术和自动光功率均衡技术：前者可以用图形化方式对任意波分信号的OSNR、光功率、色散和光谱等物理参数进行实时在线监控，为用户提供了故障定位、业务调度和性能监控的强有力工具；后者实现了自动调整光放大器的设置来适配线路的变化，使网络始终处于自动优化和功率平衡状态。这些先进的维护手段，不但大大减少了维护的工作量，同时也降低了维护成本，提升了网络服务水平。
2014年9月，上海贝尔推出了100G/200G可编程超高速光传输线卡，这是目前市场上最成熟、最灵活的100G光传送网升级和演进方案，其后向兼容的特性帮助现有客户随时随地按需轻松提升网络速率和容量。该板卡目前已在全球超过20个运营商的100G网络中应用，出货量已超过2400块。基于可编程技术，上海贝尔在未来有信心以更高的效率、更快的速度来帮助中国用户在云时代快速、平滑地升级骨干网。</t>
    <phoneticPr fontId="5" type="noConversion"/>
  </si>
  <si>
    <t>华为与东风汽车签署战略合作协议：联手发力车联网</t>
    <phoneticPr fontId="5" type="noConversion"/>
  </si>
  <si>
    <t>中欧或将解决电信争端 不对中企征收惩罚性关税</t>
    <phoneticPr fontId="5" type="noConversion"/>
  </si>
  <si>
    <t>苗圩在柏林出席第三轮中德政府磋商</t>
    <phoneticPr fontId="5" type="noConversion"/>
  </si>
  <si>
    <t>工商总局和工信部加强境内网络交易网站监管</t>
    <phoneticPr fontId="5" type="noConversion"/>
  </si>
  <si>
    <t>记者11日从国家工商总局获悉，为有力打击境内网络交易网站违法经营行为，促进电子商务健康有序发展，工商总局和工信部近日联合发布《关于加强境内网络交易网站监管工作协作积极促进电子商务发展的意见》。
近年来，网络交易呈现爆发态势，对推动经济社会发展作用显著。同时，一些实体经济中的不良现象也延伸至网络空间，冒用合法市场主体名义设立网站、侵犯知识产权和销售假冒伪劣商品、恶意欺诈等问题时有发生，既破坏网络交易市场秩序，严重侵害消费者和经营者合法权益，又在一定程度上影响了人们对电子商务发展的信心。
意见提出，各级工商行政管理部门、电信主管部门应实现市场主体工商登记注册信息和网站备案信息等数据共享，对相互提出的涉网经营主体信息、网站主办者主体信息的查询、比对、核实等予以配合，保障网络经营主体、物理经营地址、网络接入信息真实有效。
意见要求，工商总局和工信部要建立部际工作协作机制，设立常规工作沟通渠道和流程。加强对网络交易及电信业务经营行为的日常监督管理，对检查发现的违法线索或收到的投诉举报，属本部门管辖的依法处理；超越本部门职责管辖范围、属对方部门管辖范围的，应依法及时办理抄告、移交手续，并做好协查协办工作。
另外，各级工商行政管理部门在查处违法网站经营者过程中，遇到危及国家安全、社会公共安全和人民财产安全等重大且紧急的特殊案件时，为及时制止违法行为，可先行函请电信主管部门依法对违法网站采取停止互联网接入服务的紧急处置措施。案件查处结束后，对违法行为情节严重需要关闭网站的，应将《行政处罚决定书》等函件一并提交电信主管部门，由电信主管部门依法对违法网站采取进一步处置措施。</t>
    <phoneticPr fontId="5" type="noConversion"/>
  </si>
  <si>
    <t>芝加哥利用大数据建设智慧城市</t>
    <phoneticPr fontId="5" type="noConversion"/>
  </si>
  <si>
    <t>智慧城市项目如今正受到越来越广泛的欢迎。美国大都市芝加哥日前也推出了类似的举措。
由芝加哥大学、阿贡国家实验室和芝加哥城市数据计算中心于今年7月开始共同合作开发的Array of Things计划，期望通过搜集城市中的资料进行分析，让芝加哥市变成一个安全、有效率、干净的居住城市，并可望让芝加哥市具备吸引科技研发资源的竞争优势。
据悉，该项目由芝加哥艺术学院负责设计路灯造型，将于芝加哥市密歇根大道的8个十字路口路灯上安装类似灯罩的传感器，这些新路灯除了用在照明和装饰城市外，其传感器能够搜集城市中的大量资料，包含城市中的光线强弱、音量、降雨量、风速、街道温度、空气质量等，并能通过人群的移动装置通话量计算往来的人次等数据。
Array of Things计划的这些多功能路灯被称为“节点（Nodes）”，第一批节点于2014年7月部署完毕，而芝加哥其他地方预计2015年年底完成，最终目标是部署超过500个节点。Array of Things计划目标不只是搜集城市中的资料，而是希望每个节点搜集到的资料能够被公开且实时地上传到芝加哥的数据平台网站，让所有人均能够运用这些数据开发App，或是让公共机构、私有企业和学术单位等通用这些数据进行城市相关分析，让大家能够更加了解芝加哥这座城市。目前已有不少企业承诺支持Array of Things计划，如思科、高通、英特尔、摩托罗拉等。此计划希望让芝加哥市变成一个安全、更干净及更有效率的居住城市，并可望让芝加哥市具备吸引科技研发资源的竞争优势。</t>
    <phoneticPr fontId="5" type="noConversion"/>
  </si>
  <si>
    <t>英国电信推出系列新业务</t>
    <phoneticPr fontId="95" type="noConversion"/>
  </si>
  <si>
    <t>英国电信（BT）近日宣布推出一批全新的创新产品和服务，旨在鼓励大型组织以更具创意的方式利用技术。BT的全球宣传活动“连接的艺术”已开展6个月，现在BT为众多国家带来了全新的产品和主张，进一步扩大其服务的范围和深度，同时推出了专为大型企业和公共部门组织设计的新一代云功能。
新产品有几大亮点。BT以太网连接服务范围新增15个国家，进而服务覆盖国家将达到65个，光纤速度高达10 Gbps。BT全球互联网连接的国家覆盖范围将由45个国家扩展到50多个国家。全球互联网连接是BT公司的一款高性能网络服务，适用于多站点组织的电子商务和网络架构。11个新一代BT入网点将在9个国家开放从而降低入网点与客户端之间接入线路的长度。通过云连接项目，BT用户可以直接通过BT网络接入SaaS提供商以及世界各地的200多家第三方数据中心。通过BT云计算，BT公司正将其相互关联的云计算数据中心扩展至阿根廷、南非和日本。BT将继续通过混合私有云和公共云资源，利用混合云服务为客户提供帮助支持。BT应用通过简单易用、自动化的“一键部署”应用平台，将为各机构的企业云应用带来轻松、快速的接入服务。BT计算存储为客户在云中提供了一种企业级水平的、长期的备份、文件，以及文件同步和共享服务。BT MeetMe with Dolby Voice应用现通过杜比会议电话提供，这是一款创新型的设备，可以大幅提升会议质量，提供卓越的音质和功能，消除室内和远程与会者之间的鸿沟，让所有与会者都能够平等地作出贡献。BT Assure Threat Defence是BT为帮助客户，确保分析能够更好地识别和应对先进、复杂的网络安全威胁而推出的一种服务。</t>
    <phoneticPr fontId="95" type="noConversion"/>
  </si>
  <si>
    <t>新加坡打造智慧镇智慧国平台第一阶段建设启动</t>
    <phoneticPr fontId="5" type="noConversion"/>
  </si>
  <si>
    <t>致力于打造智慧国的新加坡近日计划先在该国的裕华区打造“智慧镇”，计划包括衔接公共无线网络（WiFi）和居民自家的无线网络，以及在屋内和户外安装能源、医疗等用途的感应器。负责这项计划的新加坡资讯通信发展管理局计划把裕华区打造为新加坡首个推行“智慧国平台”的市镇，供其他成熟住宅区借鉴。
结合家用与公共无线网络对公众有不少好处。例如，一名需要时刻接受医生观察的病人只需把医疗感应器戴在身上，不论在家里或外出，健康状况数据都可通过家用和公共无线网络不间断地传到医院。此外，人们也可随时随地通过手机或电脑使用无线网络上网，无需担心因为外出而暂停传输数据。
这项计划同裕廊湖区的科技试点计划不同，前者走入居民的日常生活，利用科技提高居民的生活素质；后者则注重收集公共地区和公路的数据。
资信局发展组助理局长孔学仁说：“我们想知道智慧国的住家是怎样的，我们也会探讨制定指导原则，协助居民采用智慧国服务。例如，在家中何处安装无线网络装置，以让网络信号覆盖整个房子。我们也会同业界合作推出适合居民使用的医疗、电力管理、安全和保安的科技服务。”
裕华区是新加坡的一个成熟住宅区，资信局在发展其他成熟住宅区时将以裕华区为依据。较早公布的另一个智慧镇是未来的榜鹅北岸新镇，该镇将成为其他新镇的模范。
“智慧国平台”第一阶段工作本月正式启动。在这个阶段进行的还包括在乌节路、新加坡河、小印度、芽笼和市政区安装感应器和数据集中箱（Aggregation Gateway Box）的计划。
这些感应器将用于收集空气质量、交通量、河流水位、人流量和保安监控等数据。若加上在裕华区安装的感应器，总数可达1000个，数据集中箱约100个。
数据集中箱的作用是把附近各感应器收集到的数据集中起来，再通过地下的全国宽带网络，把数据传输到各政府机构。若政府部门共用这些设施，就无需各自在地下铺设光缆和安装感应器，可省下大量时间和费用。
孔学仁说，这个阶段的工作是要应付政府部门迫切需要解决的问题，例如在小印度和芽笼安装感应器是为了加强保安。资信局也着手设立“智慧国”操作系统，以收集、保护和传送资料，协助政府机构提供更好的服务。
第二阶段的工作重点是探讨如何在全国推行“智慧国平台”计划，资信局将在明年第一季度举办业界圆桌会议，请业界专家提供技术、设计等有关方面的建议。</t>
    <phoneticPr fontId="5" type="noConversion"/>
  </si>
  <si>
    <t>T-Mobile美国收购难题 已有三家运营商被拒</t>
    <phoneticPr fontId="95" type="noConversion"/>
  </si>
  <si>
    <t>10月14日消息，据美国媒体报道，法国廉价电信运营商Iliad公司表示，由于德国电信的抵制，决定放弃收购T-Mobile美国的计划。其也成为3年里第三位放弃收购T-Mobile美国的出价方。
虽然Iliad的谈判被广泛认为成功的几率很小，但该公司正式放弃还是让T-Mobile美国的股价下跌至10个月来最低点。3个月前Sprint也放弃了收购T-Mobile美国的计划，而3年前监管机构否决了AT&amp;T以390亿美元收购T-Mobile美国的计划。得益于积极的市场策略，T-Mobile美国的市场份额不断增长
现在T-Mobile美国面临能否继续独立经营获得成功的新问题。Gartner分析师比尔·梅内塞斯（Bill Menezes）认为：“自从Sprint退出后，没有出现其他可行的出价，Iliad也不是正式的出价。收购者准备支付的价格可能有些问题，因为他们可能因此面临监管挑战。”
昨日T-Mobile美国股价最多下跌4.3%至26.41美元，为2013年12月以来最低点，收盘时跌2.5%至26.92美元。
一位知道德国电信想法的人士称，该公司希望继续拥有T-Mobile美国，因为他们不相信还未进入美国的Iliad，经营该企业能比当前管理层更好。德国电信持有T-Mobile美国66%的股份。Iliad表示，现在将“继续执行过去15年一直执行的赢利增长政策”。
上月有消息称，Iliad计划在10月中旬前决定是否提高报价，原先该公司提出以33美元/股收购T-Mobile美国56.6%的股份。Iliad是法国人夏维尔·尼尔（Xavier Niel）创立的，他表示，已经与2家“领先私募基金”组成财团，以36美元/股收购T-Mobile美国67%的股份。
不过这个价格包括了成本节约因素，除去合并效应，真正的出价为现金33美元/股，与原先的出价一致。德国电信认为，最好等待如Sprint收购卫星电视服务商Dish Network等协议，是否会被更偏爱合并的新政府批准。
对此，德国电信和T-Mobile美国都拒绝发表评论。</t>
    <phoneticPr fontId="95" type="noConversion"/>
  </si>
  <si>
    <t>墨西哥移动网建设将“公私合资”</t>
    <phoneticPr fontId="95" type="noConversion"/>
  </si>
  <si>
    <t>墨西哥政府近日宣布了国内移动网络建设的新计划，该国将通过公私合资的方式投入100亿美元用于未来10年的移动网建设，预计基于该网的服务将在2018年推出。
墨西哥政府称，届时将采用公司合作的方式募集资金，之后用于未来10年的国内移动网络建设。该网络将通过批发的形式提供网络容量和电信业务。墨西哥通信和交通部称，这将推动电信行业的竞争，扩大覆盖，提高服务普及率。并称，已经同墨西哥电信管理机构Ifetel签署了合作框架。路透社此前曾报道称，包括爱立信、阿朗在内的诸多国际制造业巨头将参与此次合建网络的投标，具体的投标结果预计会在明年年中公布。
墨西哥通信和交通部称，目前已有6家企业正在基于700 MHz频段进行测试。</t>
    <phoneticPr fontId="95" type="noConversion"/>
  </si>
  <si>
    <t xml:space="preserve"> 根据爱立信移动报告（2014年6月），预计在2015年全球手机保有量将超过世界人口总数，这一趋势会带动移动数据流量的显着增长。领先的移动运营商正在寻求新方法，提高网络性能，以应对此次增长，并提供一贯良好的用户体验。面对这些针对运营商的挑战，爱立信、新加坡电信以及高通技术公司（美国高通公司的全资子公司），利用商业硬件及软件，成功进行了业内首次FDD/TDD载波聚合的现场演示。此次演示的下行速率达到260 Mbps。
新加坡电信网络部常务总监Tay Yeow Lian先生表示：“我们已经在使用双层LTE FDD，支持 LTE-Advanced载波聚合。我们很清楚移动网络的性能非常重要，是确保客户智能手机和平板电脑体验良好的关键。因此，我们今后会继续探讨将TDD频谱加入LTE载波聚合的可行性，提高网络容量，令客户在流量较大的地区都可以享受到稳定的高速数据下载。我们很高兴看到，爱立信正作出巨大努力，不断创新，使我们时刻处于技术发展的前沿。爱立信与高通技术公司密切合作，将FDD/TDD载波聚合从试验概念发展成商业解决方案，而且解决方案已将其他未来TDD可用频谱规划在内，进一步凸显我们的性能。”
此次技术演示于2014年10月3日在位于新加坡的新加坡电信办公室进行，演示采用了高通技术公司的产品骁龙?801处理器以及爱立信高性能LTE软件，后者旨在支持公司多模RBS 6000系列的宏蜂窝及小蜂窝网络基站。演示过程中，爱立信聚合了LTE FDD 20MHz频谱及LTE TDD 20MHz频谱，峰值速率高达260Mbps。
高通技术公司产品管理部副总裁Serge Willenegger表示：“我们很高兴与爱立信与新加坡电信合作，向移动行业提供最新的LTE Advanced多模解决方案。骁龙801处理器支持LTE TDD和LTE FDD载波聚合，巩固了我们在LTE Advanced技术中的领先地位。”
FDD / TDD载波聚合使运营商能够经济地部署TDD，与FDD网络形成优势互补。如果运营商使用TDD频段，TDD上行覆盖范围可能会是一个制约因素。利用载波聚合将TDD及FDD频谱结合起来，低频段FDD可以扩大上行覆盖范围，而TDD频段可以增大下行容量。LTE FDD/TDD载波聚合将LTE FDD至LTE TDD的频谱结合起来，提高网络的峰值速率，改善网络应用覆盖，使TDD有效覆盖区域增加了70%，降低了TDD覆盖的成本，也保证了频谱的有效利用，提升了FDD/TDD的覆盖区域及网络容量。
爱立信LTE产品线主管Per Narvinger表示：“我们很高兴与高通技术公司携手，向新加坡电信展示我们的FDD/TDD载波聚合能力。此次演示证实了将中低频段的FDD与高频段TDD相结合，可以显着提升网络性能，并与FDD/TDD互操作性工作相辅相成，而我们也已在可用TDD频谱的国家商业化了这种互操作性。”
爱立信在今年夏季进行了这一创新性载波聚合方式的早期试验，为此项最新成果奠定了基础。爱立信与移动生态系统合作伙伴共同努力，支持将LTE FDD/TDD载波聚合完全商业化。支持FDD/TDD载波聚合的商业设备有望在2015年推出。
爱立信作为LTE市场的领导者，承载着全球50% 的LTE智能手机流量，这一比例两倍多于排名第二的竞争对手。爱立信现今的网络支撑着美国、日本、韩国、新加坡、澳大利亚和加拿大等所有高流量LTE市场，全球十大LTE运营商（按LTE用户数排名）都选择与爱立信合作。</t>
    <phoneticPr fontId="5" type="noConversion"/>
  </si>
  <si>
    <t>爱立信、新加坡电信及高通技术公司成功进行首个FDD/TDD载波聚合</t>
    <phoneticPr fontId="5" type="noConversion"/>
  </si>
  <si>
    <t>近一年</t>
    <phoneticPr fontId="5"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</si>
  <si>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5" type="noConversion"/>
  </si>
  <si>
    <t>投资评级：中性</t>
    <phoneticPr fontId="5" type="noConversion"/>
  </si>
  <si>
    <t>板块PE（TTM 2014.10.17）</t>
    <phoneticPr fontId="73" type="noConversion"/>
  </si>
  <si>
    <t xml:space="preserve">本次发行的价格 12.98 元/股。数量为不超过 92,449,923 股。其中：中新融 鑫出资 70,000 万元，认购 53,929,122 股；国华人寿出资 20,000 万元，认购 15,408,321股；华安资产出资10,000万元，认购7,704,160股；银华资本出资10,000 万元，认购 7,704,160 股；实际控制人刘伟出资 10,000 万元，认购 7,704,160 股。本次募集资金全部用于补充流动资金。 
</t>
    <phoneticPr fontId="5" type="noConversion"/>
  </si>
  <si>
    <t>爱立信收购数据中心服务公司Sentilla</t>
    <phoneticPr fontId="5" type="noConversion"/>
  </si>
  <si>
    <t>北京时间10月17日下午消息 爱立信近日收购了2003年在硅谷成立的数据中心监控服务公司Sentilla。
Sentilla主营业务是管理数据中心资产，包括物理上的资产，虚拟或私有、公共云。
Sentilla公司的传感器和软件可以统计出服务器、硬盘驱动器以及其它数据中心设备的能耗情况，并给出节能建议，比如关停一些空闲的机器，将多台机器合而为一。通过节约能源来降低数据中心的运营成本，而Sentilla可以从中获得相应收入。
Sentilla称其提供的基于模型的分析和智能预测工具，可以为数据中心运营提供统一的视图。
当然Sentilla的客户也相当有价值，有AT&amp;T，新加坡电信SingTel以及爱立信自己。
爱立信称，收购Sentilla可增强自己服务运营商的能力，更好的管理因移动和云带来的网络复杂性，Sentilla在数据采集、性能监测、策略引擎等方面表现优秀，更好的增强了爱立信的云管理器Cloud Manager、实时大数据分析平台Expert Analytics的性能。
Sentilla将并入爱立信的支撑解决方案业务部。</t>
    <phoneticPr fontId="5" type="noConversion"/>
  </si>
  <si>
    <t xml:space="preserve">在4G产业升级、运营商大幅降低终端补贴的双重背景下，2014年国内手机市场格局正在发生快速变化。
根据市场研究机构GFK近期发布的数据显示，今年1-8月，我国手机销量下降幅度明显，4G手机所占份额明显提升，运营商合约机市场占比开始下滑。三星手机市场份额出现大幅下滑，vivo、华为、OPPO、小米份额上升明显。
8月国内手机市场销售同比下滑20%
国内智能手机市场从2011年中期伴随运营商力推千元3G手机开始爆发，在历经三年高速增长后，新增市场已开始接近天花板。工信部今年4月发布的2014年第一季度《中国手机行业运行状况》显示，国内手机市场出货量同比下滑了24.7%。
GFK研究数据显示，国内手机销量下滑趋势并未停止，并呈现加速趋势。今年8月份，国内手机单月出货量为2623万步，环比下降5%，同比下降20%，其中移动制式同比下滑11%，电信制式下滑9%，联通制式下滑39%。与今年1月份单月出货3500万部相比，销量下滑近900万部。
运营商捆绑市场降至临界点
从2011年下半年开始，国内3G手机销量运营商渠道占比一直在50%以上，最高期间曾一度接近60%。在运营商大幅降低终端补贴背景下，国内合约机捆绑市场已首次降至50%的“临界点”。
GFK数据显示，今年1-8月份，国内总体市场运营商捆绑市场份额为54%，依然占优。但8月份单月占比已下滑至50%，总体仍处于继续下滑趋势。
三大运营商制式方面，今年8月移动（3G＋4G）一家出货占比仍高至48%，联通和电信占比分别为21%和23%。国内2G手机仍有约8%的市场。
值得关注的是，4G手机从今年3月起销量提升非常明显，8月份销量达713万台，环比增长21%，占总体出货量的27 .2%，占比已超过1/4。
三星手机中国份额“跳水”
手机厂商市场份额方面，今年1-8月份，三星手机份额从20%已跌至16%。而小米从约3%提升至6.3%，vivo从5%提升至7.1%，OPPO从约4.5%提升至6.5%，国产手机市场份额提升非常明显。
今年8月，国内出货量前10位的手机厂商分别为：三星（16%）、酷派（11.3%）、联想（9.5%）、华为（8.2%）、vivo（7.1%）、OPPO（6.5%）、小米（6.3%）、苹果（6.0％）、金立（3.1%）、中兴（2.9%）。而前巨头诺基亚市场份额仅为2.3%，位居12位。
在三大运营商制式方面，中国移动市场份额前5位为三星（11.9%）、vivo（11.7%）、酷派（11.2%）、OPPO（11.2%）、联想（11.0%），基本相当，国产品牌份额整体优势非常明显。
中国联通市场份额前5分别为三星（23.4%）、苹果（10.8%）、联想（10.4%）、小米（9.6%）、酷派（8.4%），三星份额优势依然明显。
中国电信市场份额前5分别为三星（19.3%）、华为（18.6%）、酷派（16.7%）、小米（7%）、苹果（6%）。
国产手机获得品牌提升
值得关注的是，国产手机品牌除了出货量增长带来的市场份额之外，单机销售均价也开始取得突破，表明国产手机企业近年来在品牌建设的努力开始取得回报。其中苹果和三星手机销售均价分别为3781元和2223元，位居国内手机市场第一和第二位，而国产品牌前五位分别为OPPO（1792元）、vivo（1599元）、金立（1352元）、小米（1194元）和华为（1119元）。
从不同价位段数据来看，在3000元以上价格档位，三星和苹果依然处于大幅优势份额。而国产手机企业除了在1000元以下档位份额较大外，vivo、OPPO、小米、华为等已在1000-3000元档位占据了不同的优势地位，国产手机近年来品牌建设成效明显。
综合以上数据和信息，在4G产业升级、运营商大幅降低终端补贴政策影响下，国内手机市场上苹果＋三星高端手机两家独大，以及半数市场份额被“中华酷联”拿下的传统格局正在被迅速改变。悬念是，三星市场份额下滑何时到底？以及“中华酷联”之后，谁会成为新的国产手机四强？ </t>
    <phoneticPr fontId="5" type="noConversion"/>
  </si>
  <si>
    <t>10月10日，工业和信息化部部长苗圩在德国柏林出席由李克强总理和德国安格拉默克尔总理共同主持召开的第三轮中德政府磋商，并在两国总理的见证下，与德国联邦副总理兼联邦经济和能源部部长西格玛尔 加布里尔共同签署关于中国作为2015年汉诺威消费电子、信息及通信博览会（CeBIT）合作伙伴国的联合声明。
第三轮中德政府磋商期间，两国政府共同发布《中德合作行动纲要》，其中提出由中国工业和信息化部、科技部和德国联邦经济和能源部、联邦教研部组织建立工业4.0对话。
苗圩表示，一年来，在中国工业和信息化部与德国联邦经济和能源部的共同推动下，两国在中小企业经营管理人员培训、电动汽车示范运营、应急产业交流等领域开展了富有成效的合作。
下一步，双方应积极落实《中德合作行动纲要》，推动两国在高端装备制造、新一代信息技术、节能环保技术、新能源、新材料以及新能源汽车等领域的创新合作，特别是在5G、移动互联网、物联网、云计算、大数据等领域的标准制定、技术研发以及与制造业融合应用方面的深度合作。</t>
    <phoneticPr fontId="5" type="noConversion"/>
  </si>
  <si>
    <t>10月16日，超过50个欧洲和亚洲国家的领导人和政府首脑在意大利米兰出席两年一度的亚欧首脑会议，期望借此政府间的对话平台增进两个大洲之间在全球政治、经济和国际事务上的合作。
欧盟轮值主席国意大利是本次亚欧首脑会议的东道主。首脑会议基于亚欧会议(ASEM)的平台进行。自1996年建立以来，ASEM已经发展成为拥有53个伙伴的政府间合作论坛。
中国国务院总理李克强出席会议，这是李克强本次访欧行程中的最后一站。从亚欧贸易与投资、“新丝绸之路”，到埃博拉疫情和伊斯兰极端武装ISIS等问题预计都将得到广泛讨论。
米兰峰会磋商两大洲国际事务
由欧盟28个成员国组成的议事机构欧盟理事会在官方通报中说，会议将聚焦在金融经济议题合作与国际事务协调上。
亚欧会议希望通过挖掘潜在的贸易和投资机会来促进增长和就业，反对保护主义，在诸如世贸组织(WTO)和国际货币基金组织(IMF)等国际组织中支持透明和基于规则行事的贸易体系。
“亚欧应该重视互联互通的重要性，通过磋商来促进货物、资本、服务和人员，能在‘新丝绸之路’(New Silk Road)上更加便捷的流动。”这份官方通报说。
处于两大洲中的国际事务也将成为焦点：从中东、叙利亚和伊拉克，到乌克兰危机以及朝鲜半岛的局势。领导人也可能将关注在西非爆发而后正趋于在全球传播的埃博拉疫情。
亚欧主要国家的领导人预计也会借此机会就双边或多边事务进行会晤。这使得米兰峰会成为今年下半年最重要的国际事务磋商场合之一；随后在11月还将迎来亚太经合组织(APEC)领导人非正式会议和二十国集团(G20)峰会。
日本共同社15日报道说，日本首相安倍晋三在前往米兰前说，希望在会议期间创造与俄罗斯总统普京对话的机会。安倍同时表示，如有机会还愿意与中国国务院总理李克强和韩国总统朴槿惠对话。
俄罗斯国际文传电讯社报道说，俄总统普京与乌克兰总统波罗申科重申愿意在米兰峰会上就天然气和乌克兰东南部的问题进行讨论。德国总理默克尔与法国总统奥朗德也可能与普京会面。
中国外交部网站发布消息说，李克强总理已在首脑会议前一天(15日晚)在米兰同欧洲理事会主席范龙佩和欧盟委员会主席巴罗佐会晤。
李克强在会晤中说，要加快中欧投资协定谈判步伐，办好明年“中欧伙伴年”。希望双方坚持相互尊重、平等相待，通过对话与协商妥善解决摩擦和分歧，确保中欧关系健康稳定发展。
中欧电信产品争端案或将解决
备受关注的中欧电信产品争端案可能就将在本次亚欧首脑会议后得到解决。
中国商务部新闻发言人沈丹阳16日说，经中欧双方商定，中国商务部部长高虎城将与欧委会贸易委员德古赫特于10月18日在欧盟总部布鲁塞尔主持召开第28届中欧经贸混委会。
沈丹阳说，这个混委会有很多议题，无线通信设备争端将是这次会议的重要议题之一。
今年3月，在中国国家主席习近平访问欧盟总部前夕，中欧就解决无线通讯设备反倾销争端达成了一致，欧委会宣布撤销对中国无线通讯设备的反倾销调查。之后双方就无线通讯设备反补贴争端又进行了多轮磋商和对话。
“我们期待在本届混委会上，双方能就最终解决这一争端达成一致。”沈丹阳说，“我们还期待欧方在未来慎用贸易救济措施，妥善处理贸易摩擦和分歧，共同维护中欧合作大局。”
《华尔街日报》此前引述匿名欧盟官员的话说，中欧已经就解决这一争端达成临时性的协议，以保证欧盟不对华为和中兴等中国企业征收惩罚性关税。
这位知情人士透露说，协议将产生一个实体，监控中国电信设备制造商在欧盟市场的占有率，也将监控爱立信、阿尔卡特朗讯等欧洲公司在中国的市场份额。
欧委会贸易委员德古赫特近日接受21世纪经济报道专访时也说，“最好的结果应该是找到一个友好的解决方案。我们与中国是重要的贸易伙伴，发生纠纷也绝对是正常的。双方都可以从公平竞争中获益，所以我希望我们很快会找到前进的道路。”
目前尚无法确认，中欧双方贸易高官的此次会谈，是否是就欧盟对华电信产品的反倾销和反补贴两项调查达成一个统一的解决方案。去年中欧解决太阳能产品纠纷达成的“价格承诺”协议，即是在事实上将“双反”并案处理。</t>
    <phoneticPr fontId="5" type="noConversion"/>
  </si>
  <si>
    <t>10月17日上午消息 东风汽车公司与华为技术有限公司今天在武汉签署战略合作协议，双方将在汽车电子、智能汽车、IT/ICT信息化建设等领域协同创新，展开跨界合作。这是东风主动把握移动互联网的新机遇，积极开展模式创新的重大战略安排，也是华为拓宽业务领域的关键举措。
华为技术有限公司高级副总裁、华为消费者BG CEO、华为终端董事长余承东表示，通过东风华为双方在车联网领域的合作，华为将为东风车主提供在线导航、语音识别等先进的服务，一定会提升东风车主的驾乘体验。
东风汽车公司总经理朱福寿表示，作为同处于国家支柱性行业的企业，东风和华为的强强联合，展示了中国品牌聚合的强大力量，对于提升中国汽车产业的竞争力、加速自主品牌汽车发展、推动汽车工业的转型升级，都有着重要的示范意义。
当前，中国汽车产业已经完成了中国制造的历史进程，正向中国创造、中国智造的全新阶段迈进。在大数据时代，智能化浪潮正席卷汽车产业，未来汽车的呈现形式、研发和制造模式都将经受挑战。目前，越来越多的国内外车企巨头与IT、通讯巨头纷纷携手，探索未来汽车的发展路径。东风与华为的战略合作，正是在这种大背景下的前瞻性布局与尝试。
业内人士认为，本次东风与华为的携手，正是迎战大数据时代汽车行业智能化变革的历史性的合作，而该合作也是源于双方在各自行业领域的硬实力，共同的产业报国情怀以及对未来智能汽车共同的远大谋略与梦想。
据了解，东风是集科研、开发、生产、销售于一身的特大型国有骨干企业，是国有经济的重要支柱企业，连续5年跻身世界500强前200名。今年3月东风公司入股法国PSA集团成为第一大并列股东，国际影响力日益提升。
华为是全球领先的信息与通信解决方案供应商，产品和解决方案已经应用于170 多个国家和地区，服务全球1/3的人口。2014年10月9日Interbrand发布的全球最佳品牌排行中，华为位列第94位，成为中国大陆首个上榜的全球著名品牌。东风和华为此次的合作可谓是两大强势中国品牌的强强联合。
东风与华为达成战略合作，旨在汽车电子、智能汽车、IT/ICT信息化建设领域建立长期、紧密和共赢的战略合作伙伴关系，实现合作领域技术开发、市场应用、资源信息共享、优化和共同发展。其中，东风汽车公司侧重于产品的集成与应用，华为技术有限公司侧重于产品的开发与生产。
据了解，东风与华为在车载领域的合作包含车载电子产品、车联网、智能汽车等相关产品，以及代表未来方向的车载通讯设备产品和解决方案，双方合作步骤分为三个阶段：
第一阶段：华为公司为东风开发WindLink产品和服务，该系统具有强大的智能互联功能，目前已经搭载到即将上市的东风风神AX7车型上。采用高分辨率的9英寸触摸屏，强大的人机交互界面可以通过有线与无线两种方式实现手机车机的双屏互联。
第二阶段：双方共同在车联网方面规划未来合作产品，实现车-人、车-车、车-云之间互联互通，实现车辆互联的智能化。东风汽车公司并没有局限于互联网层面的服务与应用，而是从一开始就把目标放在了真正意义上的车联网。车联网是车内网、车际网、移动互联网的三网融合，随着云计算、大数据等技术的逐渐应用，V2X车际通讯能力将成为未来技术竞争的焦点。
第三阶段：双方共同研发智能汽车，通过辅人阶段、拟人阶段和共生阶段，最终实现具有情感化自动驾驶的智慧汽车。
此外，在IT/ICT领域，双方还将在信息化建设以及信息化规划咨询领域展开合作，促进东风汽车公司全面迎合大数据时代的变革，推动在视讯会议系统、云数据中心等相关领域的建设。东风与华为双方将及时分享各自最新产品研发动态和技术成果，并针对东风的开发项目共同制定项目开发计划，指定人员进行项目管理，做到开发同步。</t>
    <phoneticPr fontId="5" type="noConversion"/>
  </si>
  <si>
    <t>4G带来了网络带宽的极大提升，同时也为物联网、智慧城市、智能家居带来了直接的推动作用。近几年无论是家电厂商还是IT厂商，都在热炒智能家居，电视、音响、冰箱、洗衣机甚至灯泡、窗帘等都将与手机终端智能互联实现家居智能化。甚至运营商和互联网企业也杀入家居市场，以各类网关、盒子迫不及待接入无线Wi-Fi网络，营造智慧家居概念。
但目前尚无一种标准能让智能家居真正实现互联和普及，所以一些厂商开始另辟蹊径。
今年，随着Google旗下的Nest以5.55亿美元的价格收购Dropcam，网络摄像头市场迎来了爆发期，而中兴通讯正是从摄像监控切入智能家居市场的。
安防已是家居首要需求
在2014通信展上，中兴通讯展台“Zandra的智能家居安全套装”主打的“易安装、高性价比”理念受到关注，现场展示的监控摄像头、无线门窗磁、无线红外探测器、无线烟雾探测器、无线可燃气体探测器、无线紧急按钮等设备，从安防监控角度体现了智能家居的“首要”需求。
据中兴通讯家庭网络运营总监田波解释，Zandra的原意是守护神，主打安防概念。这些方案的最大特点是实现了手机APP对于家庭安防功能的实施监控与操作，普通用户仅需要在手机上安装一个APP，就可以轻松实现家庭布防、撤防等功能，可以通过监控摄像头、无线烟雾探测器等随时了解家里的情况。“中兴此前与运营商合作了面向家庭用户的家庭网关等方案，我们越来越发现，目前中国还是发展中国家，对智能家居的设备选择还是很务实的，并不超前，但家庭的安防重要性和易用性已经成为很多家庭的首要需求。这也是我们切入监控安防这一市场的初衷。”
在该策略下，中兴通讯还推出了一款名为“小兴看看”的Wi-Fi高清云摄像头，具有即插即用直连Wi-Fi、实时720P高清视频直播、视频内容侦测报警等功能，安装也很容易。其内置麦克风和扬声器可以实现双向远程对话，不限观看设备，PC、手机、平板电脑等移动设备都能随时直播和点播，同时旋转云平台的设计使得用户可以全方位远程操控摄像头。
云平台支撑未来家居
监控与安防市场竞争并非不激烈，但此前真正面向民用市场的却不多，而且价格高、布线复杂（往往要在装修前期就完成），普通消费者要想随时购买和应用比较难。对此，中兴通讯在产品易用性、成本上做了很多考虑，未来整套安防系统有望做到千元级别，并且在系统上利用云向导提示安装步骤，并在断电、断网情况下的持续工作上做了备份，为家居安装智能监控系统提供了更大的便捷。
田波称，在国际上，智能家居在欧美发展较为迅速，不过也没有特别成熟的标准来使得所有产品实现互联。但安防产品已经应用得非常普遍，用户习惯已经培养得很成熟。这也是中兴智能安防走向国际市场的动力。
据悉，除了智能安防，中兴通讯还将在家庭医疗项目上逐步推进以软件+硬件+云平台为主的健康方案，一方面把家里的血糖仪等医疗设备数据实时上传云端并利用云平台管理，另一方面将与医疗系统合作，来开发针对家庭医疗的更大市场。“移动医疗和家庭医疗在全球刚刚起步，我们与美国运营商正在沟通交流需求。”这无疑对4G移动宽带和云计算计算的应用都有更大需求。据悉，中兴已经与百度、七牛在云存储等层面展开合作，智能监控的视频切片已经在云端实现管理。</t>
    <phoneticPr fontId="5" type="noConversion"/>
  </si>
  <si>
    <t>拓展布局国际市场 探索创新新兴应用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</si>
</sst>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99">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sz val="10"/>
      <color rgb="FF000000"/>
      <name val="宋体"/>
      <family val="3"/>
      <charset val="134"/>
    </font>
    <font>
      <sz val="11"/>
      <color rgb="FF000000"/>
      <name val="宋体"/>
      <family val="2"/>
      <charset val="134"/>
    </font>
    <font>
      <b/>
      <sz val="9"/>
      <color rgb="FFFF0000"/>
      <name val="Calibri"/>
      <family val="2"/>
    </font>
  </fonts>
  <fills count="3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3" tint="-0.249977111117893"/>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s>
  <cellStyleXfs count="136">
    <xf numFmtId="0" fontId="0" fillId="0" borderId="0"/>
    <xf numFmtId="0" fontId="4" fillId="0" borderId="0"/>
    <xf numFmtId="0" fontId="4" fillId="0" borderId="0"/>
    <xf numFmtId="0" fontId="52" fillId="0" borderId="0"/>
    <xf numFmtId="0" fontId="52" fillId="0" borderId="0"/>
    <xf numFmtId="0" fontId="4" fillId="0" borderId="0"/>
    <xf numFmtId="0" fontId="52" fillId="0" borderId="0"/>
    <xf numFmtId="0" fontId="9" fillId="0" borderId="0"/>
    <xf numFmtId="0" fontId="9" fillId="0" borderId="0"/>
    <xf numFmtId="0" fontId="9" fillId="0" borderId="0"/>
    <xf numFmtId="0" fontId="9" fillId="0" borderId="0"/>
    <xf numFmtId="0" fontId="26" fillId="0" borderId="0"/>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4" borderId="0" applyNumberFormat="0" applyBorder="0" applyAlignment="0" applyProtection="0">
      <alignment vertical="center"/>
    </xf>
    <xf numFmtId="0" fontId="54" fillId="4" borderId="0" applyNumberFormat="0" applyBorder="0" applyAlignment="0" applyProtection="0">
      <alignment vertical="center"/>
    </xf>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5" borderId="0" applyNumberFormat="0" applyBorder="0" applyAlignment="0" applyProtection="0">
      <alignment vertical="center"/>
    </xf>
    <xf numFmtId="0" fontId="54" fillId="5"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8" borderId="0" applyNumberFormat="0" applyBorder="0" applyAlignment="0" applyProtection="0">
      <alignment vertical="center"/>
    </xf>
    <xf numFmtId="0" fontId="54" fillId="8" borderId="0" applyNumberFormat="0" applyBorder="0" applyAlignment="0" applyProtection="0">
      <alignment vertical="center"/>
    </xf>
    <xf numFmtId="0" fontId="6" fillId="9" borderId="0" applyNumberFormat="0" applyBorder="0" applyAlignment="0" applyProtection="0">
      <alignment vertical="center"/>
    </xf>
    <xf numFmtId="0" fontId="54" fillId="9"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6" borderId="0" applyNumberFormat="0" applyBorder="0" applyAlignment="0" applyProtection="0">
      <alignment vertical="center"/>
    </xf>
    <xf numFmtId="0" fontId="54" fillId="6"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8" borderId="0" applyNumberFormat="0" applyBorder="0" applyAlignment="0" applyProtection="0">
      <alignment vertical="center"/>
    </xf>
    <xf numFmtId="0" fontId="55" fillId="8" borderId="0" applyNumberFormat="0" applyBorder="0" applyAlignment="0" applyProtection="0">
      <alignment vertical="center"/>
    </xf>
    <xf numFmtId="0" fontId="27" fillId="9" borderId="0" applyNumberFormat="0" applyBorder="0" applyAlignment="0" applyProtection="0">
      <alignment vertical="center"/>
    </xf>
    <xf numFmtId="0" fontId="55" fillId="9" borderId="0" applyNumberFormat="0" applyBorder="0" applyAlignment="0" applyProtection="0">
      <alignment vertical="center"/>
    </xf>
    <xf numFmtId="0" fontId="27" fillId="7" borderId="0" applyNumberFormat="0" applyBorder="0" applyAlignment="0" applyProtection="0">
      <alignment vertical="center"/>
    </xf>
    <xf numFmtId="0" fontId="55" fillId="7"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3" borderId="0" applyNumberFormat="0" applyBorder="0" applyAlignment="0" applyProtection="0">
      <alignment vertical="center"/>
    </xf>
    <xf numFmtId="0" fontId="55"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1" borderId="0" applyNumberFormat="0" applyBorder="0" applyAlignment="0" applyProtection="0">
      <alignment vertical="center"/>
    </xf>
    <xf numFmtId="0" fontId="55" fillId="11" borderId="0" applyNumberFormat="0" applyBorder="0" applyAlignment="0" applyProtection="0">
      <alignment vertical="center"/>
    </xf>
    <xf numFmtId="0" fontId="27" fillId="12" borderId="0" applyNumberFormat="0" applyBorder="0" applyAlignment="0" applyProtection="0">
      <alignment vertical="center"/>
    </xf>
    <xf numFmtId="0" fontId="55" fillId="12" borderId="0" applyNumberFormat="0" applyBorder="0" applyAlignment="0" applyProtection="0">
      <alignment vertical="center"/>
    </xf>
    <xf numFmtId="0" fontId="27" fillId="13" borderId="0" applyNumberFormat="0" applyBorder="0" applyAlignment="0" applyProtection="0">
      <alignment vertical="center"/>
    </xf>
    <xf numFmtId="0" fontId="55" fillId="1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20" fillId="2" borderId="1" applyNumberFormat="0" applyAlignment="0" applyProtection="0">
      <alignment vertical="center"/>
    </xf>
    <xf numFmtId="0" fontId="57" fillId="2" borderId="1" applyNumberFormat="0" applyAlignment="0" applyProtection="0">
      <alignment vertical="center"/>
    </xf>
    <xf numFmtId="0" fontId="28" fillId="16" borderId="2" applyNumberFormat="0" applyAlignment="0" applyProtection="0">
      <alignment vertical="center"/>
    </xf>
    <xf numFmtId="0" fontId="58" fillId="16" borderId="2" applyNumberFormat="0" applyAlignment="0" applyProtection="0">
      <alignment vertical="center"/>
    </xf>
    <xf numFmtId="0" fontId="2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9" fillId="0" borderId="3" applyNumberFormat="0" applyFill="0" applyAlignment="0" applyProtection="0">
      <alignment vertical="center"/>
    </xf>
    <xf numFmtId="0" fontId="61" fillId="0" borderId="3" applyNumberFormat="0" applyFill="0" applyAlignment="0" applyProtection="0">
      <alignment vertical="center"/>
    </xf>
    <xf numFmtId="0" fontId="30" fillId="0" borderId="4" applyNumberFormat="0" applyFill="0" applyAlignment="0" applyProtection="0">
      <alignment vertical="center"/>
    </xf>
    <xf numFmtId="0" fontId="62" fillId="0" borderId="4" applyNumberFormat="0" applyFill="0" applyAlignment="0" applyProtection="0">
      <alignment vertical="center"/>
    </xf>
    <xf numFmtId="0" fontId="31" fillId="0" borderId="5" applyNumberFormat="0" applyFill="0" applyAlignment="0" applyProtection="0">
      <alignment vertical="center"/>
    </xf>
    <xf numFmtId="0" fontId="63" fillId="0" borderId="5" applyNumberFormat="0" applyFill="0" applyAlignment="0" applyProtection="0">
      <alignment vertical="center"/>
    </xf>
    <xf numFmtId="0" fontId="3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3" borderId="1" applyNumberFormat="0" applyAlignment="0" applyProtection="0">
      <alignment vertical="center"/>
    </xf>
    <xf numFmtId="0" fontId="64" fillId="3" borderId="1" applyNumberFormat="0" applyAlignment="0" applyProtection="0">
      <alignment vertical="center"/>
    </xf>
    <xf numFmtId="0" fontId="22" fillId="0" borderId="6" applyNumberFormat="0" applyFill="0" applyAlignment="0" applyProtection="0">
      <alignment vertical="center"/>
    </xf>
    <xf numFmtId="0" fontId="65" fillId="0" borderId="6" applyNumberFormat="0" applyFill="0" applyAlignment="0" applyProtection="0">
      <alignment vertical="center"/>
    </xf>
    <xf numFmtId="0" fontId="23" fillId="9" borderId="0" applyNumberFormat="0" applyBorder="0" applyAlignment="0" applyProtection="0">
      <alignment vertical="center"/>
    </xf>
    <xf numFmtId="0" fontId="66" fillId="9" borderId="0" applyNumberFormat="0" applyBorder="0" applyAlignment="0" applyProtection="0">
      <alignment vertical="center"/>
    </xf>
    <xf numFmtId="0" fontId="6" fillId="4" borderId="7" applyNumberFormat="0" applyFont="0" applyAlignment="0" applyProtection="0">
      <alignment vertical="center"/>
    </xf>
    <xf numFmtId="0" fontId="54" fillId="4" borderId="7" applyNumberFormat="0" applyFont="0" applyAlignment="0" applyProtection="0">
      <alignment vertical="center"/>
    </xf>
    <xf numFmtId="0" fontId="24" fillId="2" borderId="8" applyNumberFormat="0" applyAlignment="0" applyProtection="0">
      <alignment vertical="center"/>
    </xf>
    <xf numFmtId="0" fontId="67" fillId="2" borderId="8" applyNumberFormat="0" applyAlignment="0" applyProtection="0">
      <alignment vertical="center"/>
    </xf>
    <xf numFmtId="0" fontId="3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0" borderId="9" applyNumberFormat="0" applyFill="0" applyAlignment="0" applyProtection="0">
      <alignment vertical="center"/>
    </xf>
    <xf numFmtId="0" fontId="69" fillId="0" borderId="9" applyNumberFormat="0" applyFill="0" applyAlignment="0" applyProtection="0">
      <alignment vertical="center"/>
    </xf>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8" borderId="0" applyNumberFormat="0" applyBorder="0" applyAlignment="0" applyProtection="0">
      <alignment vertical="center"/>
    </xf>
    <xf numFmtId="0" fontId="56" fillId="18"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7" fillId="0" borderId="0">
      <alignment vertical="center"/>
    </xf>
    <xf numFmtId="0" fontId="52" fillId="0" borderId="0"/>
    <xf numFmtId="0" fontId="76" fillId="0" borderId="0"/>
    <xf numFmtId="0" fontId="71" fillId="0" borderId="0"/>
    <xf numFmtId="0" fontId="74" fillId="0" borderId="0"/>
    <xf numFmtId="0" fontId="26" fillId="0" borderId="0"/>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60" fillId="5"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6" fillId="0" borderId="0"/>
    <xf numFmtId="0" fontId="6" fillId="0" borderId="0" applyFill="0" applyBorder="0" applyAlignment="0" applyProtection="0"/>
    <xf numFmtId="0" fontId="4" fillId="0" borderId="0"/>
    <xf numFmtId="0" fontId="3" fillId="0" borderId="0">
      <alignment vertical="center"/>
    </xf>
    <xf numFmtId="0" fontId="2" fillId="0" borderId="0">
      <alignment vertical="center"/>
    </xf>
    <xf numFmtId="0" fontId="1" fillId="0" borderId="0">
      <alignment vertical="center"/>
    </xf>
  </cellStyleXfs>
  <cellXfs count="245">
    <xf numFmtId="0" fontId="0" fillId="0" borderId="0" xfId="0" applyAlignment="1">
      <alignment vertical="center"/>
    </xf>
    <xf numFmtId="0" fontId="12" fillId="0" borderId="0" xfId="0" applyFont="1" applyAlignment="1">
      <alignment vertical="center"/>
    </xf>
    <xf numFmtId="0" fontId="17" fillId="0" borderId="0" xfId="0" applyFont="1" applyAlignment="1">
      <alignment vertical="center"/>
    </xf>
    <xf numFmtId="0" fontId="17" fillId="19" borderId="0" xfId="0" applyFont="1" applyFill="1" applyAlignment="1">
      <alignment vertical="center"/>
    </xf>
    <xf numFmtId="0" fontId="17" fillId="19" borderId="0"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4"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5" fillId="25" borderId="12" xfId="0" applyFont="1" applyFill="1" applyBorder="1" applyAlignment="1">
      <alignment vertical="center"/>
    </xf>
    <xf numFmtId="0" fontId="35" fillId="25" borderId="13" xfId="0" applyFont="1" applyFill="1" applyBorder="1" applyAlignment="1">
      <alignment vertical="center"/>
    </xf>
    <xf numFmtId="0" fontId="35"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8" fillId="25" borderId="0" xfId="0" applyFont="1" applyFill="1" applyBorder="1" applyAlignment="1">
      <alignment vertical="center"/>
    </xf>
    <xf numFmtId="0" fontId="40" fillId="25" borderId="0" xfId="0" applyFont="1" applyFill="1" applyBorder="1" applyAlignment="1">
      <alignment vertical="center"/>
    </xf>
    <xf numFmtId="0" fontId="41" fillId="0" borderId="15" xfId="0" applyFont="1" applyBorder="1" applyAlignment="1">
      <alignment vertical="center"/>
    </xf>
    <xf numFmtId="0" fontId="42" fillId="0" borderId="15" xfId="0" applyFont="1" applyBorder="1" applyAlignment="1">
      <alignment vertical="center"/>
    </xf>
    <xf numFmtId="0" fontId="42" fillId="0" borderId="0" xfId="0" applyFont="1" applyBorder="1" applyAlignment="1">
      <alignment vertical="center"/>
    </xf>
    <xf numFmtId="0" fontId="42" fillId="0" borderId="18"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1" fillId="0" borderId="11" xfId="0" applyFont="1" applyBorder="1" applyAlignment="1">
      <alignment horizontal="center" vertical="center" wrapText="1"/>
    </xf>
    <xf numFmtId="0" fontId="0" fillId="24" borderId="0" xfId="0" applyFill="1" applyAlignment="1">
      <alignment vertical="center"/>
    </xf>
    <xf numFmtId="0" fontId="44" fillId="25" borderId="0" xfId="0" applyFont="1" applyFill="1" applyBorder="1" applyAlignment="1">
      <alignment vertical="center"/>
    </xf>
    <xf numFmtId="0" fontId="47" fillId="25" borderId="0" xfId="0" applyFont="1" applyFill="1" applyBorder="1" applyAlignment="1">
      <alignment horizontal="center" vertical="center"/>
    </xf>
    <xf numFmtId="0" fontId="46" fillId="26" borderId="0" xfId="0" applyFont="1" applyFill="1" applyBorder="1" applyAlignment="1">
      <alignment vertical="center"/>
    </xf>
    <xf numFmtId="0" fontId="10" fillId="26" borderId="16" xfId="0" applyFont="1" applyFill="1" applyBorder="1" applyAlignment="1">
      <alignment vertical="center"/>
    </xf>
    <xf numFmtId="0" fontId="0" fillId="26" borderId="22" xfId="0" applyFill="1" applyBorder="1" applyAlignment="1">
      <alignment vertical="center"/>
    </xf>
    <xf numFmtId="0" fontId="39" fillId="26" borderId="22" xfId="0" applyFont="1" applyFill="1" applyBorder="1" applyAlignment="1">
      <alignment vertical="center"/>
    </xf>
    <xf numFmtId="0" fontId="0" fillId="26" borderId="10" xfId="0" applyFill="1" applyBorder="1" applyAlignment="1">
      <alignment vertical="center"/>
    </xf>
    <xf numFmtId="0" fontId="47" fillId="25" borderId="15" xfId="0" applyFont="1" applyFill="1" applyBorder="1" applyAlignment="1">
      <alignment horizontal="center" vertical="center"/>
    </xf>
    <xf numFmtId="0" fontId="47" fillId="25" borderId="18" xfId="0" applyFont="1" applyFill="1" applyBorder="1" applyAlignment="1">
      <alignment vertical="center"/>
    </xf>
    <xf numFmtId="0" fontId="38" fillId="25" borderId="19" xfId="0" applyFont="1" applyFill="1" applyBorder="1" applyAlignment="1">
      <alignment vertical="center"/>
    </xf>
    <xf numFmtId="0" fontId="17" fillId="25" borderId="0" xfId="0" applyFont="1" applyFill="1" applyBorder="1" applyAlignment="1">
      <alignment vertical="center"/>
    </xf>
    <xf numFmtId="0" fontId="51" fillId="25" borderId="0" xfId="0" applyFont="1" applyFill="1" applyBorder="1" applyAlignment="1">
      <alignment vertical="center"/>
    </xf>
    <xf numFmtId="0" fontId="80"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2" fillId="25" borderId="0" xfId="0" applyFont="1" applyFill="1" applyBorder="1" applyAlignment="1">
      <alignment vertical="center"/>
    </xf>
    <xf numFmtId="0" fontId="17" fillId="28" borderId="0" xfId="132" applyFont="1" applyFill="1" applyAlignment="1">
      <alignment vertical="center"/>
    </xf>
    <xf numFmtId="0" fontId="82" fillId="0" borderId="0" xfId="132" applyFont="1" applyAlignment="1">
      <alignment vertical="center"/>
    </xf>
    <xf numFmtId="0" fontId="82" fillId="28" borderId="0" xfId="132" applyFont="1" applyFill="1" applyAlignment="1">
      <alignment vertical="center"/>
    </xf>
    <xf numFmtId="0" fontId="4" fillId="28" borderId="0" xfId="132" applyFill="1" applyAlignment="1">
      <alignment vertical="center"/>
    </xf>
    <xf numFmtId="0" fontId="17" fillId="0" borderId="0" xfId="132" applyFont="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80" fillId="0" borderId="0" xfId="132" applyFont="1" applyAlignment="1">
      <alignment vertical="center"/>
    </xf>
    <xf numFmtId="0" fontId="17" fillId="19" borderId="0" xfId="132" applyFont="1" applyFill="1" applyBorder="1" applyAlignment="1">
      <alignment vertical="center"/>
    </xf>
    <xf numFmtId="0" fontId="13" fillId="0" borderId="0" xfId="132" applyFont="1" applyAlignment="1">
      <alignment vertical="center"/>
    </xf>
    <xf numFmtId="0" fontId="44" fillId="0" borderId="0" xfId="110" applyNumberFormat="1" applyFont="1" applyAlignment="1"/>
    <xf numFmtId="0" fontId="13" fillId="0" borderId="0" xfId="113" applyNumberFormat="1" applyFont="1"/>
    <xf numFmtId="0" fontId="4" fillId="0" borderId="0" xfId="132" applyFont="1" applyAlignment="1">
      <alignment vertical="center"/>
    </xf>
    <xf numFmtId="183" fontId="5" fillId="19" borderId="28" xfId="115" applyNumberFormat="1" applyFont="1" applyFill="1" applyBorder="1" applyAlignment="1">
      <alignment horizontal="center"/>
    </xf>
    <xf numFmtId="0" fontId="13" fillId="0" borderId="0" xfId="132" applyFont="1" applyFill="1" applyAlignment="1">
      <alignment vertical="center"/>
    </xf>
    <xf numFmtId="0" fontId="86" fillId="0" borderId="29" xfId="132" applyFont="1" applyFill="1" applyBorder="1" applyAlignment="1">
      <alignment horizontal="center" vertical="center"/>
    </xf>
    <xf numFmtId="0" fontId="86" fillId="0" borderId="27" xfId="132" applyFont="1" applyFill="1" applyBorder="1" applyAlignment="1">
      <alignment horizontal="center" vertical="center"/>
    </xf>
    <xf numFmtId="180" fontId="87" fillId="19" borderId="0" xfId="132" applyNumberFormat="1" applyFont="1" applyFill="1" applyBorder="1" applyAlignment="1">
      <alignment horizontal="center" vertical="center"/>
    </xf>
    <xf numFmtId="180" fontId="13" fillId="19" borderId="0" xfId="132" applyNumberFormat="1" applyFont="1" applyFill="1" applyBorder="1" applyAlignment="1">
      <alignment horizontal="center" vertical="center"/>
    </xf>
    <xf numFmtId="0" fontId="13" fillId="0" borderId="0" xfId="132" applyFont="1" applyAlignment="1">
      <alignment horizontal="right" vertical="center"/>
    </xf>
    <xf numFmtId="0" fontId="33" fillId="28" borderId="0" xfId="132" applyFont="1" applyFill="1" applyAlignment="1">
      <alignment vertical="center"/>
    </xf>
    <xf numFmtId="183" fontId="5" fillId="19" borderId="29" xfId="115" applyNumberFormat="1" applyFont="1" applyFill="1" applyBorder="1" applyAlignment="1">
      <alignment horizontal="center"/>
    </xf>
    <xf numFmtId="0" fontId="33" fillId="28" borderId="0" xfId="132" applyFont="1" applyFill="1" applyBorder="1" applyAlignment="1">
      <alignment horizontal="left" vertical="center" wrapText="1"/>
    </xf>
    <xf numFmtId="0" fontId="13" fillId="28" borderId="0" xfId="132" applyFont="1" applyFill="1" applyBorder="1" applyAlignment="1">
      <alignment horizontal="left" vertical="center" wrapText="1"/>
    </xf>
    <xf numFmtId="0" fontId="11" fillId="0" borderId="0" xfId="132" applyFont="1" applyAlignment="1">
      <alignment vertical="center"/>
    </xf>
    <xf numFmtId="0" fontId="90" fillId="28" borderId="0" xfId="132" applyFont="1" applyFill="1" applyAlignment="1">
      <alignment vertical="center"/>
    </xf>
    <xf numFmtId="0" fontId="11" fillId="28" borderId="0" xfId="132" applyFont="1" applyFill="1" applyAlignment="1">
      <alignment vertical="center"/>
    </xf>
    <xf numFmtId="0" fontId="4" fillId="28" borderId="0" xfId="132" applyFill="1" applyAlignment="1">
      <alignment vertical="top"/>
    </xf>
    <xf numFmtId="183" fontId="85" fillId="33" borderId="38" xfId="115" applyNumberFormat="1" applyFont="1" applyFill="1" applyBorder="1" applyAlignment="1">
      <alignment horizontal="center"/>
    </xf>
    <xf numFmtId="183" fontId="85" fillId="33" borderId="39" xfId="115" applyNumberFormat="1" applyFont="1" applyFill="1" applyBorder="1" applyAlignment="1">
      <alignment horizontal="center"/>
    </xf>
    <xf numFmtId="0" fontId="82" fillId="28" borderId="0" xfId="132" applyFont="1" applyFill="1" applyAlignment="1">
      <alignment vertical="top"/>
    </xf>
    <xf numFmtId="0" fontId="17" fillId="0" borderId="0" xfId="132" applyFont="1" applyAlignment="1">
      <alignment horizontal="center" vertical="center"/>
    </xf>
    <xf numFmtId="0" fontId="33" fillId="0" borderId="0" xfId="0" applyFont="1" applyAlignment="1">
      <alignment horizontal="center" vertical="center"/>
    </xf>
    <xf numFmtId="0" fontId="88" fillId="0" borderId="0" xfId="135" applyFont="1" applyAlignment="1">
      <alignment horizontal="center" vertical="top"/>
    </xf>
    <xf numFmtId="184" fontId="88" fillId="0" borderId="0" xfId="135" applyNumberFormat="1" applyFont="1" applyAlignment="1">
      <alignment horizontal="center" vertical="top"/>
    </xf>
    <xf numFmtId="4" fontId="88" fillId="0" borderId="0" xfId="135" applyNumberFormat="1" applyFont="1" applyAlignment="1">
      <alignment horizontal="center" vertical="top"/>
    </xf>
    <xf numFmtId="0" fontId="88" fillId="0" borderId="0" xfId="135" applyFont="1" applyAlignment="1">
      <alignment horizontal="center" vertical="center"/>
    </xf>
    <xf numFmtId="182" fontId="81" fillId="31" borderId="11" xfId="132" applyNumberFormat="1" applyFont="1" applyFill="1" applyBorder="1" applyAlignment="1">
      <alignment horizontal="center" vertical="center" wrapText="1"/>
    </xf>
    <xf numFmtId="182" fontId="89" fillId="31" borderId="11" xfId="132" applyNumberFormat="1" applyFont="1" applyFill="1" applyBorder="1" applyAlignment="1">
      <alignment horizontal="center" vertical="center" wrapText="1"/>
    </xf>
    <xf numFmtId="182" fontId="93" fillId="31" borderId="11" xfId="132" applyNumberFormat="1" applyFont="1" applyFill="1" applyBorder="1" applyAlignment="1">
      <alignment horizontal="center" vertical="center" wrapText="1"/>
    </xf>
    <xf numFmtId="0" fontId="96" fillId="0" borderId="11" xfId="132" quotePrefix="1" applyFont="1" applyFill="1" applyBorder="1" applyAlignment="1">
      <alignment horizontal="center" vertical="center"/>
    </xf>
    <xf numFmtId="185" fontId="96" fillId="0" borderId="11" xfId="132" applyNumberFormat="1" applyFont="1" applyFill="1" applyBorder="1" applyAlignment="1">
      <alignment horizontal="center" vertical="center"/>
    </xf>
    <xf numFmtId="4" fontId="96" fillId="0" borderId="11" xfId="132" applyNumberFormat="1" applyFont="1" applyFill="1" applyBorder="1" applyAlignment="1">
      <alignment horizontal="center" vertical="center"/>
    </xf>
    <xf numFmtId="0" fontId="97" fillId="0" borderId="0" xfId="132" applyFont="1" applyFill="1" applyBorder="1" applyAlignment="1">
      <alignment vertical="center"/>
    </xf>
    <xf numFmtId="0" fontId="96" fillId="0" borderId="16" xfId="132" quotePrefix="1" applyFont="1" applyFill="1" applyBorder="1" applyAlignment="1">
      <alignment horizontal="center" vertical="top"/>
    </xf>
    <xf numFmtId="0" fontId="96" fillId="0" borderId="22" xfId="132" quotePrefix="1" applyFont="1" applyFill="1" applyBorder="1" applyAlignment="1">
      <alignment horizontal="center" vertical="top"/>
    </xf>
    <xf numFmtId="185" fontId="96" fillId="0" borderId="22" xfId="132" applyNumberFormat="1" applyFont="1" applyFill="1" applyBorder="1" applyAlignment="1">
      <alignment horizontal="center" vertical="top"/>
    </xf>
    <xf numFmtId="4" fontId="96" fillId="0" borderId="22" xfId="132" applyNumberFormat="1" applyFont="1" applyFill="1" applyBorder="1" applyAlignment="1">
      <alignment horizontal="center" vertical="top"/>
    </xf>
    <xf numFmtId="0" fontId="96" fillId="0" borderId="10" xfId="132" quotePrefix="1" applyFont="1" applyFill="1" applyBorder="1" applyAlignment="1">
      <alignment horizontal="center" vertical="top"/>
    </xf>
    <xf numFmtId="0" fontId="33" fillId="0" borderId="11" xfId="132" applyFont="1" applyBorder="1" applyAlignment="1">
      <alignment horizontal="center" vertical="center"/>
    </xf>
    <xf numFmtId="0" fontId="88" fillId="0" borderId="11" xfId="135" applyFont="1" applyBorder="1" applyAlignment="1">
      <alignment horizontal="center" vertical="center"/>
    </xf>
    <xf numFmtId="14" fontId="33" fillId="0" borderId="11" xfId="132" applyNumberFormat="1" applyFont="1" applyBorder="1" applyAlignment="1">
      <alignment horizontal="center" vertical="center"/>
    </xf>
    <xf numFmtId="0" fontId="33" fillId="0" borderId="0" xfId="132" applyFont="1" applyBorder="1" applyAlignment="1">
      <alignment horizontal="center" vertical="center"/>
    </xf>
    <xf numFmtId="0" fontId="88" fillId="0" borderId="0" xfId="135" applyFont="1" applyBorder="1" applyAlignment="1">
      <alignment horizontal="center" vertical="center"/>
    </xf>
    <xf numFmtId="14" fontId="33" fillId="0" borderId="0" xfId="132" applyNumberFormat="1" applyFont="1" applyBorder="1" applyAlignment="1">
      <alignment horizontal="center" vertical="center"/>
    </xf>
    <xf numFmtId="4" fontId="88" fillId="0" borderId="0" xfId="135" applyNumberFormat="1" applyFont="1" applyBorder="1" applyAlignment="1">
      <alignment horizontal="center" vertical="center" wrapText="1"/>
    </xf>
    <xf numFmtId="4" fontId="88" fillId="0" borderId="0" xfId="135" applyNumberFormat="1" applyFont="1" applyBorder="1" applyAlignment="1">
      <alignment horizontal="center" vertical="center"/>
    </xf>
    <xf numFmtId="49" fontId="12" fillId="28" borderId="0" xfId="132" applyNumberFormat="1" applyFont="1" applyFill="1" applyBorder="1" applyAlignment="1">
      <alignment horizontal="left" vertical="center"/>
    </xf>
    <xf numFmtId="14" fontId="33" fillId="0" borderId="0" xfId="132" applyNumberFormat="1" applyFont="1" applyAlignment="1">
      <alignment horizontal="center" vertical="center"/>
    </xf>
    <xf numFmtId="0" fontId="4" fillId="0" borderId="0" xfId="132" applyAlignment="1">
      <alignment vertical="center"/>
    </xf>
    <xf numFmtId="185" fontId="88" fillId="0" borderId="11" xfId="132" applyNumberFormat="1" applyFont="1" applyBorder="1" applyAlignment="1">
      <alignment horizontal="center" vertical="top"/>
    </xf>
    <xf numFmtId="4" fontId="88" fillId="0" borderId="11" xfId="132" applyNumberFormat="1" applyFont="1" applyBorder="1" applyAlignment="1">
      <alignment horizontal="center" vertical="top"/>
    </xf>
    <xf numFmtId="0" fontId="33" fillId="0" borderId="0" xfId="132" applyFont="1" applyAlignment="1">
      <alignment horizontal="center" vertical="center" wrapText="1"/>
    </xf>
    <xf numFmtId="185" fontId="91" fillId="0" borderId="11" xfId="132" applyNumberFormat="1" applyFont="1" applyBorder="1" applyAlignment="1">
      <alignment horizontal="center" vertical="center"/>
    </xf>
    <xf numFmtId="4" fontId="88" fillId="0" borderId="11" xfId="132" applyNumberFormat="1" applyFont="1" applyBorder="1" applyAlignment="1">
      <alignment horizontal="center" vertical="center"/>
    </xf>
    <xf numFmtId="0" fontId="33" fillId="0" borderId="11" xfId="132" applyFont="1" applyBorder="1" applyAlignment="1">
      <alignment horizontal="center" vertical="center" wrapText="1"/>
    </xf>
    <xf numFmtId="186" fontId="88" fillId="0" borderId="11" xfId="132" applyNumberFormat="1" applyFont="1" applyBorder="1" applyAlignment="1">
      <alignment horizontal="center" vertical="center"/>
    </xf>
    <xf numFmtId="185" fontId="88" fillId="0" borderId="11" xfId="132" applyNumberFormat="1" applyFont="1" applyBorder="1" applyAlignment="1">
      <alignment horizontal="center" vertical="center"/>
    </xf>
    <xf numFmtId="187" fontId="88" fillId="0" borderId="11" xfId="132" applyNumberFormat="1" applyFont="1" applyBorder="1" applyAlignment="1">
      <alignment horizontal="center" vertical="center"/>
    </xf>
    <xf numFmtId="0" fontId="12" fillId="0" borderId="0" xfId="132" applyFont="1" applyAlignment="1">
      <alignment vertical="center"/>
    </xf>
    <xf numFmtId="0" fontId="4" fillId="0" borderId="11" xfId="132" applyBorder="1" applyAlignment="1">
      <alignment horizontal="center" vertical="center"/>
    </xf>
    <xf numFmtId="185" fontId="88" fillId="0" borderId="0" xfId="132" applyNumberFormat="1" applyFont="1" applyAlignment="1">
      <alignment horizontal="center" vertical="top"/>
    </xf>
    <xf numFmtId="4" fontId="88" fillId="0" borderId="0" xfId="132" applyNumberFormat="1" applyFont="1" applyAlignment="1">
      <alignment horizontal="center" vertical="top"/>
    </xf>
    <xf numFmtId="186" fontId="88" fillId="0" borderId="0" xfId="132" applyNumberFormat="1" applyFont="1" applyAlignment="1">
      <alignment horizontal="right" vertical="center"/>
    </xf>
    <xf numFmtId="0" fontId="4" fillId="0" borderId="0" xfId="132" applyAlignment="1">
      <alignment horizontal="center" vertical="center"/>
    </xf>
    <xf numFmtId="185" fontId="92" fillId="0" borderId="0" xfId="132" applyNumberFormat="1" applyFont="1" applyAlignment="1">
      <alignment horizontal="center" vertical="top"/>
    </xf>
    <xf numFmtId="183" fontId="5" fillId="19" borderId="0" xfId="115" applyNumberFormat="1" applyFont="1" applyFill="1" applyBorder="1" applyAlignment="1">
      <alignment horizontal="center"/>
    </xf>
    <xf numFmtId="183" fontId="85" fillId="33" borderId="0" xfId="115" applyNumberFormat="1" applyFont="1" applyFill="1" applyBorder="1" applyAlignment="1">
      <alignment horizontal="center"/>
    </xf>
    <xf numFmtId="0" fontId="96" fillId="0" borderId="11" xfId="0" quotePrefix="1" applyFont="1" applyFill="1" applyBorder="1" applyAlignment="1">
      <alignment horizontal="center" vertical="top"/>
    </xf>
    <xf numFmtId="4" fontId="96" fillId="0" borderId="11" xfId="0" applyNumberFormat="1" applyFont="1" applyFill="1" applyBorder="1" applyAlignment="1">
      <alignment horizontal="center" vertical="top"/>
    </xf>
    <xf numFmtId="185" fontId="96" fillId="0" borderId="11" xfId="0" applyNumberFormat="1" applyFont="1" applyFill="1" applyBorder="1" applyAlignment="1">
      <alignment horizontal="center" vertical="top"/>
    </xf>
    <xf numFmtId="0" fontId="93" fillId="34" borderId="11" xfId="0" applyFont="1" applyFill="1" applyBorder="1" applyAlignment="1">
      <alignment horizontal="center" vertical="center"/>
    </xf>
    <xf numFmtId="4" fontId="93" fillId="34" borderId="11" xfId="0" applyNumberFormat="1" applyFont="1" applyFill="1" applyBorder="1" applyAlignment="1">
      <alignment horizontal="center" vertical="center" wrapText="1"/>
    </xf>
    <xf numFmtId="4" fontId="93" fillId="34" borderId="11" xfId="0" applyNumberFormat="1" applyFont="1" applyFill="1" applyBorder="1" applyAlignment="1">
      <alignment horizontal="center" vertical="center"/>
    </xf>
    <xf numFmtId="185" fontId="93" fillId="34" borderId="11" xfId="0" applyNumberFormat="1" applyFont="1" applyFill="1" applyBorder="1" applyAlignment="1">
      <alignment horizontal="center" vertical="center"/>
    </xf>
    <xf numFmtId="0" fontId="5" fillId="0" borderId="0" xfId="132" applyNumberFormat="1" applyFont="1" applyAlignment="1">
      <alignment horizontal="right" vertical="center"/>
    </xf>
    <xf numFmtId="0" fontId="12" fillId="22" borderId="17" xfId="132" applyFont="1" applyFill="1" applyBorder="1" applyAlignment="1">
      <alignment vertical="center"/>
    </xf>
    <xf numFmtId="0" fontId="15" fillId="22" borderId="17" xfId="132" applyFont="1" applyFill="1" applyBorder="1" applyAlignment="1">
      <alignment vertical="center"/>
    </xf>
    <xf numFmtId="0" fontId="15" fillId="21" borderId="11" xfId="132" applyNumberFormat="1" applyFont="1" applyFill="1" applyBorder="1" applyAlignment="1">
      <alignment horizontal="center" vertical="center"/>
    </xf>
    <xf numFmtId="0" fontId="15" fillId="21" borderId="16" xfId="132" applyNumberFormat="1" applyFont="1" applyFill="1" applyBorder="1" applyAlignment="1">
      <alignment horizontal="center" vertical="center"/>
    </xf>
    <xf numFmtId="0" fontId="15" fillId="21" borderId="10" xfId="132" applyNumberFormat="1" applyFont="1" applyFill="1" applyBorder="1" applyAlignment="1">
      <alignment horizontal="center" vertical="center"/>
    </xf>
    <xf numFmtId="0" fontId="13" fillId="22" borderId="17" xfId="132" applyFont="1" applyFill="1" applyBorder="1" applyAlignment="1">
      <alignment vertical="center"/>
    </xf>
    <xf numFmtId="0" fontId="13" fillId="20" borderId="11" xfId="132" applyNumberFormat="1" applyFont="1" applyFill="1" applyBorder="1" applyAlignment="1">
      <alignment horizontal="center" vertical="center"/>
    </xf>
    <xf numFmtId="179" fontId="13" fillId="20" borderId="11" xfId="132" applyNumberFormat="1" applyFont="1" applyFill="1" applyBorder="1" applyAlignment="1">
      <alignment horizontal="center" vertical="center"/>
    </xf>
    <xf numFmtId="179" fontId="13" fillId="20" borderId="16" xfId="132" applyNumberFormat="1" applyFont="1" applyFill="1" applyBorder="1" applyAlignment="1">
      <alignment horizontal="center" vertical="center"/>
    </xf>
    <xf numFmtId="0" fontId="13" fillId="20" borderId="10" xfId="132" applyNumberFormat="1" applyFont="1" applyFill="1" applyBorder="1" applyAlignment="1">
      <alignment horizontal="center" vertical="center"/>
    </xf>
    <xf numFmtId="180" fontId="33" fillId="0" borderId="0" xfId="132" applyNumberFormat="1" applyFont="1" applyBorder="1" applyAlignment="1">
      <alignment horizontal="right" vertical="center"/>
    </xf>
    <xf numFmtId="180" fontId="13" fillId="0" borderId="0" xfId="132" applyNumberFormat="1" applyFont="1" applyBorder="1" applyAlignment="1">
      <alignment horizontal="left" vertical="center"/>
    </xf>
    <xf numFmtId="189" fontId="5" fillId="0" borderId="0" xfId="132" applyNumberFormat="1" applyFont="1" applyAlignment="1">
      <alignment horizontal="right" vertical="center"/>
    </xf>
    <xf numFmtId="181" fontId="5" fillId="0" borderId="0" xfId="132" applyNumberFormat="1" applyFont="1" applyAlignment="1">
      <alignment horizontal="right" vertical="center"/>
    </xf>
    <xf numFmtId="176" fontId="13" fillId="0" borderId="0" xfId="132" applyNumberFormat="1" applyFont="1" applyFill="1" applyAlignment="1">
      <alignment vertical="center"/>
    </xf>
    <xf numFmtId="180" fontId="13" fillId="0" borderId="0" xfId="132" applyNumberFormat="1" applyFont="1" applyBorder="1" applyAlignment="1">
      <alignment horizontal="center" vertical="center"/>
    </xf>
    <xf numFmtId="178" fontId="13" fillId="0" borderId="0" xfId="132" applyNumberFormat="1" applyFont="1" applyAlignment="1">
      <alignment vertical="center"/>
    </xf>
    <xf numFmtId="178" fontId="13" fillId="0" borderId="0" xfId="132" applyNumberFormat="1" applyFont="1" applyAlignment="1">
      <alignment horizontal="center" vertical="center"/>
    </xf>
    <xf numFmtId="0" fontId="14" fillId="21" borderId="12" xfId="132" applyFont="1" applyFill="1" applyBorder="1" applyAlignment="1">
      <alignment horizontal="center" vertical="center"/>
    </xf>
    <xf numFmtId="0" fontId="15" fillId="21" borderId="13" xfId="132" applyFont="1" applyFill="1" applyBorder="1" applyAlignment="1">
      <alignment horizontal="center" vertical="center"/>
    </xf>
    <xf numFmtId="14" fontId="13" fillId="20" borderId="14" xfId="132" applyNumberFormat="1" applyFont="1" applyFill="1" applyBorder="1" applyAlignment="1">
      <alignment horizontal="center" vertical="center"/>
    </xf>
    <xf numFmtId="10" fontId="13" fillId="20" borderId="19" xfId="132" applyNumberFormat="1" applyFont="1" applyFill="1" applyBorder="1" applyAlignment="1">
      <alignment horizontal="center" vertical="center"/>
    </xf>
    <xf numFmtId="0" fontId="79" fillId="0" borderId="0" xfId="132" applyFont="1" applyAlignment="1">
      <alignment vertical="center"/>
    </xf>
    <xf numFmtId="0" fontId="78" fillId="0" borderId="0" xfId="132" applyFont="1" applyAlignment="1">
      <alignment vertical="center"/>
    </xf>
    <xf numFmtId="180" fontId="13" fillId="0" borderId="15" xfId="132" applyNumberFormat="1" applyFont="1" applyBorder="1" applyAlignment="1">
      <alignment horizontal="center" vertical="center"/>
    </xf>
    <xf numFmtId="178" fontId="13" fillId="0" borderId="0" xfId="132" applyNumberFormat="1" applyFont="1" applyBorder="1" applyAlignment="1">
      <alignment vertical="center"/>
    </xf>
    <xf numFmtId="180" fontId="13" fillId="0" borderId="19" xfId="132" applyNumberFormat="1" applyFont="1" applyBorder="1" applyAlignment="1">
      <alignment horizontal="center" vertical="center"/>
    </xf>
    <xf numFmtId="0" fontId="13" fillId="0" borderId="0" xfId="132" applyFont="1" applyBorder="1" applyAlignment="1">
      <alignment vertical="center"/>
    </xf>
    <xf numFmtId="188" fontId="13" fillId="0" borderId="0" xfId="132" applyNumberFormat="1" applyFont="1" applyBorder="1" applyAlignment="1">
      <alignment horizontal="right" vertical="center"/>
    </xf>
    <xf numFmtId="181" fontId="13" fillId="0" borderId="0" xfId="132" applyNumberFormat="1" applyFont="1" applyBorder="1" applyAlignment="1">
      <alignment horizontal="right" vertical="center"/>
    </xf>
    <xf numFmtId="14" fontId="13" fillId="0" borderId="0" xfId="132" applyNumberFormat="1" applyFont="1" applyBorder="1" applyAlignment="1">
      <alignment vertical="center"/>
    </xf>
    <xf numFmtId="14" fontId="13" fillId="0" borderId="0" xfId="132" applyNumberFormat="1" applyFont="1" applyAlignment="1">
      <alignment vertical="center"/>
    </xf>
    <xf numFmtId="0" fontId="98" fillId="28" borderId="0" xfId="132" applyNumberFormat="1" applyFont="1" applyFill="1" applyBorder="1" applyAlignment="1">
      <alignment horizontal="right"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47" fillId="25" borderId="15" xfId="0" applyFont="1" applyFill="1" applyBorder="1" applyAlignment="1">
      <alignment horizontal="center" vertical="center"/>
    </xf>
    <xf numFmtId="0" fontId="47" fillId="25" borderId="0" xfId="0" applyFont="1" applyFill="1" applyBorder="1" applyAlignment="1">
      <alignment horizontal="center" vertical="center"/>
    </xf>
    <xf numFmtId="0" fontId="47" fillId="25" borderId="18" xfId="0" applyFont="1" applyFill="1" applyBorder="1" applyAlignment="1">
      <alignment horizontal="center" vertical="center"/>
    </xf>
    <xf numFmtId="0" fontId="0" fillId="0" borderId="0" xfId="0" applyBorder="1" applyAlignment="1">
      <alignment horizontal="center" vertical="center"/>
    </xf>
    <xf numFmtId="14" fontId="4" fillId="0" borderId="15" xfId="0" applyNumberFormat="1" applyFont="1" applyBorder="1" applyAlignment="1">
      <alignment horizontal="center" vertical="center"/>
    </xf>
    <xf numFmtId="0" fontId="17" fillId="0" borderId="0" xfId="0" applyFont="1" applyBorder="1" applyAlignment="1">
      <alignment vertical="center"/>
    </xf>
    <xf numFmtId="0" fontId="17" fillId="0" borderId="18" xfId="0" applyFont="1" applyBorder="1" applyAlignment="1">
      <alignment vertical="center"/>
    </xf>
    <xf numFmtId="14" fontId="43" fillId="26" borderId="22" xfId="0" applyNumberFormat="1" applyFont="1" applyFill="1" applyBorder="1" applyAlignment="1">
      <alignment horizontal="center" vertical="center"/>
    </xf>
    <xf numFmtId="0" fontId="43" fillId="26" borderId="22" xfId="0" applyFont="1" applyFill="1" applyBorder="1" applyAlignment="1">
      <alignment horizontal="center" vertical="center"/>
    </xf>
    <xf numFmtId="0" fontId="43" fillId="26" borderId="10" xfId="0" applyFont="1" applyFill="1" applyBorder="1" applyAlignment="1">
      <alignment horizontal="center" vertical="center"/>
    </xf>
    <xf numFmtId="0" fontId="37" fillId="0" borderId="1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6" fillId="23" borderId="11" xfId="132" applyNumberFormat="1" applyFont="1" applyFill="1" applyBorder="1" applyAlignment="1">
      <alignment horizontal="center" vertical="center"/>
    </xf>
    <xf numFmtId="177" fontId="16" fillId="23" borderId="16" xfId="132" applyNumberFormat="1" applyFont="1" applyFill="1" applyBorder="1" applyAlignment="1">
      <alignment horizontal="center" vertical="center"/>
    </xf>
    <xf numFmtId="177" fontId="16" fillId="23" borderId="10" xfId="132" applyNumberFormat="1" applyFont="1" applyFill="1" applyBorder="1" applyAlignment="1">
      <alignment horizontal="center" vertical="center"/>
    </xf>
    <xf numFmtId="0" fontId="53" fillId="27" borderId="0" xfId="0" applyFont="1" applyFill="1" applyBorder="1" applyAlignment="1">
      <alignment horizontal="center" vertical="center"/>
    </xf>
    <xf numFmtId="0" fontId="12" fillId="0" borderId="0" xfId="0" applyFont="1" applyBorder="1" applyAlignment="1">
      <alignment horizontal="center" vertical="center"/>
    </xf>
    <xf numFmtId="0" fontId="75" fillId="0" borderId="0" xfId="0" applyFont="1" applyBorder="1" applyAlignment="1">
      <alignment horizontal="center" vertical="center"/>
    </xf>
    <xf numFmtId="0" fontId="11" fillId="0" borderId="0" xfId="0" applyFont="1" applyBorder="1" applyAlignment="1">
      <alignment horizontal="center" vertical="center"/>
    </xf>
    <xf numFmtId="0" fontId="53" fillId="21" borderId="40" xfId="132" applyFont="1" applyFill="1" applyBorder="1" applyAlignment="1">
      <alignment horizontal="center" vertical="center"/>
    </xf>
    <xf numFmtId="0" fontId="53" fillId="21" borderId="0" xfId="132" applyFont="1" applyFill="1" applyBorder="1" applyAlignment="1">
      <alignment horizontal="center" vertical="center"/>
    </xf>
    <xf numFmtId="0" fontId="11" fillId="0" borderId="0" xfId="132" applyFont="1" applyBorder="1" applyAlignment="1">
      <alignment horizontal="center" vertical="center"/>
    </xf>
    <xf numFmtId="0" fontId="12" fillId="0" borderId="0" xfId="132" applyFont="1" applyBorder="1" applyAlignment="1">
      <alignment horizontal="center" vertical="center"/>
    </xf>
    <xf numFmtId="0" fontId="86" fillId="0" borderId="35" xfId="132" applyFont="1" applyFill="1" applyBorder="1" applyAlignment="1">
      <alignment horizontal="center" vertical="center"/>
    </xf>
    <xf numFmtId="0" fontId="86" fillId="0" borderId="27" xfId="132" applyFont="1" applyFill="1" applyBorder="1" applyAlignment="1">
      <alignment horizontal="center" vertical="center"/>
    </xf>
    <xf numFmtId="0" fontId="86" fillId="0" borderId="37" xfId="132" applyFont="1" applyFill="1" applyBorder="1" applyAlignment="1">
      <alignment horizontal="center" vertical="center"/>
    </xf>
    <xf numFmtId="0" fontId="86" fillId="0" borderId="36" xfId="132" applyFont="1" applyFill="1" applyBorder="1" applyAlignment="1">
      <alignment horizontal="center" vertical="center"/>
    </xf>
    <xf numFmtId="0" fontId="86" fillId="0" borderId="31" xfId="132" applyFont="1" applyFill="1" applyBorder="1" applyAlignment="1">
      <alignment horizontal="center" vertical="center"/>
    </xf>
    <xf numFmtId="0" fontId="86" fillId="0" borderId="30" xfId="132" applyFont="1" applyFill="1" applyBorder="1" applyAlignment="1">
      <alignment horizontal="center" vertical="center"/>
    </xf>
    <xf numFmtId="0" fontId="86" fillId="0" borderId="34" xfId="132" applyFont="1" applyFill="1" applyBorder="1" applyAlignment="1">
      <alignment horizontal="center" vertical="center"/>
    </xf>
    <xf numFmtId="0" fontId="86" fillId="0" borderId="33" xfId="132" applyFont="1" applyFill="1" applyBorder="1" applyAlignment="1">
      <alignment horizontal="center" vertical="center"/>
    </xf>
    <xf numFmtId="0" fontId="86" fillId="0" borderId="32" xfId="132" applyFont="1" applyFill="1" applyBorder="1" applyAlignment="1">
      <alignment horizontal="center" vertical="center"/>
    </xf>
    <xf numFmtId="4" fontId="88" fillId="0" borderId="11" xfId="132" applyNumberFormat="1" applyFont="1" applyBorder="1" applyAlignment="1">
      <alignment horizontal="center" vertical="top"/>
    </xf>
    <xf numFmtId="0" fontId="42" fillId="0" borderId="11" xfId="132" applyFont="1" applyBorder="1" applyAlignment="1">
      <alignment horizontal="center" vertical="center"/>
    </xf>
    <xf numFmtId="0" fontId="11" fillId="32" borderId="25" xfId="132" applyFont="1" applyFill="1" applyBorder="1" applyAlignment="1">
      <alignment horizontal="left" vertical="distributed" wrapText="1"/>
    </xf>
    <xf numFmtId="0" fontId="12" fillId="32" borderId="24" xfId="132" applyFont="1" applyFill="1" applyBorder="1" applyAlignment="1">
      <alignment horizontal="left" vertical="distributed" wrapText="1"/>
    </xf>
    <xf numFmtId="0" fontId="12" fillId="32" borderId="23" xfId="132" applyFont="1" applyFill="1" applyBorder="1" applyAlignment="1">
      <alignment horizontal="left" vertical="distributed" wrapText="1"/>
    </xf>
    <xf numFmtId="0" fontId="33" fillId="28" borderId="25" xfId="132" applyFont="1" applyFill="1" applyBorder="1" applyAlignment="1">
      <alignment horizontal="left" vertical="top" wrapText="1"/>
    </xf>
    <xf numFmtId="0" fontId="13" fillId="28" borderId="24" xfId="132" applyFont="1" applyFill="1" applyBorder="1" applyAlignment="1">
      <alignment horizontal="left" vertical="top" wrapText="1"/>
    </xf>
    <xf numFmtId="0" fontId="13" fillId="28" borderId="23" xfId="132" applyFont="1" applyFill="1" applyBorder="1" applyAlignment="1">
      <alignment horizontal="left" vertical="top"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83" fillId="20" borderId="16" xfId="132" applyNumberFormat="1" applyFont="1" applyFill="1" applyBorder="1" applyAlignment="1">
      <alignment horizontal="left" vertical="center"/>
    </xf>
    <xf numFmtId="0" fontId="83" fillId="20" borderId="22" xfId="132" applyNumberFormat="1" applyFont="1" applyFill="1" applyBorder="1" applyAlignment="1">
      <alignment horizontal="left" vertical="center"/>
    </xf>
    <xf numFmtId="0" fontId="83" fillId="20" borderId="10" xfId="132" applyNumberFormat="1" applyFont="1" applyFill="1" applyBorder="1" applyAlignment="1">
      <alignment horizontal="left" vertical="center"/>
    </xf>
    <xf numFmtId="0" fontId="13" fillId="28" borderId="26" xfId="132" applyFont="1" applyFill="1" applyBorder="1" applyAlignment="1">
      <alignment horizontal="left" vertical="distributed" wrapText="1"/>
    </xf>
    <xf numFmtId="0" fontId="33" fillId="28" borderId="24" xfId="132" applyFont="1" applyFill="1" applyBorder="1" applyAlignment="1">
      <alignment horizontal="left" vertical="top" wrapText="1"/>
    </xf>
    <xf numFmtId="0" fontId="33" fillId="28" borderId="23" xfId="132" applyFont="1" applyFill="1" applyBorder="1" applyAlignment="1">
      <alignment horizontal="left" vertical="top" wrapText="1"/>
    </xf>
    <xf numFmtId="4" fontId="88" fillId="0" borderId="11" xfId="135" applyNumberFormat="1" applyFont="1" applyBorder="1" applyAlignment="1">
      <alignment horizontal="center" vertical="center" wrapText="1"/>
    </xf>
    <xf numFmtId="4" fontId="88" fillId="0" borderId="11" xfId="135" applyNumberFormat="1" applyFont="1" applyBorder="1" applyAlignment="1">
      <alignment horizontal="center" vertical="center"/>
    </xf>
    <xf numFmtId="4" fontId="88" fillId="0" borderId="16" xfId="135" applyNumberFormat="1" applyFont="1" applyBorder="1" applyAlignment="1">
      <alignment horizontal="center" vertical="center" wrapText="1"/>
    </xf>
    <xf numFmtId="4" fontId="88" fillId="0" borderId="22" xfId="135" applyNumberFormat="1" applyFont="1" applyBorder="1" applyAlignment="1">
      <alignment horizontal="center" vertical="center" wrapText="1"/>
    </xf>
    <xf numFmtId="4" fontId="88" fillId="0" borderId="10" xfId="135" applyNumberFormat="1" applyFont="1" applyBorder="1" applyAlignment="1">
      <alignment horizontal="center" vertical="center" wrapText="1"/>
    </xf>
    <xf numFmtId="182" fontId="81" fillId="31" borderId="16" xfId="132" applyNumberFormat="1" applyFont="1" applyFill="1" applyBorder="1" applyAlignment="1">
      <alignment horizontal="center" vertical="center" wrapText="1"/>
    </xf>
    <xf numFmtId="182" fontId="81" fillId="31" borderId="22" xfId="132" applyNumberFormat="1" applyFont="1" applyFill="1" applyBorder="1" applyAlignment="1">
      <alignment horizontal="center" vertical="center" wrapText="1"/>
    </xf>
    <xf numFmtId="182" fontId="81" fillId="31" borderId="10" xfId="132" applyNumberFormat="1" applyFont="1" applyFill="1" applyBorder="1" applyAlignment="1">
      <alignment horizontal="center" vertical="center" wrapText="1"/>
    </xf>
    <xf numFmtId="182" fontId="94" fillId="31" borderId="16" xfId="132" applyNumberFormat="1" applyFont="1" applyFill="1" applyBorder="1" applyAlignment="1">
      <alignment horizontal="center" vertical="center" wrapText="1"/>
    </xf>
    <xf numFmtId="182" fontId="93" fillId="31" borderId="16" xfId="132" applyNumberFormat="1" applyFont="1" applyFill="1" applyBorder="1" applyAlignment="1">
      <alignment horizontal="center" vertical="center" wrapText="1"/>
    </xf>
    <xf numFmtId="182" fontId="89" fillId="31" borderId="22" xfId="132" applyNumberFormat="1" applyFont="1" applyFill="1" applyBorder="1" applyAlignment="1">
      <alignment horizontal="center" vertical="center" wrapText="1"/>
    </xf>
    <xf numFmtId="182" fontId="89" fillId="31" borderId="10" xfId="132" applyNumberFormat="1" applyFont="1" applyFill="1" applyBorder="1" applyAlignment="1">
      <alignment horizontal="center" vertical="center" wrapText="1"/>
    </xf>
    <xf numFmtId="4" fontId="88" fillId="0" borderId="16" xfId="135" applyNumberFormat="1" applyFont="1" applyBorder="1" applyAlignment="1">
      <alignment horizontal="center" vertical="top" wrapText="1"/>
    </xf>
    <xf numFmtId="4" fontId="88" fillId="0" borderId="22" xfId="135" applyNumberFormat="1" applyFont="1" applyBorder="1" applyAlignment="1">
      <alignment horizontal="center" vertical="top" wrapText="1"/>
    </xf>
    <xf numFmtId="4" fontId="88" fillId="0" borderId="10" xfId="135" applyNumberFormat="1" applyFont="1" applyBorder="1" applyAlignment="1">
      <alignment horizontal="center" vertical="top" wrapText="1"/>
    </xf>
    <xf numFmtId="182" fontId="89" fillId="31" borderId="16" xfId="132" applyNumberFormat="1" applyFont="1" applyFill="1" applyBorder="1" applyAlignment="1">
      <alignment horizontal="center" vertical="center"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41" fillId="0" borderId="11" xfId="0" applyFont="1" applyBorder="1" applyAlignment="1">
      <alignment horizontal="center" vertical="center"/>
    </xf>
    <xf numFmtId="0" fontId="33" fillId="0" borderId="11" xfId="0" applyFont="1" applyBorder="1" applyAlignment="1">
      <alignment horizontal="center" vertical="center"/>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10" xfId="0" applyFont="1" applyBorder="1" applyAlignment="1">
      <alignment horizontal="left" vertical="center" wrapText="1"/>
    </xf>
  </cellXfs>
  <cellStyles count="136">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6 2" xfId="135"/>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市场表现!$V$4:$V$105</c:f>
              <c:numCache>
                <c:formatCode>yyyy\-mm\-dd;@</c:formatCode>
                <c:ptCount val="102"/>
                <c:pt idx="0">
                  <c:v>41210</c:v>
                </c:pt>
                <c:pt idx="1">
                  <c:v>41217</c:v>
                </c:pt>
                <c:pt idx="2">
                  <c:v>41224</c:v>
                </c:pt>
                <c:pt idx="3">
                  <c:v>41231</c:v>
                </c:pt>
                <c:pt idx="4">
                  <c:v>41238</c:v>
                </c:pt>
                <c:pt idx="5">
                  <c:v>41245</c:v>
                </c:pt>
                <c:pt idx="6">
                  <c:v>41252</c:v>
                </c:pt>
                <c:pt idx="7">
                  <c:v>41259</c:v>
                </c:pt>
                <c:pt idx="8">
                  <c:v>41266</c:v>
                </c:pt>
                <c:pt idx="9">
                  <c:v>41273</c:v>
                </c:pt>
                <c:pt idx="10">
                  <c:v>41280</c:v>
                </c:pt>
                <c:pt idx="11">
                  <c:v>41287</c:v>
                </c:pt>
                <c:pt idx="12">
                  <c:v>41294</c:v>
                </c:pt>
                <c:pt idx="13">
                  <c:v>41301</c:v>
                </c:pt>
                <c:pt idx="14">
                  <c:v>41308</c:v>
                </c:pt>
                <c:pt idx="15">
                  <c:v>41315</c:v>
                </c:pt>
                <c:pt idx="16">
                  <c:v>41329</c:v>
                </c:pt>
                <c:pt idx="17">
                  <c:v>41336</c:v>
                </c:pt>
                <c:pt idx="18">
                  <c:v>41343</c:v>
                </c:pt>
                <c:pt idx="19">
                  <c:v>41350</c:v>
                </c:pt>
                <c:pt idx="20">
                  <c:v>41357</c:v>
                </c:pt>
                <c:pt idx="21">
                  <c:v>41364</c:v>
                </c:pt>
                <c:pt idx="22">
                  <c:v>41371</c:v>
                </c:pt>
                <c:pt idx="23">
                  <c:v>41378</c:v>
                </c:pt>
                <c:pt idx="24">
                  <c:v>41385</c:v>
                </c:pt>
                <c:pt idx="25">
                  <c:v>41392</c:v>
                </c:pt>
                <c:pt idx="26">
                  <c:v>41399</c:v>
                </c:pt>
                <c:pt idx="27">
                  <c:v>41406</c:v>
                </c:pt>
                <c:pt idx="28">
                  <c:v>41413</c:v>
                </c:pt>
                <c:pt idx="29">
                  <c:v>41420</c:v>
                </c:pt>
                <c:pt idx="30">
                  <c:v>41427</c:v>
                </c:pt>
                <c:pt idx="31">
                  <c:v>41434</c:v>
                </c:pt>
                <c:pt idx="32">
                  <c:v>41441</c:v>
                </c:pt>
                <c:pt idx="33">
                  <c:v>41448</c:v>
                </c:pt>
                <c:pt idx="34">
                  <c:v>41455</c:v>
                </c:pt>
                <c:pt idx="35">
                  <c:v>41462</c:v>
                </c:pt>
                <c:pt idx="36">
                  <c:v>41469</c:v>
                </c:pt>
                <c:pt idx="37">
                  <c:v>41476</c:v>
                </c:pt>
                <c:pt idx="38">
                  <c:v>41483</c:v>
                </c:pt>
                <c:pt idx="39">
                  <c:v>41490</c:v>
                </c:pt>
                <c:pt idx="40">
                  <c:v>41497</c:v>
                </c:pt>
                <c:pt idx="41">
                  <c:v>41504</c:v>
                </c:pt>
                <c:pt idx="42">
                  <c:v>41511</c:v>
                </c:pt>
                <c:pt idx="43">
                  <c:v>41518</c:v>
                </c:pt>
                <c:pt idx="44">
                  <c:v>41525</c:v>
                </c:pt>
                <c:pt idx="45">
                  <c:v>41532</c:v>
                </c:pt>
                <c:pt idx="46">
                  <c:v>41539</c:v>
                </c:pt>
                <c:pt idx="47">
                  <c:v>41546</c:v>
                </c:pt>
                <c:pt idx="48">
                  <c:v>41553</c:v>
                </c:pt>
                <c:pt idx="49">
                  <c:v>41560</c:v>
                </c:pt>
                <c:pt idx="50">
                  <c:v>41567</c:v>
                </c:pt>
                <c:pt idx="51">
                  <c:v>41574</c:v>
                </c:pt>
                <c:pt idx="52">
                  <c:v>41581</c:v>
                </c:pt>
                <c:pt idx="53">
                  <c:v>41588</c:v>
                </c:pt>
                <c:pt idx="54">
                  <c:v>41595</c:v>
                </c:pt>
                <c:pt idx="55">
                  <c:v>41602</c:v>
                </c:pt>
                <c:pt idx="56">
                  <c:v>41609</c:v>
                </c:pt>
                <c:pt idx="57">
                  <c:v>41616</c:v>
                </c:pt>
                <c:pt idx="58">
                  <c:v>41623</c:v>
                </c:pt>
                <c:pt idx="59">
                  <c:v>41630</c:v>
                </c:pt>
                <c:pt idx="60">
                  <c:v>41637</c:v>
                </c:pt>
                <c:pt idx="61">
                  <c:v>41644</c:v>
                </c:pt>
                <c:pt idx="62">
                  <c:v>41651</c:v>
                </c:pt>
                <c:pt idx="63">
                  <c:v>41658</c:v>
                </c:pt>
                <c:pt idx="64">
                  <c:v>41665</c:v>
                </c:pt>
                <c:pt idx="65">
                  <c:v>41672</c:v>
                </c:pt>
                <c:pt idx="66">
                  <c:v>41679</c:v>
                </c:pt>
                <c:pt idx="67">
                  <c:v>41686</c:v>
                </c:pt>
                <c:pt idx="68">
                  <c:v>41693</c:v>
                </c:pt>
                <c:pt idx="69">
                  <c:v>41700</c:v>
                </c:pt>
                <c:pt idx="70">
                  <c:v>41707</c:v>
                </c:pt>
                <c:pt idx="71">
                  <c:v>41714</c:v>
                </c:pt>
                <c:pt idx="72">
                  <c:v>41721</c:v>
                </c:pt>
                <c:pt idx="73">
                  <c:v>41728</c:v>
                </c:pt>
                <c:pt idx="74">
                  <c:v>41735</c:v>
                </c:pt>
                <c:pt idx="75">
                  <c:v>41742</c:v>
                </c:pt>
                <c:pt idx="76">
                  <c:v>41749</c:v>
                </c:pt>
                <c:pt idx="77">
                  <c:v>41756</c:v>
                </c:pt>
                <c:pt idx="78">
                  <c:v>41763</c:v>
                </c:pt>
                <c:pt idx="79">
                  <c:v>41770</c:v>
                </c:pt>
                <c:pt idx="80">
                  <c:v>41777</c:v>
                </c:pt>
                <c:pt idx="81">
                  <c:v>41784</c:v>
                </c:pt>
                <c:pt idx="82">
                  <c:v>41791</c:v>
                </c:pt>
                <c:pt idx="83">
                  <c:v>41798</c:v>
                </c:pt>
                <c:pt idx="84">
                  <c:v>41805</c:v>
                </c:pt>
                <c:pt idx="85">
                  <c:v>41812</c:v>
                </c:pt>
                <c:pt idx="86">
                  <c:v>41819</c:v>
                </c:pt>
                <c:pt idx="87">
                  <c:v>41826</c:v>
                </c:pt>
                <c:pt idx="88">
                  <c:v>41833</c:v>
                </c:pt>
                <c:pt idx="89">
                  <c:v>41840</c:v>
                </c:pt>
                <c:pt idx="90">
                  <c:v>41847</c:v>
                </c:pt>
                <c:pt idx="91">
                  <c:v>41854</c:v>
                </c:pt>
                <c:pt idx="92">
                  <c:v>41861</c:v>
                </c:pt>
                <c:pt idx="93">
                  <c:v>41868</c:v>
                </c:pt>
                <c:pt idx="94">
                  <c:v>41875</c:v>
                </c:pt>
                <c:pt idx="95">
                  <c:v>41882</c:v>
                </c:pt>
                <c:pt idx="96">
                  <c:v>41889</c:v>
                </c:pt>
                <c:pt idx="97">
                  <c:v>41896</c:v>
                </c:pt>
                <c:pt idx="98">
                  <c:v>41903</c:v>
                </c:pt>
                <c:pt idx="99">
                  <c:v>41910</c:v>
                </c:pt>
                <c:pt idx="100">
                  <c:v>41917</c:v>
                </c:pt>
                <c:pt idx="101">
                  <c:v>41924</c:v>
                </c:pt>
              </c:numCache>
            </c:numRef>
          </c:cat>
          <c:val>
            <c:numRef>
              <c:f>市场表现!$W$4:$W$107</c:f>
              <c:numCache>
                <c:formatCode>0.0%</c:formatCode>
                <c:ptCount val="104"/>
                <c:pt idx="0">
                  <c:v>0</c:v>
                </c:pt>
                <c:pt idx="1">
                  <c:v>2.6187471278838359E-2</c:v>
                </c:pt>
                <c:pt idx="2">
                  <c:v>-3.106445239949962E-3</c:v>
                </c:pt>
                <c:pt idx="3">
                  <c:v>-3.1436798764361895E-2</c:v>
                </c:pt>
                <c:pt idx="4">
                  <c:v>-2.4569966640079044E-2</c:v>
                </c:pt>
                <c:pt idx="5">
                  <c:v>-4.8154127372707189E-2</c:v>
                </c:pt>
                <c:pt idx="6">
                  <c:v>-5.1158700070785823E-4</c:v>
                </c:pt>
                <c:pt idx="7">
                  <c:v>4.8026008193399194E-2</c:v>
                </c:pt>
                <c:pt idx="8">
                  <c:v>5.520468595898298E-2</c:v>
                </c:pt>
                <c:pt idx="9">
                  <c:v>0.10327028653765469</c:v>
                </c:pt>
                <c:pt idx="10">
                  <c:v>0.12300419901713022</c:v>
                </c:pt>
                <c:pt idx="11">
                  <c:v>0.1046853806674386</c:v>
                </c:pt>
                <c:pt idx="12">
                  <c:v>0.15460248133041077</c:v>
                </c:pt>
                <c:pt idx="13">
                  <c:v>0.14403042474621941</c:v>
                </c:pt>
                <c:pt idx="14">
                  <c:v>0.22039034533012258</c:v>
                </c:pt>
                <c:pt idx="15">
                  <c:v>0.23302476481455847</c:v>
                </c:pt>
                <c:pt idx="16">
                  <c:v>0.15512074120504082</c:v>
                </c:pt>
                <c:pt idx="17">
                  <c:v>0.18725374314862653</c:v>
                </c:pt>
                <c:pt idx="18">
                  <c:v>0.15971301303835084</c:v>
                </c:pt>
                <c:pt idx="19">
                  <c:v>0.12988348717273435</c:v>
                </c:pt>
                <c:pt idx="20">
                  <c:v>0.16477594491231162</c:v>
                </c:pt>
                <c:pt idx="21">
                  <c:v>0.10995828564082055</c:v>
                </c:pt>
                <c:pt idx="22">
                  <c:v>0.10482640073632932</c:v>
                </c:pt>
                <c:pt idx="23">
                  <c:v>9.5290863901398071E-2</c:v>
                </c:pt>
                <c:pt idx="24">
                  <c:v>0.12719387412379612</c:v>
                </c:pt>
                <c:pt idx="25">
                  <c:v>8.8704292481850855E-2</c:v>
                </c:pt>
                <c:pt idx="26">
                  <c:v>0.10899249835513647</c:v>
                </c:pt>
                <c:pt idx="27">
                  <c:v>0.13031188567854435</c:v>
                </c:pt>
                <c:pt idx="28">
                  <c:v>0.15309396696571498</c:v>
                </c:pt>
                <c:pt idx="29">
                  <c:v>0.15539833276020754</c:v>
                </c:pt>
                <c:pt idx="30">
                  <c:v>0.15949013904934661</c:v>
                </c:pt>
                <c:pt idx="31">
                  <c:v>0.10509909885061952</c:v>
                </c:pt>
                <c:pt idx="32">
                  <c:v>7.5120545467405986E-2</c:v>
                </c:pt>
                <c:pt idx="33">
                  <c:v>3.0911866015809197E-2</c:v>
                </c:pt>
                <c:pt idx="34">
                  <c:v>-2.102756030387376E-2</c:v>
                </c:pt>
                <c:pt idx="35">
                  <c:v>-9.3678252703515152E-3</c:v>
                </c:pt>
                <c:pt idx="36">
                  <c:v>1.2218477009947382E-2</c:v>
                </c:pt>
                <c:pt idx="37">
                  <c:v>-2.5547765098823061E-2</c:v>
                </c:pt>
                <c:pt idx="38">
                  <c:v>-1.0631667591230576E-2</c:v>
                </c:pt>
                <c:pt idx="39">
                  <c:v>-2.8648872039649387E-4</c:v>
                </c:pt>
                <c:pt idx="40">
                  <c:v>1.6950434337363651E-2</c:v>
                </c:pt>
                <c:pt idx="41">
                  <c:v>2.5017494051132738E-2</c:v>
                </c:pt>
                <c:pt idx="42">
                  <c:v>1.7359259079668288E-2</c:v>
                </c:pt>
                <c:pt idx="43">
                  <c:v>2.9361979832795537E-2</c:v>
                </c:pt>
                <c:pt idx="44">
                  <c:v>4.8878801480666256E-2</c:v>
                </c:pt>
                <c:pt idx="45">
                  <c:v>0.10720861672658155</c:v>
                </c:pt>
                <c:pt idx="46">
                  <c:v>8.2122169644918586E-2</c:v>
                </c:pt>
                <c:pt idx="47">
                  <c:v>6.5422635367032411E-2</c:v>
                </c:pt>
                <c:pt idx="48">
                  <c:v>7.168001167308069E-2</c:v>
                </c:pt>
                <c:pt idx="49">
                  <c:v>9.813617734185609E-2</c:v>
                </c:pt>
                <c:pt idx="50">
                  <c:v>7.9250164708771331E-2</c:v>
                </c:pt>
                <c:pt idx="51">
                  <c:v>5.3673038964690223E-2</c:v>
                </c:pt>
                <c:pt idx="52">
                  <c:v>6.0969159311305976E-2</c:v>
                </c:pt>
                <c:pt idx="53">
                  <c:v>2.6708400303037561E-2</c:v>
                </c:pt>
                <c:pt idx="54">
                  <c:v>4.5743440453719808E-2</c:v>
                </c:pt>
                <c:pt idx="55">
                  <c:v>6.6753206427134115E-2</c:v>
                </c:pt>
                <c:pt idx="56">
                  <c:v>8.4984387699313046E-2</c:v>
                </c:pt>
                <c:pt idx="57">
                  <c:v>9.0920131482307598E-2</c:v>
                </c:pt>
                <c:pt idx="58">
                  <c:v>7.0613241562039741E-2</c:v>
                </c:pt>
                <c:pt idx="59">
                  <c:v>1.3447620386430437E-2</c:v>
                </c:pt>
                <c:pt idx="60">
                  <c:v>2.4721218448983784E-2</c:v>
                </c:pt>
                <c:pt idx="61">
                  <c:v>1.9071963386385615E-2</c:v>
                </c:pt>
                <c:pt idx="62">
                  <c:v>-1.9153817306498899E-2</c:v>
                </c:pt>
                <c:pt idx="63">
                  <c:v>-3.0881615654028582E-2</c:v>
                </c:pt>
                <c:pt idx="64">
                  <c:v>-9.9158906485019571E-4</c:v>
                </c:pt>
                <c:pt idx="65">
                  <c:v>-2.0221921992324532E-2</c:v>
                </c:pt>
                <c:pt idx="66">
                  <c:v>-1.5758659054845192E-2</c:v>
                </c:pt>
                <c:pt idx="67">
                  <c:v>2.1205503608467735E-2</c:v>
                </c:pt>
                <c:pt idx="68">
                  <c:v>7.2898923309547836E-3</c:v>
                </c:pt>
                <c:pt idx="69">
                  <c:v>-3.066674911373124E-2</c:v>
                </c:pt>
                <c:pt idx="70">
                  <c:v>-3.5388029842871593E-2</c:v>
                </c:pt>
                <c:pt idx="71">
                  <c:v>-5.5638867622192723E-2</c:v>
                </c:pt>
                <c:pt idx="72">
                  <c:v>-3.9640874822668537E-2</c:v>
                </c:pt>
                <c:pt idx="73">
                  <c:v>-4.2680591323395523E-2</c:v>
                </c:pt>
                <c:pt idx="74">
                  <c:v>-2.7774725555817059E-2</c:v>
                </c:pt>
                <c:pt idx="75">
                  <c:v>1.0124529173137553E-2</c:v>
                </c:pt>
                <c:pt idx="76">
                  <c:v>-1.042213935007108E-2</c:v>
                </c:pt>
                <c:pt idx="77">
                  <c:v>-3.5624694437981663E-2</c:v>
                </c:pt>
                <c:pt idx="78">
                  <c:v>-3.9702710121014784E-2</c:v>
                </c:pt>
                <c:pt idx="79">
                  <c:v>-5.0712062376246037E-2</c:v>
                </c:pt>
                <c:pt idx="80">
                  <c:v>-4.5355524049704887E-2</c:v>
                </c:pt>
                <c:pt idx="81">
                  <c:v>-4.4260283009928791E-2</c:v>
                </c:pt>
                <c:pt idx="82">
                  <c:v>-4.067917400497445E-2</c:v>
                </c:pt>
                <c:pt idx="83">
                  <c:v>-5.0353951475750613E-2</c:v>
                </c:pt>
                <c:pt idx="84">
                  <c:v>-3.1880767309323765E-2</c:v>
                </c:pt>
                <c:pt idx="85">
                  <c:v>-4.9458451795381331E-2</c:v>
                </c:pt>
                <c:pt idx="86">
                  <c:v>-4.3439964375750595E-2</c:v>
                </c:pt>
                <c:pt idx="87">
                  <c:v>-3.0789529993900944E-2</c:v>
                </c:pt>
                <c:pt idx="88">
                  <c:v>-4.444045060583024E-2</c:v>
                </c:pt>
                <c:pt idx="89">
                  <c:v>-3.7262662556769688E-2</c:v>
                </c:pt>
                <c:pt idx="90">
                  <c:v>5.5816366068526246E-3</c:v>
                </c:pt>
                <c:pt idx="91">
                  <c:v>3.6253724019721378E-2</c:v>
                </c:pt>
                <c:pt idx="92">
                  <c:v>3.7024218528613373E-2</c:v>
                </c:pt>
                <c:pt idx="93">
                  <c:v>5.0147982100682942E-2</c:v>
                </c:pt>
                <c:pt idx="94">
                  <c:v>5.2251716819245564E-2</c:v>
                </c:pt>
                <c:pt idx="95">
                  <c:v>4.020628967301576E-2</c:v>
                </c:pt>
                <c:pt idx="96">
                  <c:v>8.9573100666531014E-2</c:v>
                </c:pt>
                <c:pt idx="97">
                  <c:v>8.4723700758082998E-2</c:v>
                </c:pt>
                <c:pt idx="98">
                  <c:v>7.8875149194339356E-2</c:v>
                </c:pt>
                <c:pt idx="99">
                  <c:v>8.4208999749544766E-2</c:v>
                </c:pt>
                <c:pt idx="100">
                  <c:v>9.0342260600638546E-2</c:v>
                </c:pt>
                <c:pt idx="101">
                  <c:v>9.7371465990363504E-2</c:v>
                </c:pt>
                <c:pt idx="102">
                  <c:v>8.6224652532333357E-2</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市场表现!$V$4:$V$105</c:f>
              <c:numCache>
                <c:formatCode>yyyy\-mm\-dd;@</c:formatCode>
                <c:ptCount val="102"/>
                <c:pt idx="0">
                  <c:v>41210</c:v>
                </c:pt>
                <c:pt idx="1">
                  <c:v>41217</c:v>
                </c:pt>
                <c:pt idx="2">
                  <c:v>41224</c:v>
                </c:pt>
                <c:pt idx="3">
                  <c:v>41231</c:v>
                </c:pt>
                <c:pt idx="4">
                  <c:v>41238</c:v>
                </c:pt>
                <c:pt idx="5">
                  <c:v>41245</c:v>
                </c:pt>
                <c:pt idx="6">
                  <c:v>41252</c:v>
                </c:pt>
                <c:pt idx="7">
                  <c:v>41259</c:v>
                </c:pt>
                <c:pt idx="8">
                  <c:v>41266</c:v>
                </c:pt>
                <c:pt idx="9">
                  <c:v>41273</c:v>
                </c:pt>
                <c:pt idx="10">
                  <c:v>41280</c:v>
                </c:pt>
                <c:pt idx="11">
                  <c:v>41287</c:v>
                </c:pt>
                <c:pt idx="12">
                  <c:v>41294</c:v>
                </c:pt>
                <c:pt idx="13">
                  <c:v>41301</c:v>
                </c:pt>
                <c:pt idx="14">
                  <c:v>41308</c:v>
                </c:pt>
                <c:pt idx="15">
                  <c:v>41315</c:v>
                </c:pt>
                <c:pt idx="16">
                  <c:v>41329</c:v>
                </c:pt>
                <c:pt idx="17">
                  <c:v>41336</c:v>
                </c:pt>
                <c:pt idx="18">
                  <c:v>41343</c:v>
                </c:pt>
                <c:pt idx="19">
                  <c:v>41350</c:v>
                </c:pt>
                <c:pt idx="20">
                  <c:v>41357</c:v>
                </c:pt>
                <c:pt idx="21">
                  <c:v>41364</c:v>
                </c:pt>
                <c:pt idx="22">
                  <c:v>41371</c:v>
                </c:pt>
                <c:pt idx="23">
                  <c:v>41378</c:v>
                </c:pt>
                <c:pt idx="24">
                  <c:v>41385</c:v>
                </c:pt>
                <c:pt idx="25">
                  <c:v>41392</c:v>
                </c:pt>
                <c:pt idx="26">
                  <c:v>41399</c:v>
                </c:pt>
                <c:pt idx="27">
                  <c:v>41406</c:v>
                </c:pt>
                <c:pt idx="28">
                  <c:v>41413</c:v>
                </c:pt>
                <c:pt idx="29">
                  <c:v>41420</c:v>
                </c:pt>
                <c:pt idx="30">
                  <c:v>41427</c:v>
                </c:pt>
                <c:pt idx="31">
                  <c:v>41434</c:v>
                </c:pt>
                <c:pt idx="32">
                  <c:v>41441</c:v>
                </c:pt>
                <c:pt idx="33">
                  <c:v>41448</c:v>
                </c:pt>
                <c:pt idx="34">
                  <c:v>41455</c:v>
                </c:pt>
                <c:pt idx="35">
                  <c:v>41462</c:v>
                </c:pt>
                <c:pt idx="36">
                  <c:v>41469</c:v>
                </c:pt>
                <c:pt idx="37">
                  <c:v>41476</c:v>
                </c:pt>
                <c:pt idx="38">
                  <c:v>41483</c:v>
                </c:pt>
                <c:pt idx="39">
                  <c:v>41490</c:v>
                </c:pt>
                <c:pt idx="40">
                  <c:v>41497</c:v>
                </c:pt>
                <c:pt idx="41">
                  <c:v>41504</c:v>
                </c:pt>
                <c:pt idx="42">
                  <c:v>41511</c:v>
                </c:pt>
                <c:pt idx="43">
                  <c:v>41518</c:v>
                </c:pt>
                <c:pt idx="44">
                  <c:v>41525</c:v>
                </c:pt>
                <c:pt idx="45">
                  <c:v>41532</c:v>
                </c:pt>
                <c:pt idx="46">
                  <c:v>41539</c:v>
                </c:pt>
                <c:pt idx="47">
                  <c:v>41546</c:v>
                </c:pt>
                <c:pt idx="48">
                  <c:v>41553</c:v>
                </c:pt>
                <c:pt idx="49">
                  <c:v>41560</c:v>
                </c:pt>
                <c:pt idx="50">
                  <c:v>41567</c:v>
                </c:pt>
                <c:pt idx="51">
                  <c:v>41574</c:v>
                </c:pt>
                <c:pt idx="52">
                  <c:v>41581</c:v>
                </c:pt>
                <c:pt idx="53">
                  <c:v>41588</c:v>
                </c:pt>
                <c:pt idx="54">
                  <c:v>41595</c:v>
                </c:pt>
                <c:pt idx="55">
                  <c:v>41602</c:v>
                </c:pt>
                <c:pt idx="56">
                  <c:v>41609</c:v>
                </c:pt>
                <c:pt idx="57">
                  <c:v>41616</c:v>
                </c:pt>
                <c:pt idx="58">
                  <c:v>41623</c:v>
                </c:pt>
                <c:pt idx="59">
                  <c:v>41630</c:v>
                </c:pt>
                <c:pt idx="60">
                  <c:v>41637</c:v>
                </c:pt>
                <c:pt idx="61">
                  <c:v>41644</c:v>
                </c:pt>
                <c:pt idx="62">
                  <c:v>41651</c:v>
                </c:pt>
                <c:pt idx="63">
                  <c:v>41658</c:v>
                </c:pt>
                <c:pt idx="64">
                  <c:v>41665</c:v>
                </c:pt>
                <c:pt idx="65">
                  <c:v>41672</c:v>
                </c:pt>
                <c:pt idx="66">
                  <c:v>41679</c:v>
                </c:pt>
                <c:pt idx="67">
                  <c:v>41686</c:v>
                </c:pt>
                <c:pt idx="68">
                  <c:v>41693</c:v>
                </c:pt>
                <c:pt idx="69">
                  <c:v>41700</c:v>
                </c:pt>
                <c:pt idx="70">
                  <c:v>41707</c:v>
                </c:pt>
                <c:pt idx="71">
                  <c:v>41714</c:v>
                </c:pt>
                <c:pt idx="72">
                  <c:v>41721</c:v>
                </c:pt>
                <c:pt idx="73">
                  <c:v>41728</c:v>
                </c:pt>
                <c:pt idx="74">
                  <c:v>41735</c:v>
                </c:pt>
                <c:pt idx="75">
                  <c:v>41742</c:v>
                </c:pt>
                <c:pt idx="76">
                  <c:v>41749</c:v>
                </c:pt>
                <c:pt idx="77">
                  <c:v>41756</c:v>
                </c:pt>
                <c:pt idx="78">
                  <c:v>41763</c:v>
                </c:pt>
                <c:pt idx="79">
                  <c:v>41770</c:v>
                </c:pt>
                <c:pt idx="80">
                  <c:v>41777</c:v>
                </c:pt>
                <c:pt idx="81">
                  <c:v>41784</c:v>
                </c:pt>
                <c:pt idx="82">
                  <c:v>41791</c:v>
                </c:pt>
                <c:pt idx="83">
                  <c:v>41798</c:v>
                </c:pt>
                <c:pt idx="84">
                  <c:v>41805</c:v>
                </c:pt>
                <c:pt idx="85">
                  <c:v>41812</c:v>
                </c:pt>
                <c:pt idx="86">
                  <c:v>41819</c:v>
                </c:pt>
                <c:pt idx="87">
                  <c:v>41826</c:v>
                </c:pt>
                <c:pt idx="88">
                  <c:v>41833</c:v>
                </c:pt>
                <c:pt idx="89">
                  <c:v>41840</c:v>
                </c:pt>
                <c:pt idx="90">
                  <c:v>41847</c:v>
                </c:pt>
                <c:pt idx="91">
                  <c:v>41854</c:v>
                </c:pt>
                <c:pt idx="92">
                  <c:v>41861</c:v>
                </c:pt>
                <c:pt idx="93">
                  <c:v>41868</c:v>
                </c:pt>
                <c:pt idx="94">
                  <c:v>41875</c:v>
                </c:pt>
                <c:pt idx="95">
                  <c:v>41882</c:v>
                </c:pt>
                <c:pt idx="96">
                  <c:v>41889</c:v>
                </c:pt>
                <c:pt idx="97">
                  <c:v>41896</c:v>
                </c:pt>
                <c:pt idx="98">
                  <c:v>41903</c:v>
                </c:pt>
                <c:pt idx="99">
                  <c:v>41910</c:v>
                </c:pt>
                <c:pt idx="100">
                  <c:v>41917</c:v>
                </c:pt>
                <c:pt idx="101">
                  <c:v>41924</c:v>
                </c:pt>
              </c:numCache>
            </c:numRef>
          </c:cat>
          <c:val>
            <c:numRef>
              <c:f>市场表现!$X$4:$X$107</c:f>
              <c:numCache>
                <c:formatCode>0.0%</c:formatCode>
                <c:ptCount val="104"/>
                <c:pt idx="0">
                  <c:v>0</c:v>
                </c:pt>
                <c:pt idx="1">
                  <c:v>2.1065201494689934E-3</c:v>
                </c:pt>
                <c:pt idx="2">
                  <c:v>-3.6240196966342619E-2</c:v>
                </c:pt>
                <c:pt idx="3">
                  <c:v>-8.4918254942607296E-2</c:v>
                </c:pt>
                <c:pt idx="4">
                  <c:v>-8.0544206734155743E-2</c:v>
                </c:pt>
                <c:pt idx="5">
                  <c:v>-0.14082825152118916</c:v>
                </c:pt>
                <c:pt idx="6">
                  <c:v>-9.4853784692172871E-2</c:v>
                </c:pt>
                <c:pt idx="7">
                  <c:v>-6.7173841581634308E-2</c:v>
                </c:pt>
                <c:pt idx="8">
                  <c:v>-6.157210806314195E-2</c:v>
                </c:pt>
                <c:pt idx="9">
                  <c:v>-1.5973326356323869E-2</c:v>
                </c:pt>
                <c:pt idx="10">
                  <c:v>-1.068019133106568E-2</c:v>
                </c:pt>
                <c:pt idx="11">
                  <c:v>3.163805421941368E-2</c:v>
                </c:pt>
                <c:pt idx="12">
                  <c:v>6.4637967006796027E-2</c:v>
                </c:pt>
                <c:pt idx="13">
                  <c:v>3.5421740092982157E-2</c:v>
                </c:pt>
                <c:pt idx="14">
                  <c:v>7.0528173029833496E-2</c:v>
                </c:pt>
                <c:pt idx="15">
                  <c:v>9.6760789207103182E-2</c:v>
                </c:pt>
                <c:pt idx="16">
                  <c:v>8.4717733008634166E-2</c:v>
                </c:pt>
                <c:pt idx="17">
                  <c:v>0.11579782773495428</c:v>
                </c:pt>
                <c:pt idx="18">
                  <c:v>0.13247046511159866</c:v>
                </c:pt>
                <c:pt idx="19">
                  <c:v>0.11395683646292465</c:v>
                </c:pt>
                <c:pt idx="20">
                  <c:v>0.14894533110605734</c:v>
                </c:pt>
                <c:pt idx="21">
                  <c:v>0.13062122218420646</c:v>
                </c:pt>
                <c:pt idx="22">
                  <c:v>0.11180597205171039</c:v>
                </c:pt>
                <c:pt idx="23">
                  <c:v>0.11221291954300594</c:v>
                </c:pt>
                <c:pt idx="24">
                  <c:v>0.14538101850920104</c:v>
                </c:pt>
                <c:pt idx="25">
                  <c:v>0.15021199374752614</c:v>
                </c:pt>
                <c:pt idx="26">
                  <c:v>0.19729151152883717</c:v>
                </c:pt>
                <c:pt idx="27">
                  <c:v>0.24879881390840008</c:v>
                </c:pt>
                <c:pt idx="28">
                  <c:v>0.30938260175364451</c:v>
                </c:pt>
                <c:pt idx="29">
                  <c:v>0.34609884543911562</c:v>
                </c:pt>
                <c:pt idx="30">
                  <c:v>0.3356168950966385</c:v>
                </c:pt>
                <c:pt idx="31">
                  <c:v>0.25745875849484445</c:v>
                </c:pt>
                <c:pt idx="32">
                  <c:v>0.26792990789005855</c:v>
                </c:pt>
                <c:pt idx="33">
                  <c:v>0.22333467506591265</c:v>
                </c:pt>
                <c:pt idx="34">
                  <c:v>0.20689301695279139</c:v>
                </c:pt>
                <c:pt idx="35">
                  <c:v>0.26933262221506626</c:v>
                </c:pt>
                <c:pt idx="36">
                  <c:v>0.30196738248099786</c:v>
                </c:pt>
                <c:pt idx="37">
                  <c:v>0.35148140694078278</c:v>
                </c:pt>
                <c:pt idx="38">
                  <c:v>0.42825500969401786</c:v>
                </c:pt>
                <c:pt idx="39">
                  <c:v>0.43700250233126048</c:v>
                </c:pt>
                <c:pt idx="40">
                  <c:v>0.44873125767303335</c:v>
                </c:pt>
                <c:pt idx="41">
                  <c:v>0.41468546434010234</c:v>
                </c:pt>
                <c:pt idx="42">
                  <c:v>0.51399165442335693</c:v>
                </c:pt>
                <c:pt idx="43">
                  <c:v>0.45329046497742542</c:v>
                </c:pt>
                <c:pt idx="44">
                  <c:v>0.52808601847565773</c:v>
                </c:pt>
                <c:pt idx="45">
                  <c:v>0.47824722764505823</c:v>
                </c:pt>
                <c:pt idx="46">
                  <c:v>0.49551982074452749</c:v>
                </c:pt>
                <c:pt idx="47">
                  <c:v>0.54480836704436442</c:v>
                </c:pt>
                <c:pt idx="48">
                  <c:v>0.57972454230147408</c:v>
                </c:pt>
                <c:pt idx="49">
                  <c:v>0.65844063839636147</c:v>
                </c:pt>
                <c:pt idx="50">
                  <c:v>0.61991667840682707</c:v>
                </c:pt>
                <c:pt idx="51">
                  <c:v>0.50570290015497044</c:v>
                </c:pt>
                <c:pt idx="52">
                  <c:v>0.43552049161081707</c:v>
                </c:pt>
                <c:pt idx="53">
                  <c:v>0.40798666317816212</c:v>
                </c:pt>
                <c:pt idx="54">
                  <c:v>0.45936099985911816</c:v>
                </c:pt>
                <c:pt idx="55">
                  <c:v>0.52029866967214766</c:v>
                </c:pt>
                <c:pt idx="56">
                  <c:v>0.58262268467271783</c:v>
                </c:pt>
                <c:pt idx="57">
                  <c:v>0.49565097510415201</c:v>
                </c:pt>
                <c:pt idx="58">
                  <c:v>0.50283662393248418</c:v>
                </c:pt>
                <c:pt idx="59">
                  <c:v>0.42859205291793279</c:v>
                </c:pt>
                <c:pt idx="60">
                  <c:v>0.44183750276732359</c:v>
                </c:pt>
                <c:pt idx="61">
                  <c:v>0.47846156942459817</c:v>
                </c:pt>
                <c:pt idx="62">
                  <c:v>0.43439504632331727</c:v>
                </c:pt>
                <c:pt idx="63">
                  <c:v>0.44736584351372932</c:v>
                </c:pt>
                <c:pt idx="64">
                  <c:v>0.55428455464541382</c:v>
                </c:pt>
                <c:pt idx="65">
                  <c:v>0.57547755616828011</c:v>
                </c:pt>
                <c:pt idx="66">
                  <c:v>0.62225907514373335</c:v>
                </c:pt>
                <c:pt idx="67">
                  <c:v>0.64633613084576114</c:v>
                </c:pt>
                <c:pt idx="68">
                  <c:v>0.66687872750082189</c:v>
                </c:pt>
                <c:pt idx="69">
                  <c:v>0.58983167964792949</c:v>
                </c:pt>
                <c:pt idx="70">
                  <c:v>0.63540074197811669</c:v>
                </c:pt>
                <c:pt idx="71">
                  <c:v>0.54435908789019272</c:v>
                </c:pt>
                <c:pt idx="72">
                  <c:v>0.58656503042378638</c:v>
                </c:pt>
                <c:pt idx="73">
                  <c:v>0.50282931148992693</c:v>
                </c:pt>
                <c:pt idx="74">
                  <c:v>0.53677662165153861</c:v>
                </c:pt>
                <c:pt idx="75">
                  <c:v>0.58465239063202334</c:v>
                </c:pt>
                <c:pt idx="76">
                  <c:v>0.60042962277188527</c:v>
                </c:pt>
                <c:pt idx="77">
                  <c:v>0.48836241538698943</c:v>
                </c:pt>
                <c:pt idx="78">
                  <c:v>0.49076901402781425</c:v>
                </c:pt>
                <c:pt idx="79">
                  <c:v>0.46977801034475841</c:v>
                </c:pt>
                <c:pt idx="80">
                  <c:v>0.45923568203621334</c:v>
                </c:pt>
                <c:pt idx="81">
                  <c:v>0.51072782283763041</c:v>
                </c:pt>
                <c:pt idx="82">
                  <c:v>0.55379395012780019</c:v>
                </c:pt>
                <c:pt idx="83">
                  <c:v>0.53572309323028855</c:v>
                </c:pt>
                <c:pt idx="84">
                  <c:v>0.57446555437035851</c:v>
                </c:pt>
                <c:pt idx="85">
                  <c:v>0.55740086273404854</c:v>
                </c:pt>
                <c:pt idx="86">
                  <c:v>0.62605698338264215</c:v>
                </c:pt>
                <c:pt idx="87">
                  <c:v>0.6860206224297436</c:v>
                </c:pt>
                <c:pt idx="88">
                  <c:v>0.67693118924467166</c:v>
                </c:pt>
                <c:pt idx="89">
                  <c:v>0.6346354848015241</c:v>
                </c:pt>
                <c:pt idx="90">
                  <c:v>0.62262986294201705</c:v>
                </c:pt>
                <c:pt idx="91">
                  <c:v>0.64955850289478811</c:v>
                </c:pt>
                <c:pt idx="92">
                  <c:v>0.69513373719483984</c:v>
                </c:pt>
                <c:pt idx="93">
                  <c:v>0.73851805636618595</c:v>
                </c:pt>
                <c:pt idx="94">
                  <c:v>0.79162544193316831</c:v>
                </c:pt>
                <c:pt idx="95">
                  <c:v>0.74924084770664368</c:v>
                </c:pt>
                <c:pt idx="96">
                  <c:v>0.85926593810587626</c:v>
                </c:pt>
                <c:pt idx="97">
                  <c:v>0.89380226886979153</c:v>
                </c:pt>
                <c:pt idx="98">
                  <c:v>0.88424644944016206</c:v>
                </c:pt>
                <c:pt idx="99">
                  <c:v>0.95696433003937997</c:v>
                </c:pt>
                <c:pt idx="100">
                  <c:v>1.0010493690502549</c:v>
                </c:pt>
                <c:pt idx="101">
                  <c:v>1.0073804013122145</c:v>
                </c:pt>
                <c:pt idx="102">
                  <c:v>0.92120776058123854</c:v>
                </c:pt>
              </c:numCache>
            </c:numRef>
          </c:val>
          <c:smooth val="0"/>
        </c:ser>
        <c:ser>
          <c:idx val="2"/>
          <c:order val="2"/>
          <c:tx>
            <c:strRef>
              <c:f>市场表现!$R$2</c:f>
              <c:strCache>
                <c:ptCount val="1"/>
                <c:pt idx="0">
                  <c:v>电信运营Ⅱ(中信)</c:v>
                </c:pt>
              </c:strCache>
            </c:strRef>
          </c:tx>
          <c:spPr>
            <a:ln w="25400">
              <a:solidFill>
                <a:schemeClr val="accent2">
                  <a:lumMod val="60000"/>
                  <a:lumOff val="40000"/>
                </a:schemeClr>
              </a:solidFill>
              <a:prstDash val="solid"/>
            </a:ln>
          </c:spPr>
          <c:marker>
            <c:symbol val="none"/>
          </c:marker>
          <c:cat>
            <c:numRef>
              <c:f>市场表现!$V$4:$V$105</c:f>
              <c:numCache>
                <c:formatCode>yyyy\-mm\-dd;@</c:formatCode>
                <c:ptCount val="102"/>
                <c:pt idx="0">
                  <c:v>41210</c:v>
                </c:pt>
                <c:pt idx="1">
                  <c:v>41217</c:v>
                </c:pt>
                <c:pt idx="2">
                  <c:v>41224</c:v>
                </c:pt>
                <c:pt idx="3">
                  <c:v>41231</c:v>
                </c:pt>
                <c:pt idx="4">
                  <c:v>41238</c:v>
                </c:pt>
                <c:pt idx="5">
                  <c:v>41245</c:v>
                </c:pt>
                <c:pt idx="6">
                  <c:v>41252</c:v>
                </c:pt>
                <c:pt idx="7">
                  <c:v>41259</c:v>
                </c:pt>
                <c:pt idx="8">
                  <c:v>41266</c:v>
                </c:pt>
                <c:pt idx="9">
                  <c:v>41273</c:v>
                </c:pt>
                <c:pt idx="10">
                  <c:v>41280</c:v>
                </c:pt>
                <c:pt idx="11">
                  <c:v>41287</c:v>
                </c:pt>
                <c:pt idx="12">
                  <c:v>41294</c:v>
                </c:pt>
                <c:pt idx="13">
                  <c:v>41301</c:v>
                </c:pt>
                <c:pt idx="14">
                  <c:v>41308</c:v>
                </c:pt>
                <c:pt idx="15">
                  <c:v>41315</c:v>
                </c:pt>
                <c:pt idx="16">
                  <c:v>41329</c:v>
                </c:pt>
                <c:pt idx="17">
                  <c:v>41336</c:v>
                </c:pt>
                <c:pt idx="18">
                  <c:v>41343</c:v>
                </c:pt>
                <c:pt idx="19">
                  <c:v>41350</c:v>
                </c:pt>
                <c:pt idx="20">
                  <c:v>41357</c:v>
                </c:pt>
                <c:pt idx="21">
                  <c:v>41364</c:v>
                </c:pt>
                <c:pt idx="22">
                  <c:v>41371</c:v>
                </c:pt>
                <c:pt idx="23">
                  <c:v>41378</c:v>
                </c:pt>
                <c:pt idx="24">
                  <c:v>41385</c:v>
                </c:pt>
                <c:pt idx="25">
                  <c:v>41392</c:v>
                </c:pt>
                <c:pt idx="26">
                  <c:v>41399</c:v>
                </c:pt>
                <c:pt idx="27">
                  <c:v>41406</c:v>
                </c:pt>
                <c:pt idx="28">
                  <c:v>41413</c:v>
                </c:pt>
                <c:pt idx="29">
                  <c:v>41420</c:v>
                </c:pt>
                <c:pt idx="30">
                  <c:v>41427</c:v>
                </c:pt>
                <c:pt idx="31">
                  <c:v>41434</c:v>
                </c:pt>
                <c:pt idx="32">
                  <c:v>41441</c:v>
                </c:pt>
                <c:pt idx="33">
                  <c:v>41448</c:v>
                </c:pt>
                <c:pt idx="34">
                  <c:v>41455</c:v>
                </c:pt>
                <c:pt idx="35">
                  <c:v>41462</c:v>
                </c:pt>
                <c:pt idx="36">
                  <c:v>41469</c:v>
                </c:pt>
                <c:pt idx="37">
                  <c:v>41476</c:v>
                </c:pt>
                <c:pt idx="38">
                  <c:v>41483</c:v>
                </c:pt>
                <c:pt idx="39">
                  <c:v>41490</c:v>
                </c:pt>
                <c:pt idx="40">
                  <c:v>41497</c:v>
                </c:pt>
                <c:pt idx="41">
                  <c:v>41504</c:v>
                </c:pt>
                <c:pt idx="42">
                  <c:v>41511</c:v>
                </c:pt>
                <c:pt idx="43">
                  <c:v>41518</c:v>
                </c:pt>
                <c:pt idx="44">
                  <c:v>41525</c:v>
                </c:pt>
                <c:pt idx="45">
                  <c:v>41532</c:v>
                </c:pt>
                <c:pt idx="46">
                  <c:v>41539</c:v>
                </c:pt>
                <c:pt idx="47">
                  <c:v>41546</c:v>
                </c:pt>
                <c:pt idx="48">
                  <c:v>41553</c:v>
                </c:pt>
                <c:pt idx="49">
                  <c:v>41560</c:v>
                </c:pt>
                <c:pt idx="50">
                  <c:v>41567</c:v>
                </c:pt>
                <c:pt idx="51">
                  <c:v>41574</c:v>
                </c:pt>
                <c:pt idx="52">
                  <c:v>41581</c:v>
                </c:pt>
                <c:pt idx="53">
                  <c:v>41588</c:v>
                </c:pt>
                <c:pt idx="54">
                  <c:v>41595</c:v>
                </c:pt>
                <c:pt idx="55">
                  <c:v>41602</c:v>
                </c:pt>
                <c:pt idx="56">
                  <c:v>41609</c:v>
                </c:pt>
                <c:pt idx="57">
                  <c:v>41616</c:v>
                </c:pt>
                <c:pt idx="58">
                  <c:v>41623</c:v>
                </c:pt>
                <c:pt idx="59">
                  <c:v>41630</c:v>
                </c:pt>
                <c:pt idx="60">
                  <c:v>41637</c:v>
                </c:pt>
                <c:pt idx="61">
                  <c:v>41644</c:v>
                </c:pt>
                <c:pt idx="62">
                  <c:v>41651</c:v>
                </c:pt>
                <c:pt idx="63">
                  <c:v>41658</c:v>
                </c:pt>
                <c:pt idx="64">
                  <c:v>41665</c:v>
                </c:pt>
                <c:pt idx="65">
                  <c:v>41672</c:v>
                </c:pt>
                <c:pt idx="66">
                  <c:v>41679</c:v>
                </c:pt>
                <c:pt idx="67">
                  <c:v>41686</c:v>
                </c:pt>
                <c:pt idx="68">
                  <c:v>41693</c:v>
                </c:pt>
                <c:pt idx="69">
                  <c:v>41700</c:v>
                </c:pt>
                <c:pt idx="70">
                  <c:v>41707</c:v>
                </c:pt>
                <c:pt idx="71">
                  <c:v>41714</c:v>
                </c:pt>
                <c:pt idx="72">
                  <c:v>41721</c:v>
                </c:pt>
                <c:pt idx="73">
                  <c:v>41728</c:v>
                </c:pt>
                <c:pt idx="74">
                  <c:v>41735</c:v>
                </c:pt>
                <c:pt idx="75">
                  <c:v>41742</c:v>
                </c:pt>
                <c:pt idx="76">
                  <c:v>41749</c:v>
                </c:pt>
                <c:pt idx="77">
                  <c:v>41756</c:v>
                </c:pt>
                <c:pt idx="78">
                  <c:v>41763</c:v>
                </c:pt>
                <c:pt idx="79">
                  <c:v>41770</c:v>
                </c:pt>
                <c:pt idx="80">
                  <c:v>41777</c:v>
                </c:pt>
                <c:pt idx="81">
                  <c:v>41784</c:v>
                </c:pt>
                <c:pt idx="82">
                  <c:v>41791</c:v>
                </c:pt>
                <c:pt idx="83">
                  <c:v>41798</c:v>
                </c:pt>
                <c:pt idx="84">
                  <c:v>41805</c:v>
                </c:pt>
                <c:pt idx="85">
                  <c:v>41812</c:v>
                </c:pt>
                <c:pt idx="86">
                  <c:v>41819</c:v>
                </c:pt>
                <c:pt idx="87">
                  <c:v>41826</c:v>
                </c:pt>
                <c:pt idx="88">
                  <c:v>41833</c:v>
                </c:pt>
                <c:pt idx="89">
                  <c:v>41840</c:v>
                </c:pt>
                <c:pt idx="90">
                  <c:v>41847</c:v>
                </c:pt>
                <c:pt idx="91">
                  <c:v>41854</c:v>
                </c:pt>
                <c:pt idx="92">
                  <c:v>41861</c:v>
                </c:pt>
                <c:pt idx="93">
                  <c:v>41868</c:v>
                </c:pt>
                <c:pt idx="94">
                  <c:v>41875</c:v>
                </c:pt>
                <c:pt idx="95">
                  <c:v>41882</c:v>
                </c:pt>
                <c:pt idx="96">
                  <c:v>41889</c:v>
                </c:pt>
                <c:pt idx="97">
                  <c:v>41896</c:v>
                </c:pt>
                <c:pt idx="98">
                  <c:v>41903</c:v>
                </c:pt>
                <c:pt idx="99">
                  <c:v>41910</c:v>
                </c:pt>
                <c:pt idx="100">
                  <c:v>41917</c:v>
                </c:pt>
                <c:pt idx="101">
                  <c:v>41924</c:v>
                </c:pt>
              </c:numCache>
            </c:numRef>
          </c:cat>
          <c:val>
            <c:numRef>
              <c:f>市场表现!$Y$4:$Y$107</c:f>
              <c:numCache>
                <c:formatCode>0.0%</c:formatCode>
                <c:ptCount val="104"/>
                <c:pt idx="0">
                  <c:v>0</c:v>
                </c:pt>
                <c:pt idx="1">
                  <c:v>0</c:v>
                </c:pt>
                <c:pt idx="2">
                  <c:v>-4.1552974195057213E-2</c:v>
                </c:pt>
                <c:pt idx="3">
                  <c:v>-8.8648943634520916E-2</c:v>
                </c:pt>
                <c:pt idx="4">
                  <c:v>-9.9734934123333674E-2</c:v>
                </c:pt>
                <c:pt idx="5">
                  <c:v>-0.12189132299056693</c:v>
                </c:pt>
                <c:pt idx="6">
                  <c:v>-6.9267950417089108E-2</c:v>
                </c:pt>
                <c:pt idx="7">
                  <c:v>-4.9879161144460893E-2</c:v>
                </c:pt>
                <c:pt idx="8">
                  <c:v>-6.0949559522881502E-2</c:v>
                </c:pt>
                <c:pt idx="9">
                  <c:v>-3.8785374600452172E-2</c:v>
                </c:pt>
                <c:pt idx="10">
                  <c:v>-3.3242379356045904E-2</c:v>
                </c:pt>
                <c:pt idx="11">
                  <c:v>-3.8785374600452172E-2</c:v>
                </c:pt>
                <c:pt idx="12">
                  <c:v>-5.542995244406379E-3</c:v>
                </c:pt>
                <c:pt idx="13">
                  <c:v>-4.1560770250253287E-2</c:v>
                </c:pt>
                <c:pt idx="14">
                  <c:v>8.3027987838153461E-3</c:v>
                </c:pt>
                <c:pt idx="15">
                  <c:v>3.6003352303734193E-2</c:v>
                </c:pt>
                <c:pt idx="16">
                  <c:v>-1.9394714274577063E-2</c:v>
                </c:pt>
                <c:pt idx="17">
                  <c:v>-2.2164808606844999E-2</c:v>
                </c:pt>
                <c:pt idx="18">
                  <c:v>-3.6015202307632332E-2</c:v>
                </c:pt>
                <c:pt idx="19">
                  <c:v>-5.5405628751851621E-2</c:v>
                </c:pt>
                <c:pt idx="20">
                  <c:v>-3.6015124347080318E-2</c:v>
                </c:pt>
                <c:pt idx="21">
                  <c:v>-2.2164730646293096E-2</c:v>
                </c:pt>
                <c:pt idx="22">
                  <c:v>1.3846261791533587E-2</c:v>
                </c:pt>
                <c:pt idx="23">
                  <c:v>-3.3244952054260479E-2</c:v>
                </c:pt>
                <c:pt idx="24">
                  <c:v>-2.2164652685741082E-2</c:v>
                </c:pt>
                <c:pt idx="25">
                  <c:v>-1.1084353317221574E-2</c:v>
                </c:pt>
                <c:pt idx="26">
                  <c:v>8.3061510875497291E-3</c:v>
                </c:pt>
                <c:pt idx="27">
                  <c:v>1.3846261791533587E-2</c:v>
                </c:pt>
                <c:pt idx="28">
                  <c:v>2.769665549232081E-2</c:v>
                </c:pt>
                <c:pt idx="29">
                  <c:v>1.9386372495517223E-2</c:v>
                </c:pt>
                <c:pt idx="30">
                  <c:v>4.1546893272004226E-2</c:v>
                </c:pt>
                <c:pt idx="31">
                  <c:v>-2.7742262415219043E-3</c:v>
                </c:pt>
                <c:pt idx="32">
                  <c:v>-1.1084431277773477E-2</c:v>
                </c:pt>
                <c:pt idx="33">
                  <c:v>-7.2026038824354877E-2</c:v>
                </c:pt>
                <c:pt idx="34">
                  <c:v>-0.13573774070320432</c:v>
                </c:pt>
                <c:pt idx="35">
                  <c:v>-0.13012559444920868</c:v>
                </c:pt>
                <c:pt idx="36">
                  <c:v>-0.10487120916816084</c:v>
                </c:pt>
                <c:pt idx="37">
                  <c:v>-0.13854377484992597</c:v>
                </c:pt>
                <c:pt idx="38">
                  <c:v>-0.1357376627426522</c:v>
                </c:pt>
                <c:pt idx="39">
                  <c:v>-0.10206501910033539</c:v>
                </c:pt>
                <c:pt idx="40">
                  <c:v>-7.1198487565291901E-2</c:v>
                </c:pt>
                <c:pt idx="41">
                  <c:v>-7.4004521712013771E-2</c:v>
                </c:pt>
                <c:pt idx="42">
                  <c:v>-9.9258984953613516E-2</c:v>
                </c:pt>
                <c:pt idx="43">
                  <c:v>-9.084088251344824E-2</c:v>
                </c:pt>
                <c:pt idx="44">
                  <c:v>-8.8034926327278495E-2</c:v>
                </c:pt>
                <c:pt idx="45">
                  <c:v>-4.8750292352069957E-2</c:v>
                </c:pt>
                <c:pt idx="46">
                  <c:v>-2.3495829110470212E-2</c:v>
                </c:pt>
                <c:pt idx="47">
                  <c:v>-8.2422780073282964E-2</c:v>
                </c:pt>
                <c:pt idx="48">
                  <c:v>-7.9616745926561316E-2</c:v>
                </c:pt>
                <c:pt idx="49">
                  <c:v>-1.7883838777578709E-2</c:v>
                </c:pt>
                <c:pt idx="50">
                  <c:v>-4.3138224058626329E-2</c:v>
                </c:pt>
                <c:pt idx="51">
                  <c:v>-5.7168472752787247E-2</c:v>
                </c:pt>
                <c:pt idx="52">
                  <c:v>-4.3138146098074426E-2</c:v>
                </c:pt>
                <c:pt idx="53">
                  <c:v>-7.1198565525844026E-2</c:v>
                </c:pt>
                <c:pt idx="54">
                  <c:v>-7.9616667966009191E-2</c:v>
                </c:pt>
                <c:pt idx="55">
                  <c:v>-6.5586341311296481E-2</c:v>
                </c:pt>
                <c:pt idx="56">
                  <c:v>-3.4719965697357136E-2</c:v>
                </c:pt>
                <c:pt idx="57">
                  <c:v>-4.8750214391517832E-2</c:v>
                </c:pt>
                <c:pt idx="58">
                  <c:v>-6.5586419271848495E-2</c:v>
                </c:pt>
                <c:pt idx="59">
                  <c:v>-0.10206501910033539</c:v>
                </c:pt>
                <c:pt idx="60">
                  <c:v>-0.10206509706088729</c:v>
                </c:pt>
                <c:pt idx="61">
                  <c:v>-0.11048327746160447</c:v>
                </c:pt>
                <c:pt idx="62">
                  <c:v>-0.15818601387697839</c:v>
                </c:pt>
                <c:pt idx="63">
                  <c:v>-0.16099204802370004</c:v>
                </c:pt>
                <c:pt idx="64">
                  <c:v>-0.1497678334762611</c:v>
                </c:pt>
                <c:pt idx="65">
                  <c:v>-0.15818601387697839</c:v>
                </c:pt>
                <c:pt idx="66">
                  <c:v>-0.14976791143681312</c:v>
                </c:pt>
                <c:pt idx="67">
                  <c:v>-0.12565985811179547</c:v>
                </c:pt>
                <c:pt idx="68">
                  <c:v>-9.8076479301473451E-2</c:v>
                </c:pt>
                <c:pt idx="69">
                  <c:v>-0.12179005223356976</c:v>
                </c:pt>
                <c:pt idx="70">
                  <c:v>-7.3970686832462773E-2</c:v>
                </c:pt>
                <c:pt idx="71">
                  <c:v>-0.12208318390894202</c:v>
                </c:pt>
                <c:pt idx="72">
                  <c:v>-0.11121899119045775</c:v>
                </c:pt>
                <c:pt idx="73">
                  <c:v>-0.1229679582131441</c:v>
                </c:pt>
                <c:pt idx="74">
                  <c:v>-0.12596039603960407</c:v>
                </c:pt>
                <c:pt idx="75">
                  <c:v>-0.10300686052857255</c:v>
                </c:pt>
                <c:pt idx="76">
                  <c:v>-0.1075121228658299</c:v>
                </c:pt>
                <c:pt idx="77">
                  <c:v>-0.12445474389958688</c:v>
                </c:pt>
                <c:pt idx="78">
                  <c:v>-9.6628050206595484E-2</c:v>
                </c:pt>
                <c:pt idx="79">
                  <c:v>-8.5849068371404047E-2</c:v>
                </c:pt>
                <c:pt idx="80">
                  <c:v>-8.232478365946827E-2</c:v>
                </c:pt>
                <c:pt idx="81">
                  <c:v>-8.4777032821392373E-2</c:v>
                </c:pt>
                <c:pt idx="82">
                  <c:v>-7.225321587276845E-2</c:v>
                </c:pt>
                <c:pt idx="83">
                  <c:v>-8.8903328915568736E-2</c:v>
                </c:pt>
                <c:pt idx="84">
                  <c:v>-9.2206127699384077E-2</c:v>
                </c:pt>
                <c:pt idx="85">
                  <c:v>-8.5897092071411829E-2</c:v>
                </c:pt>
                <c:pt idx="86">
                  <c:v>-4.298089966476959E-2</c:v>
                </c:pt>
                <c:pt idx="87">
                  <c:v>-4.0712403523816998E-2</c:v>
                </c:pt>
                <c:pt idx="88">
                  <c:v>-1.9051609885398002E-2</c:v>
                </c:pt>
                <c:pt idx="89">
                  <c:v>-3.2959460512980487E-2</c:v>
                </c:pt>
                <c:pt idx="90">
                  <c:v>3.2938333203391679E-4</c:v>
                </c:pt>
                <c:pt idx="91">
                  <c:v>-4.7668199890854579E-3</c:v>
                </c:pt>
                <c:pt idx="92">
                  <c:v>5.2260076401340338E-3</c:v>
                </c:pt>
                <c:pt idx="93">
                  <c:v>2.7162313869182109E-2</c:v>
                </c:pt>
                <c:pt idx="94">
                  <c:v>5.6175255320807249E-3</c:v>
                </c:pt>
                <c:pt idx="95">
                  <c:v>-5.5680205815857864E-3</c:v>
                </c:pt>
                <c:pt idx="96">
                  <c:v>3.2861152256957959E-2</c:v>
                </c:pt>
                <c:pt idx="97">
                  <c:v>2.5391050128634962E-2</c:v>
                </c:pt>
                <c:pt idx="98">
                  <c:v>3.4686208778358152E-2</c:v>
                </c:pt>
                <c:pt idx="99">
                  <c:v>3.2787245653699282E-2</c:v>
                </c:pt>
                <c:pt idx="100">
                  <c:v>3.2724877212130687E-2</c:v>
                </c:pt>
                <c:pt idx="101">
                  <c:v>3.4518203788882706E-2</c:v>
                </c:pt>
                <c:pt idx="102">
                  <c:v>3.3350588602167441E-2</c:v>
                </c:pt>
              </c:numCache>
            </c:numRef>
          </c:val>
          <c:smooth val="0"/>
        </c:ser>
        <c:ser>
          <c:idx val="3"/>
          <c:order val="3"/>
          <c:tx>
            <c:strRef>
              <c:f>市场表现!$S$2</c:f>
              <c:strCache>
                <c:ptCount val="1"/>
                <c:pt idx="0">
                  <c:v>通信设备制造(中信)</c:v>
                </c:pt>
              </c:strCache>
            </c:strRef>
          </c:tx>
          <c:marker>
            <c:symbol val="none"/>
          </c:marker>
          <c:val>
            <c:numRef>
              <c:f>市场表现!$Z$4:$Z$107</c:f>
              <c:numCache>
                <c:formatCode>0.0%</c:formatCode>
                <c:ptCount val="104"/>
                <c:pt idx="0">
                  <c:v>0</c:v>
                </c:pt>
                <c:pt idx="1">
                  <c:v>-3.7758940802602448E-3</c:v>
                </c:pt>
                <c:pt idx="2">
                  <c:v>-4.2988171646720863E-2</c:v>
                </c:pt>
                <c:pt idx="3">
                  <c:v>-9.1831412935392542E-2</c:v>
                </c:pt>
                <c:pt idx="4">
                  <c:v>-8.3931936553853448E-2</c:v>
                </c:pt>
                <c:pt idx="5">
                  <c:v>-0.15147385036889716</c:v>
                </c:pt>
                <c:pt idx="6">
                  <c:v>-0.10577371059823226</c:v>
                </c:pt>
                <c:pt idx="7">
                  <c:v>-7.6498362388478958E-2</c:v>
                </c:pt>
                <c:pt idx="8">
                  <c:v>-6.9405522679702569E-2</c:v>
                </c:pt>
                <c:pt idx="9">
                  <c:v>-1.5228744080607926E-2</c:v>
                </c:pt>
                <c:pt idx="10">
                  <c:v>-6.3766019734782242E-3</c:v>
                </c:pt>
                <c:pt idx="11">
                  <c:v>3.787715479774989E-2</c:v>
                </c:pt>
                <c:pt idx="12">
                  <c:v>7.0205205588045105E-2</c:v>
                </c:pt>
                <c:pt idx="13">
                  <c:v>4.3648779266656001E-2</c:v>
                </c:pt>
                <c:pt idx="14">
                  <c:v>8.0211672588956118E-2</c:v>
                </c:pt>
                <c:pt idx="15">
                  <c:v>9.2261850953013536E-2</c:v>
                </c:pt>
                <c:pt idx="16">
                  <c:v>9.1983004999756535E-2</c:v>
                </c:pt>
                <c:pt idx="17">
                  <c:v>0.13006216665391812</c:v>
                </c:pt>
                <c:pt idx="18">
                  <c:v>0.15762125626708023</c:v>
                </c:pt>
                <c:pt idx="19">
                  <c:v>0.14642110606576875</c:v>
                </c:pt>
                <c:pt idx="20">
                  <c:v>0.18193119945482494</c:v>
                </c:pt>
                <c:pt idx="21">
                  <c:v>0.13719526865868859</c:v>
                </c:pt>
                <c:pt idx="22">
                  <c:v>0.10598420104723694</c:v>
                </c:pt>
                <c:pt idx="23">
                  <c:v>0.1187687664717294</c:v>
                </c:pt>
                <c:pt idx="24">
                  <c:v>0.14961357931116015</c:v>
                </c:pt>
                <c:pt idx="25">
                  <c:v>0.13558741924941065</c:v>
                </c:pt>
                <c:pt idx="26">
                  <c:v>0.18191715285069576</c:v>
                </c:pt>
                <c:pt idx="27">
                  <c:v>0.23014867148330764</c:v>
                </c:pt>
                <c:pt idx="28">
                  <c:v>0.28522255523027407</c:v>
                </c:pt>
                <c:pt idx="29">
                  <c:v>0.33319080434193049</c:v>
                </c:pt>
                <c:pt idx="30">
                  <c:v>0.3234230600735708</c:v>
                </c:pt>
                <c:pt idx="31">
                  <c:v>0.23981760275925379</c:v>
                </c:pt>
                <c:pt idx="32">
                  <c:v>0.23536761075608292</c:v>
                </c:pt>
                <c:pt idx="33">
                  <c:v>0.20486666156723965</c:v>
                </c:pt>
                <c:pt idx="34">
                  <c:v>0.19898064767361823</c:v>
                </c:pt>
                <c:pt idx="35">
                  <c:v>0.25417163281342359</c:v>
                </c:pt>
                <c:pt idx="36">
                  <c:v>0.26584102303782164</c:v>
                </c:pt>
                <c:pt idx="37">
                  <c:v>0.33832838457098746</c:v>
                </c:pt>
                <c:pt idx="38">
                  <c:v>0.41148594991898868</c:v>
                </c:pt>
                <c:pt idx="39">
                  <c:v>0.42025332563783424</c:v>
                </c:pt>
                <c:pt idx="40">
                  <c:v>0.43293441904775154</c:v>
                </c:pt>
                <c:pt idx="41">
                  <c:v>0.40174456041778228</c:v>
                </c:pt>
                <c:pt idx="42">
                  <c:v>0.51544785719749386</c:v>
                </c:pt>
                <c:pt idx="43">
                  <c:v>0.45534723622633111</c:v>
                </c:pt>
                <c:pt idx="44">
                  <c:v>0.52242185707232625</c:v>
                </c:pt>
                <c:pt idx="45">
                  <c:v>0.47058091747967756</c:v>
                </c:pt>
                <c:pt idx="46">
                  <c:v>0.47388103499829648</c:v>
                </c:pt>
                <c:pt idx="47">
                  <c:v>0.53012961816879578</c:v>
                </c:pt>
                <c:pt idx="48">
                  <c:v>0.56154081512026544</c:v>
                </c:pt>
                <c:pt idx="49">
                  <c:v>0.64853609351422414</c:v>
                </c:pt>
                <c:pt idx="50">
                  <c:v>0.61278171438108031</c:v>
                </c:pt>
                <c:pt idx="51">
                  <c:v>0.50033134687463043</c:v>
                </c:pt>
                <c:pt idx="52">
                  <c:v>0.42243061881549582</c:v>
                </c:pt>
                <c:pt idx="53">
                  <c:v>0.4080148393332732</c:v>
                </c:pt>
                <c:pt idx="54">
                  <c:v>0.46323057987441518</c:v>
                </c:pt>
                <c:pt idx="55">
                  <c:v>0.54248019915581303</c:v>
                </c:pt>
                <c:pt idx="56">
                  <c:v>0.59930538847204962</c:v>
                </c:pt>
                <c:pt idx="57">
                  <c:v>0.51491158288539496</c:v>
                </c:pt>
                <c:pt idx="58">
                  <c:v>0.51021834820279977</c:v>
                </c:pt>
                <c:pt idx="59">
                  <c:v>0.43602508918202876</c:v>
                </c:pt>
                <c:pt idx="60">
                  <c:v>0.43850382804731325</c:v>
                </c:pt>
                <c:pt idx="61">
                  <c:v>0.48193905720861974</c:v>
                </c:pt>
                <c:pt idx="62">
                  <c:v>0.42272344183523747</c:v>
                </c:pt>
                <c:pt idx="63">
                  <c:v>0.43018135417608305</c:v>
                </c:pt>
                <c:pt idx="64">
                  <c:v>0.54772528458280889</c:v>
                </c:pt>
                <c:pt idx="65">
                  <c:v>0.55489030436626874</c:v>
                </c:pt>
                <c:pt idx="66">
                  <c:v>0.60227749692295918</c:v>
                </c:pt>
                <c:pt idx="67">
                  <c:v>0.64826990341221213</c:v>
                </c:pt>
                <c:pt idx="68">
                  <c:v>0.66432857927639133</c:v>
                </c:pt>
                <c:pt idx="69">
                  <c:v>0.61473954675363496</c:v>
                </c:pt>
                <c:pt idx="70">
                  <c:v>0.65848449658222474</c:v>
                </c:pt>
                <c:pt idx="71">
                  <c:v>0.56144290611722658</c:v>
                </c:pt>
                <c:pt idx="72">
                  <c:v>0.60925685119639539</c:v>
                </c:pt>
                <c:pt idx="73">
                  <c:v>0.52262727127330399</c:v>
                </c:pt>
                <c:pt idx="74">
                  <c:v>0.56591368987601465</c:v>
                </c:pt>
                <c:pt idx="75">
                  <c:v>0.62170728824048904</c:v>
                </c:pt>
                <c:pt idx="76">
                  <c:v>0.64040526539041931</c:v>
                </c:pt>
                <c:pt idx="77">
                  <c:v>0.50991585945051376</c:v>
                </c:pt>
                <c:pt idx="78">
                  <c:v>0.48996439672616776</c:v>
                </c:pt>
                <c:pt idx="79">
                  <c:v>0.46913230927562632</c:v>
                </c:pt>
                <c:pt idx="80">
                  <c:v>0.46675481722030221</c:v>
                </c:pt>
                <c:pt idx="81">
                  <c:v>0.53133797381212333</c:v>
                </c:pt>
                <c:pt idx="82">
                  <c:v>0.57793939098931224</c:v>
                </c:pt>
                <c:pt idx="83">
                  <c:v>0.5686470060567288</c:v>
                </c:pt>
                <c:pt idx="84">
                  <c:v>0.62025631575653484</c:v>
                </c:pt>
                <c:pt idx="85">
                  <c:v>0.57747633981655988</c:v>
                </c:pt>
                <c:pt idx="86">
                  <c:v>0.65188961594359118</c:v>
                </c:pt>
                <c:pt idx="87">
                  <c:v>0.69285771902619508</c:v>
                </c:pt>
                <c:pt idx="88">
                  <c:v>0.70025395147663172</c:v>
                </c:pt>
                <c:pt idx="89">
                  <c:v>0.67657040338787411</c:v>
                </c:pt>
                <c:pt idx="90">
                  <c:v>0.66500128644641765</c:v>
                </c:pt>
                <c:pt idx="91">
                  <c:v>0.69715535405091567</c:v>
                </c:pt>
                <c:pt idx="92">
                  <c:v>0.74601820495525262</c:v>
                </c:pt>
                <c:pt idx="93">
                  <c:v>0.78248763968374302</c:v>
                </c:pt>
                <c:pt idx="94">
                  <c:v>0.85269166313183642</c:v>
                </c:pt>
                <c:pt idx="95">
                  <c:v>0.80980828471493038</c:v>
                </c:pt>
                <c:pt idx="96">
                  <c:v>0.92377839743545165</c:v>
                </c:pt>
                <c:pt idx="97">
                  <c:v>0.97597258826065492</c:v>
                </c:pt>
                <c:pt idx="98">
                  <c:v>0.9740377728483316</c:v>
                </c:pt>
                <c:pt idx="99">
                  <c:v>1.0568562726431954</c:v>
                </c:pt>
                <c:pt idx="100">
                  <c:v>1.1091995521775715</c:v>
                </c:pt>
                <c:pt idx="101">
                  <c:v>1.1285774684125252</c:v>
                </c:pt>
                <c:pt idx="102">
                  <c:v>1.0285847003275221</c:v>
                </c:pt>
              </c:numCache>
            </c:numRef>
          </c:val>
          <c:smooth val="0"/>
        </c:ser>
        <c:ser>
          <c:idx val="4"/>
          <c:order val="4"/>
          <c:tx>
            <c:strRef>
              <c:f>市场表现!$T$2</c:f>
              <c:strCache>
                <c:ptCount val="1"/>
                <c:pt idx="0">
                  <c:v>增值服务Ⅱ(中信)</c:v>
                </c:pt>
              </c:strCache>
            </c:strRef>
          </c:tx>
          <c:marker>
            <c:symbol val="none"/>
          </c:marker>
          <c:val>
            <c:numRef>
              <c:f>市场表现!$AA$4:$AA$107</c:f>
              <c:numCache>
                <c:formatCode>0.0%</c:formatCode>
                <c:ptCount val="104"/>
                <c:pt idx="0">
                  <c:v>0</c:v>
                </c:pt>
                <c:pt idx="1">
                  <c:v>3.4019788806955997E-2</c:v>
                </c:pt>
                <c:pt idx="2">
                  <c:v>4.3342359477920311E-3</c:v>
                </c:pt>
                <c:pt idx="3">
                  <c:v>-4.57692992401173E-2</c:v>
                </c:pt>
                <c:pt idx="4">
                  <c:v>-3.7510751731052228E-2</c:v>
                </c:pt>
                <c:pt idx="5">
                  <c:v>-0.11471848735558954</c:v>
                </c:pt>
                <c:pt idx="6">
                  <c:v>-7.6662887554227122E-2</c:v>
                </c:pt>
                <c:pt idx="7">
                  <c:v>-4.5508634178792584E-2</c:v>
                </c:pt>
                <c:pt idx="8">
                  <c:v>-2.4211305480337564E-2</c:v>
                </c:pt>
                <c:pt idx="9">
                  <c:v>1.1112464512260445E-2</c:v>
                </c:pt>
                <c:pt idx="10">
                  <c:v>-1.7052854479184809E-3</c:v>
                </c:pt>
                <c:pt idx="11">
                  <c:v>9.7510470640044256E-2</c:v>
                </c:pt>
                <c:pt idx="12">
                  <c:v>0.1335369681523888</c:v>
                </c:pt>
                <c:pt idx="13">
                  <c:v>0.10056499292587628</c:v>
                </c:pt>
                <c:pt idx="14">
                  <c:v>0.10802327433545389</c:v>
                </c:pt>
                <c:pt idx="15">
                  <c:v>0.20058644953947913</c:v>
                </c:pt>
                <c:pt idx="16">
                  <c:v>0.19082237859210904</c:v>
                </c:pt>
                <c:pt idx="17">
                  <c:v>0.23461523325868794</c:v>
                </c:pt>
                <c:pt idx="18">
                  <c:v>0.24064173077103268</c:v>
                </c:pt>
                <c:pt idx="19">
                  <c:v>0.1874700872319095</c:v>
                </c:pt>
                <c:pt idx="20">
                  <c:v>0.24115856343755571</c:v>
                </c:pt>
                <c:pt idx="21">
                  <c:v>0.30532629981166903</c:v>
                </c:pt>
                <c:pt idx="22">
                  <c:v>0.2696221199883817</c:v>
                </c:pt>
                <c:pt idx="23">
                  <c:v>0.27693638910491258</c:v>
                </c:pt>
                <c:pt idx="24">
                  <c:v>0.35163744881801251</c:v>
                </c:pt>
                <c:pt idx="25">
                  <c:v>0.43858751768530935</c:v>
                </c:pt>
                <c:pt idx="26">
                  <c:v>0.52850600129301872</c:v>
                </c:pt>
                <c:pt idx="27">
                  <c:v>0.65424353724924345</c:v>
                </c:pt>
                <c:pt idx="28">
                  <c:v>0.79868721129611053</c:v>
                </c:pt>
                <c:pt idx="29">
                  <c:v>0.8339081956768204</c:v>
                </c:pt>
                <c:pt idx="30">
                  <c:v>0.77963401950771583</c:v>
                </c:pt>
                <c:pt idx="31">
                  <c:v>0.68206451975601312</c:v>
                </c:pt>
                <c:pt idx="32">
                  <c:v>0.78193662334741898</c:v>
                </c:pt>
                <c:pt idx="33">
                  <c:v>0.69448724315309152</c:v>
                </c:pt>
                <c:pt idx="34">
                  <c:v>0.68919748517244939</c:v>
                </c:pt>
                <c:pt idx="35">
                  <c:v>0.83680371414918442</c:v>
                </c:pt>
                <c:pt idx="36">
                  <c:v>0.97581923974252049</c:v>
                </c:pt>
                <c:pt idx="37">
                  <c:v>1.0422257722975443</c:v>
                </c:pt>
                <c:pt idx="38">
                  <c:v>1.2317405155209089</c:v>
                </c:pt>
                <c:pt idx="39">
                  <c:v>1.2083691099721721</c:v>
                </c:pt>
                <c:pt idx="40">
                  <c:v>1.1941010241082388</c:v>
                </c:pt>
                <c:pt idx="41">
                  <c:v>1.1096948288624247</c:v>
                </c:pt>
                <c:pt idx="42">
                  <c:v>1.2960569490382006</c:v>
                </c:pt>
                <c:pt idx="43">
                  <c:v>1.150977728222474</c:v>
                </c:pt>
                <c:pt idx="44">
                  <c:v>1.3441580855828423</c:v>
                </c:pt>
                <c:pt idx="45">
                  <c:v>1.1980929849054132</c:v>
                </c:pt>
                <c:pt idx="46">
                  <c:v>1.2647603699157663</c:v>
                </c:pt>
                <c:pt idx="47">
                  <c:v>1.4099245739128805</c:v>
                </c:pt>
                <c:pt idx="48">
                  <c:v>1.4984569040636391</c:v>
                </c:pt>
                <c:pt idx="49">
                  <c:v>1.5660062589597761</c:v>
                </c:pt>
                <c:pt idx="50">
                  <c:v>1.4984914782576104</c:v>
                </c:pt>
                <c:pt idx="51">
                  <c:v>1.257899781685984</c:v>
                </c:pt>
                <c:pt idx="52">
                  <c:v>1.1110761100752389</c:v>
                </c:pt>
                <c:pt idx="53">
                  <c:v>1.0226669914829425</c:v>
                </c:pt>
                <c:pt idx="54">
                  <c:v>1.130470640044225</c:v>
                </c:pt>
                <c:pt idx="55">
                  <c:v>1.1660903988681404</c:v>
                </c:pt>
                <c:pt idx="56">
                  <c:v>1.2939484853879524</c:v>
                </c:pt>
                <c:pt idx="57">
                  <c:v>1.1068331350080109</c:v>
                </c:pt>
                <c:pt idx="58">
                  <c:v>1.1966103235357499</c:v>
                </c:pt>
                <c:pt idx="59">
                  <c:v>1.0741798232874529</c:v>
                </c:pt>
                <c:pt idx="60">
                  <c:v>1.1521607465777168</c:v>
                </c:pt>
                <c:pt idx="61">
                  <c:v>1.2134224704151713</c:v>
                </c:pt>
                <c:pt idx="62">
                  <c:v>1.2448875167483391</c:v>
                </c:pt>
                <c:pt idx="63">
                  <c:v>1.2970273688944691</c:v>
                </c:pt>
                <c:pt idx="64">
                  <c:v>1.5001112183421252</c:v>
                </c:pt>
                <c:pt idx="65">
                  <c:v>1.6268680839899932</c:v>
                </c:pt>
                <c:pt idx="66">
                  <c:v>1.7196593176984267</c:v>
                </c:pt>
                <c:pt idx="67">
                  <c:v>1.6384082753192724</c:v>
                </c:pt>
                <c:pt idx="68">
                  <c:v>1.6745228480140923</c:v>
                </c:pt>
                <c:pt idx="69">
                  <c:v>1.3876915869461337</c:v>
                </c:pt>
                <c:pt idx="70">
                  <c:v>1.4372401547874483</c:v>
                </c:pt>
                <c:pt idx="71">
                  <c:v>1.3209043634694124</c:v>
                </c:pt>
                <c:pt idx="72">
                  <c:v>1.3755112576948667</c:v>
                </c:pt>
                <c:pt idx="73">
                  <c:v>1.2095139936473434</c:v>
                </c:pt>
                <c:pt idx="74">
                  <c:v>1.2454128758421019</c:v>
                </c:pt>
                <c:pt idx="75">
                  <c:v>1.2860669746174822</c:v>
                </c:pt>
                <c:pt idx="76">
                  <c:v>1.3147983172018325</c:v>
                </c:pt>
                <c:pt idx="77">
                  <c:v>1.1651576452069299</c:v>
                </c:pt>
                <c:pt idx="78">
                  <c:v>1.244078255736599</c:v>
                </c:pt>
                <c:pt idx="79">
                  <c:v>1.1774454449202172</c:v>
                </c:pt>
                <c:pt idx="80">
                  <c:v>1.1045624818462056</c:v>
                </c:pt>
                <c:pt idx="81">
                  <c:v>1.1634338077524897</c:v>
                </c:pt>
                <c:pt idx="82">
                  <c:v>1.2291195292662587</c:v>
                </c:pt>
                <c:pt idx="83">
                  <c:v>1.1693209778219198</c:v>
                </c:pt>
                <c:pt idx="84">
                  <c:v>1.2018665379894498</c:v>
                </c:pt>
                <c:pt idx="85">
                  <c:v>1.2636879140236301</c:v>
                </c:pt>
                <c:pt idx="86">
                  <c:v>1.3404161083886925</c:v>
                </c:pt>
                <c:pt idx="87">
                  <c:v>1.5433825554920499</c:v>
                </c:pt>
                <c:pt idx="88">
                  <c:v>1.4308696955784383</c:v>
                </c:pt>
                <c:pt idx="89">
                  <c:v>1.2760069148387942</c:v>
                </c:pt>
                <c:pt idx="90">
                  <c:v>1.2090464456042049</c:v>
                </c:pt>
                <c:pt idx="91">
                  <c:v>1.2512208719443065</c:v>
                </c:pt>
                <c:pt idx="92">
                  <c:v>1.3252623984558736</c:v>
                </c:pt>
                <c:pt idx="93">
                  <c:v>1.4252999709539291</c:v>
                </c:pt>
                <c:pt idx="94">
                  <c:v>1.4929781592286866</c:v>
                </c:pt>
                <c:pt idx="95">
                  <c:v>1.4151203537998822</c:v>
                </c:pt>
                <c:pt idx="96">
                  <c:v>1.5945452415977215</c:v>
                </c:pt>
                <c:pt idx="97">
                  <c:v>1.6020272283489652</c:v>
                </c:pt>
                <c:pt idx="98">
                  <c:v>1.5354402353668708</c:v>
                </c:pt>
                <c:pt idx="99">
                  <c:v>1.652742886055075</c:v>
                </c:pt>
                <c:pt idx="100">
                  <c:v>1.7138897373673019</c:v>
                </c:pt>
                <c:pt idx="101">
                  <c:v>1.6707330853486</c:v>
                </c:pt>
                <c:pt idx="102">
                  <c:v>1.5386653798944976</c:v>
                </c:pt>
              </c:numCache>
            </c:numRef>
          </c:val>
          <c:smooth val="0"/>
        </c:ser>
        <c:dLbls>
          <c:showLegendKey val="0"/>
          <c:showVal val="0"/>
          <c:showCatName val="0"/>
          <c:showSerName val="0"/>
          <c:showPercent val="0"/>
          <c:showBubbleSize val="0"/>
        </c:dLbls>
        <c:marker val="1"/>
        <c:smooth val="0"/>
        <c:axId val="191262720"/>
        <c:axId val="191264256"/>
      </c:lineChart>
      <c:dateAx>
        <c:axId val="191262720"/>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91264256"/>
        <c:crosses val="autoZero"/>
        <c:auto val="0"/>
        <c:lblOffset val="100"/>
        <c:baseTimeUnit val="days"/>
        <c:majorUnit val="2"/>
        <c:majorTimeUnit val="months"/>
        <c:minorUnit val="6"/>
        <c:minorTimeUnit val="days"/>
      </c:dateAx>
      <c:valAx>
        <c:axId val="191264256"/>
        <c:scaling>
          <c:orientation val="minMax"/>
        </c:scaling>
        <c:delete val="0"/>
        <c:axPos val="l"/>
        <c:numFmt formatCode="0%" sourceLinked="0"/>
        <c:majorTickMark val="out"/>
        <c:minorTickMark val="none"/>
        <c:tickLblPos val="nextTo"/>
        <c:crossAx val="191262720"/>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股市场开始调整回落。截至上周五收盘，上证综指报收</a:t>
          </a:r>
          <a:r>
            <a:rPr lang="en-US" altLang="zh-CN" sz="1100" b="0" i="0" u="none" strike="noStrike" baseline="0">
              <a:solidFill>
                <a:srgbClr val="000000"/>
              </a:solidFill>
              <a:latin typeface="仿宋_GB2312"/>
              <a:ea typeface="仿宋_GB2312"/>
              <a:cs typeface="+mn-cs"/>
            </a:rPr>
            <a:t>2341.18</a:t>
          </a:r>
          <a:r>
            <a:rPr lang="zh-CN" altLang="en-US" sz="1100" b="0" i="0" u="none" strike="noStrike" baseline="0">
              <a:solidFill>
                <a:srgbClr val="000000"/>
              </a:solidFill>
              <a:latin typeface="仿宋_GB2312"/>
              <a:ea typeface="仿宋_GB2312"/>
              <a:cs typeface="+mn-cs"/>
            </a:rPr>
            <a:t>点，下跌了</a:t>
          </a:r>
          <a:r>
            <a:rPr lang="en-US" altLang="zh-CN" sz="1100" b="0" i="0" u="none" strike="noStrike" baseline="0">
              <a:solidFill>
                <a:srgbClr val="000000"/>
              </a:solidFill>
              <a:latin typeface="仿宋_GB2312"/>
              <a:ea typeface="仿宋_GB2312"/>
              <a:cs typeface="+mn-cs"/>
            </a:rPr>
            <a:t>1.40%</a:t>
          </a:r>
          <a:r>
            <a:rPr lang="zh-CN" altLang="en-US" sz="1100" b="0" i="0" u="none" strike="noStrike" baseline="0">
              <a:solidFill>
                <a:srgbClr val="000000"/>
              </a:solidFill>
              <a:latin typeface="仿宋_GB2312"/>
              <a:ea typeface="仿宋_GB2312"/>
              <a:cs typeface="+mn-cs"/>
            </a:rPr>
            <a:t>；深证成指报收</a:t>
          </a:r>
          <a:r>
            <a:rPr lang="en-US" altLang="zh-CN" sz="1100" b="0" i="0" u="none" strike="noStrike" baseline="0">
              <a:solidFill>
                <a:srgbClr val="000000"/>
              </a:solidFill>
              <a:latin typeface="仿宋_GB2312"/>
              <a:ea typeface="仿宋_GB2312"/>
              <a:cs typeface="+mn-cs"/>
            </a:rPr>
            <a:t>8151.52</a:t>
          </a:r>
          <a:r>
            <a:rPr lang="zh-CN" altLang="en-US" sz="1100" b="0" i="0" u="none" strike="noStrike" baseline="0">
              <a:solidFill>
                <a:srgbClr val="000000"/>
              </a:solidFill>
              <a:latin typeface="仿宋_GB2312"/>
              <a:ea typeface="仿宋_GB2312"/>
              <a:cs typeface="+mn-cs"/>
            </a:rPr>
            <a:t>点，下跌了</a:t>
          </a:r>
          <a:r>
            <a:rPr lang="en-US" altLang="zh-CN" sz="1100" b="0" i="0" u="none" strike="noStrike" baseline="0">
              <a:solidFill>
                <a:srgbClr val="000000"/>
              </a:solidFill>
              <a:latin typeface="仿宋_GB2312"/>
              <a:ea typeface="仿宋_GB2312"/>
              <a:cs typeface="+mn-cs"/>
            </a:rPr>
            <a:t>0.73%</a:t>
          </a:r>
          <a:r>
            <a:rPr lang="zh-CN" altLang="en-US" sz="1100" b="0" i="0" u="none" strike="noStrike" baseline="0">
              <a:solidFill>
                <a:srgbClr val="000000"/>
              </a:solidFill>
              <a:latin typeface="仿宋_GB2312"/>
              <a:ea typeface="仿宋_GB2312"/>
              <a:cs typeface="+mn-cs"/>
            </a:rPr>
            <a:t>。中小板指下跌</a:t>
          </a:r>
          <a:r>
            <a:rPr lang="en-US" altLang="zh-CN" sz="1100" b="0" i="0" u="none" strike="noStrike" baseline="0">
              <a:solidFill>
                <a:srgbClr val="000000"/>
              </a:solidFill>
              <a:latin typeface="仿宋_GB2312"/>
              <a:ea typeface="仿宋_GB2312"/>
              <a:cs typeface="+mn-cs"/>
            </a:rPr>
            <a:t>2.86%</a:t>
          </a:r>
          <a:r>
            <a:rPr lang="zh-CN" altLang="en-US" sz="1100" b="0" i="0" u="none" strike="noStrike" baseline="0">
              <a:solidFill>
                <a:srgbClr val="000000"/>
              </a:solidFill>
              <a:latin typeface="仿宋_GB2312"/>
              <a:ea typeface="仿宋_GB2312"/>
              <a:cs typeface="+mn-cs"/>
            </a:rPr>
            <a:t>；创业板指上周下跌</a:t>
          </a:r>
          <a:r>
            <a:rPr lang="en-US" altLang="zh-CN" sz="1100" b="0" i="0" u="none" strike="noStrike" baseline="0">
              <a:solidFill>
                <a:srgbClr val="000000"/>
              </a:solidFill>
              <a:latin typeface="仿宋_GB2312"/>
              <a:ea typeface="仿宋_GB2312"/>
              <a:cs typeface="+mn-cs"/>
            </a:rPr>
            <a:t>2.78%</a:t>
          </a:r>
          <a:r>
            <a:rPr lang="zh-CN" altLang="en-US" sz="1100" b="0" i="0" u="none" strike="noStrike" baseline="0">
              <a:solidFill>
                <a:srgbClr val="000000"/>
              </a:solidFill>
              <a:latin typeface="仿宋_GB2312"/>
              <a:ea typeface="仿宋_GB2312"/>
              <a:cs typeface="+mn-cs"/>
            </a:rPr>
            <a:t>。在大盘震荡下行的影响下，通信板块也出现较大的下跌，走势明显弱于大盘。当周下跌</a:t>
          </a:r>
          <a:r>
            <a:rPr lang="en-US" altLang="zh-CN" sz="1100" b="0" i="0" u="none" strike="noStrike" baseline="0">
              <a:solidFill>
                <a:srgbClr val="000000"/>
              </a:solidFill>
              <a:latin typeface="仿宋_GB2312"/>
              <a:ea typeface="仿宋_GB2312"/>
              <a:cs typeface="+mn-cs"/>
            </a:rPr>
            <a:t>4.29%</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2863.77</a:t>
          </a:r>
          <a:r>
            <a:rPr lang="zh-CN" altLang="en-US" sz="1100" b="0" i="0" u="none" strike="noStrike" baseline="0">
              <a:solidFill>
                <a:srgbClr val="000000"/>
              </a:solidFill>
              <a:latin typeface="仿宋_GB2312"/>
              <a:ea typeface="仿宋_GB2312"/>
              <a:cs typeface="+mn-cs"/>
            </a:rPr>
            <a:t>。个股方面，本周涨幅居前的有光环新网，创意信息，新开普，硕贝德和键桥通讯，本周跌幅居前的有天源迪科，上海普天，佳创视讯，中利科技和信维通信。</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在中国国家主席习近平、国务院总理李克强先后访问欧洲后，中国和欧盟之间一起重要的贸易摩擦得到了化解。</a:t>
          </a:r>
          <a:r>
            <a:rPr lang="en-US" altLang="zh-CN" sz="1100" b="0" i="0" u="none" strike="noStrike" baseline="0">
              <a:solidFill>
                <a:srgbClr val="000000"/>
              </a:solidFill>
              <a:latin typeface="仿宋_GB2312"/>
              <a:ea typeface="仿宋_GB2312"/>
            </a:rPr>
            <a:t>10</a:t>
          </a:r>
          <a:r>
            <a:rPr lang="zh-CN" altLang="en-US" sz="1100" b="0" i="0" u="none" strike="noStrike" baseline="0">
              <a:solidFill>
                <a:srgbClr val="000000"/>
              </a:solidFill>
              <a:latin typeface="仿宋_GB2312"/>
              <a:ea typeface="仿宋_GB2312"/>
            </a:rPr>
            <a:t>月</a:t>
          </a:r>
          <a:r>
            <a:rPr lang="en-US" altLang="zh-CN" sz="1100" b="0" i="0" u="none" strike="noStrike" baseline="0">
              <a:solidFill>
                <a:srgbClr val="000000"/>
              </a:solidFill>
              <a:latin typeface="仿宋_GB2312"/>
              <a:ea typeface="仿宋_GB2312"/>
            </a:rPr>
            <a:t>10</a:t>
          </a:r>
          <a:r>
            <a:rPr lang="zh-CN" altLang="en-US" sz="1100" b="0" i="0" u="none" strike="noStrike" baseline="0">
              <a:solidFill>
                <a:srgbClr val="000000"/>
              </a:solidFill>
              <a:latin typeface="仿宋_GB2312"/>
              <a:ea typeface="仿宋_GB2312"/>
            </a:rPr>
            <a:t>日，工信部部长苗圩在德国柏林出席由两国首脑共同主持召开的第三轮中德政府磋商，推动两国在高端装备制造、新一代信息技术等领域的创新合作，特别是在</a:t>
          </a:r>
          <a:r>
            <a:rPr lang="en-US" altLang="zh-CN" sz="1100" b="0" i="0" u="none" strike="noStrike" baseline="0">
              <a:solidFill>
                <a:srgbClr val="000000"/>
              </a:solidFill>
              <a:latin typeface="仿宋_GB2312"/>
              <a:ea typeface="仿宋_GB2312"/>
            </a:rPr>
            <a:t>5G</a:t>
          </a:r>
          <a:r>
            <a:rPr lang="zh-CN" altLang="en-US" sz="1100" b="0" i="0" u="none" strike="noStrike" baseline="0">
              <a:solidFill>
                <a:srgbClr val="000000"/>
              </a:solidFill>
              <a:latin typeface="仿宋_GB2312"/>
              <a:ea typeface="仿宋_GB2312"/>
            </a:rPr>
            <a:t>、移动互联网、物联网、云计算、大数据等领域的标准制定、技术研发以及与制造业融合应用方面的深度合作。</a:t>
          </a:r>
          <a:r>
            <a:rPr lang="en-US" altLang="zh-CN" sz="1100" b="0" i="0" u="none" strike="noStrike" baseline="0">
              <a:solidFill>
                <a:srgbClr val="000000"/>
              </a:solidFill>
              <a:latin typeface="仿宋_GB2312"/>
              <a:ea typeface="仿宋_GB2312"/>
            </a:rPr>
            <a:t>10</a:t>
          </a:r>
          <a:r>
            <a:rPr lang="zh-CN" altLang="en-US" sz="1100" b="0" i="0" u="none" strike="noStrike" baseline="0">
              <a:solidFill>
                <a:srgbClr val="000000"/>
              </a:solidFill>
              <a:latin typeface="仿宋_GB2312"/>
              <a:ea typeface="仿宋_GB2312"/>
            </a:rPr>
            <a:t>月</a:t>
          </a:r>
          <a:r>
            <a:rPr lang="en-US" altLang="zh-CN" sz="1100" b="0" i="0" u="none" strike="noStrike" baseline="0">
              <a:solidFill>
                <a:srgbClr val="000000"/>
              </a:solidFill>
              <a:latin typeface="仿宋_GB2312"/>
              <a:ea typeface="仿宋_GB2312"/>
            </a:rPr>
            <a:t>18</a:t>
          </a:r>
          <a:r>
            <a:rPr lang="zh-CN" altLang="en-US" sz="1100" b="0" i="0" u="none" strike="noStrike" baseline="0">
              <a:solidFill>
                <a:srgbClr val="000000"/>
              </a:solidFill>
              <a:latin typeface="仿宋_GB2312"/>
              <a:ea typeface="仿宋_GB2312"/>
            </a:rPr>
            <a:t>日，欧盟贸易领域最高官员正式宣布，撤销对华为、中兴通讯两家中国公司出口欧洲的无线通信设备的反补贴案程序。</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在</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建设方兴未艾，下一代通信探索起步之际，各大设备商也纷纷试水创新转型。</a:t>
          </a:r>
          <a:r>
            <a:rPr lang="en-US" altLang="zh-CN" sz="1100" b="0" i="0" u="none" strike="noStrike" baseline="0">
              <a:solidFill>
                <a:srgbClr val="000000"/>
              </a:solidFill>
              <a:latin typeface="仿宋_GB2312"/>
              <a:ea typeface="仿宋_GB2312"/>
            </a:rPr>
            <a:t>10</a:t>
          </a:r>
          <a:r>
            <a:rPr lang="zh-CN" altLang="en-US" sz="1100" b="0" i="0" u="none" strike="noStrike" baseline="0">
              <a:solidFill>
                <a:srgbClr val="000000"/>
              </a:solidFill>
              <a:latin typeface="仿宋_GB2312"/>
              <a:ea typeface="仿宋_GB2312"/>
            </a:rPr>
            <a:t>月</a:t>
          </a:r>
          <a:r>
            <a:rPr lang="en-US" altLang="zh-CN" sz="1100" b="0" i="0" u="none" strike="noStrike" baseline="0">
              <a:solidFill>
                <a:srgbClr val="000000"/>
              </a:solidFill>
              <a:latin typeface="仿宋_GB2312"/>
              <a:ea typeface="仿宋_GB2312"/>
            </a:rPr>
            <a:t>17</a:t>
          </a:r>
          <a:r>
            <a:rPr lang="zh-CN" altLang="en-US" sz="1100" b="0" i="0" u="none" strike="noStrike" baseline="0">
              <a:solidFill>
                <a:srgbClr val="000000"/>
              </a:solidFill>
              <a:latin typeface="仿宋_GB2312"/>
              <a:ea typeface="仿宋_GB2312"/>
            </a:rPr>
            <a:t>日上午，华为与东风汽车签订战略合作协议，双方将在汽车电子、智能汽车、</a:t>
          </a:r>
          <a:r>
            <a:rPr lang="en-US" altLang="zh-CN" sz="1100" b="0" i="0" u="none" strike="noStrike" baseline="0">
              <a:solidFill>
                <a:srgbClr val="000000"/>
              </a:solidFill>
              <a:latin typeface="仿宋_GB2312"/>
              <a:ea typeface="仿宋_GB2312"/>
            </a:rPr>
            <a:t>IT/ICT</a:t>
          </a:r>
          <a:r>
            <a:rPr lang="zh-CN" altLang="en-US" sz="1100" b="0" i="0" u="none" strike="noStrike" baseline="0">
              <a:solidFill>
                <a:srgbClr val="000000"/>
              </a:solidFill>
              <a:latin typeface="仿宋_GB2312"/>
              <a:ea typeface="仿宋_GB2312"/>
            </a:rPr>
            <a:t>信息化建设等领域协同创新，展开跨界合作。爱立信收购了</a:t>
          </a:r>
          <a:r>
            <a:rPr lang="en-US" altLang="zh-CN" sz="1100" b="0" i="0" u="none" strike="noStrike" baseline="0">
              <a:solidFill>
                <a:srgbClr val="000000"/>
              </a:solidFill>
              <a:latin typeface="仿宋_GB2312"/>
              <a:ea typeface="仿宋_GB2312"/>
            </a:rPr>
            <a:t>2003</a:t>
          </a:r>
          <a:r>
            <a:rPr lang="zh-CN" altLang="en-US" sz="1100" b="0" i="0" u="none" strike="noStrike" baseline="0">
              <a:solidFill>
                <a:srgbClr val="000000"/>
              </a:solidFill>
              <a:latin typeface="仿宋_GB2312"/>
              <a:ea typeface="仿宋_GB2312"/>
            </a:rPr>
            <a:t>年在硅谷成立的数据中心监控服务公司</a:t>
          </a:r>
          <a:r>
            <a:rPr lang="en-US" altLang="zh-CN" sz="1100" b="0" i="0" u="none" strike="noStrike" baseline="0">
              <a:solidFill>
                <a:srgbClr val="000000"/>
              </a:solidFill>
              <a:latin typeface="仿宋_GB2312"/>
              <a:ea typeface="仿宋_GB2312"/>
            </a:rPr>
            <a:t>Sentilla</a:t>
          </a:r>
          <a:r>
            <a:rPr lang="zh-CN" altLang="en-US" sz="1100" b="0" i="0" u="none" strike="noStrike" baseline="0">
              <a:solidFill>
                <a:srgbClr val="000000"/>
              </a:solidFill>
              <a:latin typeface="仿宋_GB2312"/>
              <a:ea typeface="仿宋_GB2312"/>
            </a:rPr>
            <a:t>，</a:t>
          </a:r>
          <a:r>
            <a:rPr lang="en-US" altLang="zh-CN" sz="1100" b="0" i="0" u="none" strike="noStrike" baseline="0">
              <a:solidFill>
                <a:srgbClr val="000000"/>
              </a:solidFill>
              <a:latin typeface="仿宋_GB2312"/>
              <a:ea typeface="仿宋_GB2312"/>
            </a:rPr>
            <a:t>Sentilla</a:t>
          </a:r>
          <a:r>
            <a:rPr lang="zh-CN" altLang="en-US" sz="1100" b="0" i="0" u="none" strike="noStrike" baseline="0">
              <a:solidFill>
                <a:srgbClr val="000000"/>
              </a:solidFill>
              <a:latin typeface="仿宋_GB2312"/>
              <a:ea typeface="仿宋_GB2312"/>
            </a:rPr>
            <a:t>在数据采集、性能监测、策略引擎等方面表现优秀，更好的增强了爱立信的云管理器</a:t>
          </a:r>
          <a:r>
            <a:rPr lang="en-US" altLang="zh-CN" sz="1100" b="0" i="0" u="none" strike="noStrike" baseline="0">
              <a:solidFill>
                <a:srgbClr val="000000"/>
              </a:solidFill>
              <a:latin typeface="仿宋_GB2312"/>
              <a:ea typeface="仿宋_GB2312"/>
            </a:rPr>
            <a:t>Cloud Manager</a:t>
          </a:r>
          <a:r>
            <a:rPr lang="zh-CN" altLang="en-US" sz="1100" b="0" i="0" u="none" strike="noStrike" baseline="0">
              <a:solidFill>
                <a:srgbClr val="000000"/>
              </a:solidFill>
              <a:latin typeface="仿宋_GB2312"/>
              <a:ea typeface="仿宋_GB2312"/>
            </a:rPr>
            <a:t>、实时大数据分析平台</a:t>
          </a:r>
          <a:r>
            <a:rPr lang="en-US" altLang="zh-CN" sz="1100" b="0" i="0" u="none" strike="noStrike" baseline="0">
              <a:solidFill>
                <a:srgbClr val="000000"/>
              </a:solidFill>
              <a:latin typeface="仿宋_GB2312"/>
              <a:ea typeface="仿宋_GB2312"/>
            </a:rPr>
            <a:t>Expert Analytics</a:t>
          </a:r>
          <a:r>
            <a:rPr lang="zh-CN" altLang="en-US" sz="1100" b="0" i="0" u="none" strike="noStrike" baseline="0">
              <a:solidFill>
                <a:srgbClr val="000000"/>
              </a:solidFill>
              <a:latin typeface="仿宋_GB2312"/>
              <a:ea typeface="仿宋_GB2312"/>
            </a:rPr>
            <a:t>的性能。中兴通讯从摄像监控切入智能家居市场的，还将在家庭医疗项目上逐步推进以软件</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硬件</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云平台为主的健康方案。此前中兴也积极获取第三方支付牌照并试商用无线充电业务。</a:t>
          </a:r>
          <a:endParaRPr lang="en-US" altLang="zh-CN" sz="1100" b="0" i="0" u="none" strike="noStrike" baseline="0">
            <a:solidFill>
              <a:srgbClr val="000000"/>
            </a:solidFill>
            <a:latin typeface="仿宋_GB2312"/>
            <a:ea typeface="仿宋_GB2312"/>
          </a:endParaRPr>
        </a:p>
        <a:p>
          <a:pPr algn="l" rtl="0">
            <a:defRPr sz="1000"/>
          </a:pPr>
          <a:endParaRPr lang="en-US" altLang="zh-CN"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本周观点：</a:t>
          </a:r>
          <a:endParaRPr lang="en-US" altLang="zh-CN" sz="1100" b="1" i="0" u="none" strike="noStrike" baseline="0">
            <a:solidFill>
              <a:srgbClr val="000000"/>
            </a:solidFill>
            <a:latin typeface="仿宋_GB2312"/>
            <a:ea typeface="仿宋_GB2312"/>
          </a:endParaRPr>
        </a:p>
        <a:p>
          <a:pPr algn="l" rtl="0">
            <a:defRPr sz="1000"/>
          </a:pPr>
          <a:r>
            <a:rPr lang="en-US" altLang="zh-CN" sz="1100" b="1"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cs typeface="+mn-cs"/>
            </a:rPr>
            <a:t>前期</a:t>
          </a:r>
          <a:r>
            <a:rPr lang="en-US" altLang="zh-CN" sz="1100" b="0" i="0" u="none" strike="noStrike" baseline="0">
              <a:solidFill>
                <a:srgbClr val="000000"/>
              </a:solidFill>
              <a:latin typeface="仿宋_GB2312"/>
              <a:ea typeface="仿宋_GB2312"/>
              <a:cs typeface="+mn-cs"/>
            </a:rPr>
            <a:t>TD LTE</a:t>
          </a:r>
          <a:r>
            <a:rPr lang="zh-CN" altLang="en-US" sz="1100" b="0" i="0" u="none" strike="noStrike" baseline="0">
              <a:solidFill>
                <a:srgbClr val="000000"/>
              </a:solidFill>
              <a:latin typeface="仿宋_GB2312"/>
              <a:ea typeface="仿宋_GB2312"/>
              <a:cs typeface="+mn-cs"/>
            </a:rPr>
            <a:t>的建设高峰推动了行业景气。后续的业绩增长还需要上市公司加强研发创新，打开新的市场空间。一方面是走出国门全球化市场，利用不同国家的建设周期不同而确保长期业绩增长。部分公司已经跟随设备龙头企业和国家领导的外交努力，已经开始布局开拓。另一方面更重要的是，整个产业需要持续的创新开拓，挖掘应用需求，才能确保长久的可持续发展。运营商和设备龙头企业都在做各种试水努力。道不远人，市场孕育于日常的经济生活中，但需要技术创新和市场的敏锐把握。建议投资者关注：</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1. </a:t>
          </a:r>
          <a:r>
            <a:rPr lang="zh-CN" altLang="en-US" sz="1100" b="0" i="0" u="none" strike="noStrike" baseline="0">
              <a:solidFill>
                <a:srgbClr val="000000"/>
              </a:solidFill>
              <a:latin typeface="仿宋_GB2312"/>
              <a:ea typeface="仿宋_GB2312"/>
              <a:cs typeface="+mn-cs"/>
            </a:rPr>
            <a:t>具有技术壁垒，布局国际市场的设备提供商；</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2. </a:t>
          </a:r>
          <a:r>
            <a:rPr lang="zh-CN" altLang="en-US" sz="1100" b="0" i="0" u="none" strike="noStrike" baseline="0">
              <a:solidFill>
                <a:srgbClr val="000000"/>
              </a:solidFill>
              <a:latin typeface="仿宋_GB2312"/>
              <a:ea typeface="仿宋_GB2312"/>
              <a:cs typeface="+mn-cs"/>
            </a:rPr>
            <a:t>竞争力强，运营卓越的宽带运营商；</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3. </a:t>
          </a:r>
          <a:r>
            <a:rPr lang="zh-CN" altLang="en-US" sz="1100" b="0" i="0" u="none" strike="noStrike" baseline="0">
              <a:solidFill>
                <a:srgbClr val="000000"/>
              </a:solidFill>
              <a:latin typeface="仿宋_GB2312"/>
              <a:ea typeface="仿宋_GB2312"/>
              <a:cs typeface="+mn-cs"/>
            </a:rPr>
            <a:t>当期业绩可期，转型稳健的通信企业。</a:t>
          </a:r>
          <a:endParaRPr lang="en-US" altLang="zh-CN" sz="1100" b="1" i="0" u="none" strike="noStrike" baseline="0">
            <a:solidFill>
              <a:srgbClr val="000000"/>
            </a:solidFill>
            <a:latin typeface="仿宋_GB2312"/>
            <a:ea typeface="仿宋_GB2312"/>
          </a:endParaRP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创业板系统性风险；板块估值切换的阶段性调整；</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zh-CN" altLang="en-US" sz="1100" b="0" i="0" u="none" strike="noStrike" baseline="0">
            <a:solidFill>
              <a:srgbClr val="000000"/>
            </a:solidFill>
            <a:latin typeface="仿宋_GB2312"/>
            <a:ea typeface="仿宋_GB2312"/>
            <a:cs typeface="+mn-cs"/>
          </a:endParaRPr>
        </a:p>
      </xdr:txBody>
    </xdr:sp>
    <xdr:clientData/>
  </xdr:twoCellAnchor>
  <xdr:twoCellAnchor editAs="oneCell">
    <xdr:from>
      <xdr:col>6</xdr:col>
      <xdr:colOff>676275</xdr:colOff>
      <xdr:row>15</xdr:row>
      <xdr:rowOff>47626</xdr:rowOff>
    </xdr:from>
    <xdr:to>
      <xdr:col>9</xdr:col>
      <xdr:colOff>962025</xdr:colOff>
      <xdr:row>25</xdr:row>
      <xdr:rowOff>120432</xdr:rowOff>
    </xdr:to>
    <xdr:pic>
      <xdr:nvPicPr>
        <xdr:cNvPr id="2" name="图片 1"/>
        <xdr:cNvPicPr>
          <a:picLocks noChangeAspect="1"/>
        </xdr:cNvPicPr>
      </xdr:nvPicPr>
      <xdr:blipFill>
        <a:blip xmlns:r="http://schemas.openxmlformats.org/officeDocument/2006/relationships" r:embed="rId2"/>
        <a:stretch>
          <a:fillRect/>
        </a:stretch>
      </xdr:blipFill>
      <xdr:spPr>
        <a:xfrm>
          <a:off x="4800600" y="2476501"/>
          <a:ext cx="2505075" cy="1882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51201" name="Drop Down 1" hidden="1">
              <a:extLst>
                <a:ext uri="{63B3BB69-23CF-44E3-9099-C40C66FF867C}">
                  <a14:compatExt spid="_x0000_s51201"/>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4"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6</xdr:row>
      <xdr:rowOff>66675</xdr:rowOff>
    </xdr:from>
    <xdr:to>
      <xdr:col>7</xdr:col>
      <xdr:colOff>38100</xdr:colOff>
      <xdr:row>20</xdr:row>
      <xdr:rowOff>21956</xdr:rowOff>
    </xdr:to>
    <xdr:pic>
      <xdr:nvPicPr>
        <xdr:cNvPr id="5" name="图片 4"/>
        <xdr:cNvPicPr>
          <a:picLocks noChangeAspect="1"/>
        </xdr:cNvPicPr>
      </xdr:nvPicPr>
      <xdr:blipFill>
        <a:blip xmlns:r="http://schemas.openxmlformats.org/officeDocument/2006/relationships" r:embed="rId3"/>
        <a:stretch>
          <a:fillRect/>
        </a:stretch>
      </xdr:blipFill>
      <xdr:spPr>
        <a:xfrm>
          <a:off x="123825" y="1295400"/>
          <a:ext cx="4714875" cy="2755631"/>
        </a:xfrm>
        <a:prstGeom prst="rect">
          <a:avLst/>
        </a:prstGeom>
      </xdr:spPr>
    </xdr:pic>
    <xdr:clientData/>
  </xdr:twoCellAnchor>
  <xdr:twoCellAnchor editAs="oneCell">
    <xdr:from>
      <xdr:col>7</xdr:col>
      <xdr:colOff>152400</xdr:colOff>
      <xdr:row>6</xdr:row>
      <xdr:rowOff>66675</xdr:rowOff>
    </xdr:from>
    <xdr:to>
      <xdr:col>14</xdr:col>
      <xdr:colOff>66675</xdr:colOff>
      <xdr:row>20</xdr:row>
      <xdr:rowOff>21956</xdr:rowOff>
    </xdr:to>
    <xdr:pic>
      <xdr:nvPicPr>
        <xdr:cNvPr id="6" name="图片 5"/>
        <xdr:cNvPicPr>
          <a:picLocks noChangeAspect="1"/>
        </xdr:cNvPicPr>
      </xdr:nvPicPr>
      <xdr:blipFill>
        <a:blip xmlns:r="http://schemas.openxmlformats.org/officeDocument/2006/relationships" r:embed="rId4"/>
        <a:stretch>
          <a:fillRect/>
        </a:stretch>
      </xdr:blipFill>
      <xdr:spPr>
        <a:xfrm>
          <a:off x="4953000" y="1295400"/>
          <a:ext cx="4762500" cy="2755631"/>
        </a:xfrm>
        <a:prstGeom prst="rect">
          <a:avLst/>
        </a:prstGeom>
      </xdr:spPr>
    </xdr:pic>
    <xdr:clientData/>
  </xdr:twoCellAnchor>
  <xdr:twoCellAnchor editAs="oneCell">
    <xdr:from>
      <xdr:col>0</xdr:col>
      <xdr:colOff>142876</xdr:colOff>
      <xdr:row>21</xdr:row>
      <xdr:rowOff>180975</xdr:rowOff>
    </xdr:from>
    <xdr:to>
      <xdr:col>7</xdr:col>
      <xdr:colOff>66675</xdr:colOff>
      <xdr:row>35</xdr:row>
      <xdr:rowOff>136256</xdr:rowOff>
    </xdr:to>
    <xdr:pic>
      <xdr:nvPicPr>
        <xdr:cNvPr id="10" name="图片 9"/>
        <xdr:cNvPicPr>
          <a:picLocks noChangeAspect="1"/>
        </xdr:cNvPicPr>
      </xdr:nvPicPr>
      <xdr:blipFill>
        <a:blip xmlns:r="http://schemas.openxmlformats.org/officeDocument/2006/relationships" r:embed="rId5"/>
        <a:stretch>
          <a:fillRect/>
        </a:stretch>
      </xdr:blipFill>
      <xdr:spPr>
        <a:xfrm>
          <a:off x="142876" y="4410075"/>
          <a:ext cx="4724399" cy="2755631"/>
        </a:xfrm>
        <a:prstGeom prst="rect">
          <a:avLst/>
        </a:prstGeom>
      </xdr:spPr>
    </xdr:pic>
    <xdr:clientData/>
  </xdr:twoCellAnchor>
  <xdr:twoCellAnchor editAs="oneCell">
    <xdr:from>
      <xdr:col>7</xdr:col>
      <xdr:colOff>171450</xdr:colOff>
      <xdr:row>21</xdr:row>
      <xdr:rowOff>190500</xdr:rowOff>
    </xdr:from>
    <xdr:to>
      <xdr:col>14</xdr:col>
      <xdr:colOff>104775</xdr:colOff>
      <xdr:row>35</xdr:row>
      <xdr:rowOff>145781</xdr:rowOff>
    </xdr:to>
    <xdr:pic>
      <xdr:nvPicPr>
        <xdr:cNvPr id="14" name="图片 13"/>
        <xdr:cNvPicPr>
          <a:picLocks noChangeAspect="1"/>
        </xdr:cNvPicPr>
      </xdr:nvPicPr>
      <xdr:blipFill>
        <a:blip xmlns:r="http://schemas.openxmlformats.org/officeDocument/2006/relationships" r:embed="rId6"/>
        <a:stretch>
          <a:fillRect/>
        </a:stretch>
      </xdr:blipFill>
      <xdr:spPr>
        <a:xfrm>
          <a:off x="4972050" y="4419600"/>
          <a:ext cx="4781550" cy="2755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2</xdr:col>
      <xdr:colOff>228600</xdr:colOff>
      <xdr:row>2</xdr:row>
      <xdr:rowOff>114300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76200"/>
          <a:ext cx="1552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161924</xdr:rowOff>
    </xdr:from>
    <xdr:to>
      <xdr:col>7</xdr:col>
      <xdr:colOff>904873</xdr:colOff>
      <xdr:row>19</xdr:row>
      <xdr:rowOff>133350</xdr:rowOff>
    </xdr:to>
    <xdr:pic>
      <xdr:nvPicPr>
        <xdr:cNvPr id="6" name="图片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847724"/>
          <a:ext cx="5581648" cy="2895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18</xdr:row>
      <xdr:rowOff>171451</xdr:rowOff>
    </xdr:from>
    <xdr:to>
      <xdr:col>7</xdr:col>
      <xdr:colOff>542925</xdr:colOff>
      <xdr:row>33</xdr:row>
      <xdr:rowOff>114300</xdr:rowOff>
    </xdr:to>
    <xdr:pic>
      <xdr:nvPicPr>
        <xdr:cNvPr id="7" name="图片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3600451"/>
          <a:ext cx="5229225" cy="2657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35</xdr:row>
      <xdr:rowOff>19050</xdr:rowOff>
    </xdr:from>
    <xdr:to>
      <xdr:col>7</xdr:col>
      <xdr:colOff>514350</xdr:colOff>
      <xdr:row>49</xdr:row>
      <xdr:rowOff>9525</xdr:rowOff>
    </xdr:to>
    <xdr:pic>
      <xdr:nvPicPr>
        <xdr:cNvPr id="10" name="图片 9"/>
        <xdr:cNvPicPr>
          <a:picLocks noChangeAspect="1"/>
        </xdr:cNvPicPr>
      </xdr:nvPicPr>
      <xdr:blipFill>
        <a:blip xmlns:r="http://schemas.openxmlformats.org/officeDocument/2006/relationships" r:embed="rId5"/>
        <a:stretch>
          <a:fillRect/>
        </a:stretch>
      </xdr:blipFill>
      <xdr:spPr>
        <a:xfrm>
          <a:off x="114300" y="6524625"/>
          <a:ext cx="5200650" cy="2524125"/>
        </a:xfrm>
        <a:prstGeom prst="rect">
          <a:avLst/>
        </a:prstGeom>
      </xdr:spPr>
    </xdr:pic>
    <xdr:clientData/>
  </xdr:twoCellAnchor>
  <xdr:twoCellAnchor editAs="oneCell">
    <xdr:from>
      <xdr:col>0</xdr:col>
      <xdr:colOff>133350</xdr:colOff>
      <xdr:row>50</xdr:row>
      <xdr:rowOff>38100</xdr:rowOff>
    </xdr:from>
    <xdr:to>
      <xdr:col>7</xdr:col>
      <xdr:colOff>520896</xdr:colOff>
      <xdr:row>64</xdr:row>
      <xdr:rowOff>28575</xdr:rowOff>
    </xdr:to>
    <xdr:pic>
      <xdr:nvPicPr>
        <xdr:cNvPr id="12" name="图片 11"/>
        <xdr:cNvPicPr>
          <a:picLocks noChangeAspect="1"/>
        </xdr:cNvPicPr>
      </xdr:nvPicPr>
      <xdr:blipFill>
        <a:blip xmlns:r="http://schemas.openxmlformats.org/officeDocument/2006/relationships" r:embed="rId6"/>
        <a:stretch>
          <a:fillRect/>
        </a:stretch>
      </xdr:blipFill>
      <xdr:spPr>
        <a:xfrm>
          <a:off x="133350" y="9258300"/>
          <a:ext cx="5188146" cy="2524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2</xdr:col>
      <xdr:colOff>247650</xdr:colOff>
      <xdr:row>2</xdr:row>
      <xdr:rowOff>142875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6890;&#20449;\&#21608;&#25253;\&#23384;&#26723;\&#21326;&#34701;&#35777;&#21048;_&#34892;&#19994;&#30740;&#31350;_&#36890;&#20449;&#34892;&#19994;&#21608;&#25253;%20201409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行业周报"/>
      <sheetName val="市场表现"/>
      <sheetName val="板块表现"/>
      <sheetName val="重点个股"/>
      <sheetName val="运营数据"/>
      <sheetName val="行业资讯"/>
      <sheetName val="运营商"/>
      <sheetName val="设备商"/>
      <sheetName val="公司资讯"/>
      <sheetName val="解禁与定增"/>
      <sheetName val="公司中报"/>
      <sheetName val="免责声明"/>
    </sheetNames>
    <sheetDataSet>
      <sheetData sheetId="0" refreshError="1"/>
      <sheetData sheetId="1">
        <row r="2">
          <cell r="O2">
            <v>0</v>
          </cell>
        </row>
        <row r="4">
          <cell r="O4">
            <v>40811</v>
          </cell>
        </row>
        <row r="10">
          <cell r="B10">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workbookViewId="0">
      <pane xSplit="10" topLeftCell="K1" activePane="topRight" state="frozenSplit"/>
      <selection pane="topRight" activeCell="N39" sqref="N39"/>
    </sheetView>
  </sheetViews>
  <sheetFormatPr defaultRowHeight="14.25"/>
  <cols>
    <col min="1" max="4" width="9" style="30"/>
    <col min="5" max="5" width="2.25" style="30" customWidth="1"/>
    <col min="6" max="6" width="15.875" style="30" customWidth="1"/>
    <col min="7" max="8" width="9" style="30"/>
    <col min="9" max="9" width="11.125" style="30" customWidth="1"/>
    <col min="10" max="10" width="12.875" style="30" customWidth="1"/>
    <col min="11" max="16384" width="9" style="30"/>
  </cols>
  <sheetData>
    <row r="1" spans="1:10" ht="18" customHeight="1">
      <c r="A1" s="7"/>
      <c r="B1" s="5"/>
      <c r="C1" s="5"/>
      <c r="D1" s="5"/>
      <c r="E1" s="5"/>
      <c r="F1" s="5"/>
      <c r="G1" s="167" t="s">
        <v>9</v>
      </c>
      <c r="H1" s="167"/>
      <c r="I1" s="167"/>
      <c r="J1" s="168"/>
    </row>
    <row r="2" spans="1:10" ht="14.25" customHeight="1">
      <c r="A2" s="7"/>
      <c r="B2" s="5"/>
      <c r="C2" s="5"/>
      <c r="D2" s="5"/>
      <c r="E2" s="5"/>
      <c r="F2" s="5"/>
      <c r="G2" s="167"/>
      <c r="H2" s="167"/>
      <c r="I2" s="167"/>
      <c r="J2" s="168"/>
    </row>
    <row r="3" spans="1:10" ht="14.25" customHeight="1">
      <c r="A3" s="7"/>
      <c r="B3" s="5"/>
      <c r="C3" s="5"/>
      <c r="D3" s="5"/>
      <c r="E3" s="5"/>
      <c r="F3" s="5"/>
      <c r="G3" s="167"/>
      <c r="H3" s="167"/>
      <c r="I3" s="167"/>
      <c r="J3" s="168"/>
    </row>
    <row r="4" spans="1:10" ht="5.25" customHeight="1">
      <c r="A4" s="7"/>
      <c r="B4" s="5"/>
      <c r="C4" s="5"/>
      <c r="D4" s="5"/>
      <c r="E4" s="5"/>
      <c r="F4" s="5"/>
      <c r="G4" s="5"/>
      <c r="H4" s="5"/>
      <c r="I4" s="5"/>
      <c r="J4" s="6"/>
    </row>
    <row r="5" spans="1:10" ht="8.25" customHeight="1">
      <c r="A5" s="8"/>
      <c r="B5" s="33"/>
      <c r="C5" s="33"/>
      <c r="D5" s="33"/>
      <c r="E5" s="44"/>
      <c r="F5" s="45"/>
      <c r="G5" s="45"/>
      <c r="H5" s="45"/>
      <c r="I5" s="45"/>
      <c r="J5" s="45"/>
    </row>
    <row r="6" spans="1:10" ht="6.75" customHeight="1">
      <c r="A6" s="7"/>
      <c r="B6" s="5"/>
      <c r="C6" s="5"/>
      <c r="D6" s="5"/>
      <c r="E6" s="5"/>
      <c r="F6" s="5"/>
      <c r="G6" s="5"/>
      <c r="H6" s="5"/>
      <c r="I6" s="5"/>
      <c r="J6" s="6"/>
    </row>
    <row r="7" spans="1:10" ht="24.75" customHeight="1">
      <c r="A7" s="34" t="s">
        <v>116</v>
      </c>
      <c r="B7" s="35"/>
      <c r="C7" s="35"/>
      <c r="D7" s="35"/>
      <c r="E7" s="35"/>
      <c r="F7" s="35"/>
      <c r="G7" s="35"/>
      <c r="H7" s="176">
        <v>41932</v>
      </c>
      <c r="I7" s="177"/>
      <c r="J7" s="178"/>
    </row>
    <row r="8" spans="1:10" ht="12" customHeight="1">
      <c r="A8" s="179" t="s">
        <v>460</v>
      </c>
      <c r="B8" s="179"/>
      <c r="C8" s="179"/>
      <c r="D8" s="179"/>
      <c r="E8" s="179"/>
      <c r="F8" s="179"/>
      <c r="G8" s="180"/>
      <c r="H8" s="12"/>
      <c r="I8" s="13"/>
      <c r="J8" s="14"/>
    </row>
    <row r="9" spans="1:10" ht="14.25" customHeight="1">
      <c r="A9" s="181"/>
      <c r="B9" s="181"/>
      <c r="C9" s="181"/>
      <c r="D9" s="181"/>
      <c r="E9" s="181"/>
      <c r="F9" s="181"/>
      <c r="G9" s="182"/>
      <c r="H9" s="169" t="s">
        <v>28</v>
      </c>
      <c r="I9" s="170"/>
      <c r="J9" s="171"/>
    </row>
    <row r="10" spans="1:10" ht="14.25" customHeight="1">
      <c r="A10" s="183" t="s">
        <v>274</v>
      </c>
      <c r="B10" s="184"/>
      <c r="C10" s="184"/>
      <c r="D10" s="184"/>
      <c r="E10" s="184"/>
      <c r="F10" s="184"/>
      <c r="G10" s="185"/>
      <c r="H10" s="38"/>
      <c r="I10" s="32"/>
      <c r="J10" s="39"/>
    </row>
    <row r="11" spans="1:10" ht="15.75">
      <c r="A11" s="173" t="s">
        <v>43</v>
      </c>
      <c r="B11" s="174"/>
      <c r="C11" s="174"/>
      <c r="D11" s="174"/>
      <c r="E11" s="174"/>
      <c r="F11" s="174"/>
      <c r="G11" s="175"/>
      <c r="H11" s="169" t="s">
        <v>450</v>
      </c>
      <c r="I11" s="170"/>
      <c r="J11" s="171"/>
    </row>
    <row r="12" spans="1:10" ht="6.75" customHeight="1">
      <c r="A12" s="9"/>
      <c r="B12" s="10"/>
      <c r="C12" s="10"/>
      <c r="D12" s="10"/>
      <c r="E12" s="10"/>
      <c r="F12" s="10"/>
      <c r="G12" s="11"/>
      <c r="H12" s="15"/>
      <c r="I12" s="16"/>
      <c r="J12" s="17"/>
    </row>
    <row r="13" spans="1:10" ht="8.25" customHeight="1">
      <c r="A13" s="35"/>
      <c r="B13" s="35"/>
      <c r="C13" s="35"/>
      <c r="D13" s="35"/>
      <c r="E13" s="35"/>
      <c r="F13" s="35"/>
      <c r="G13" s="35"/>
      <c r="H13" s="15"/>
      <c r="I13" s="16"/>
      <c r="J13" s="17"/>
    </row>
    <row r="14" spans="1:10">
      <c r="A14" s="172"/>
      <c r="B14" s="172"/>
      <c r="C14" s="172"/>
      <c r="D14" s="172"/>
      <c r="E14" s="172"/>
      <c r="F14" s="172"/>
      <c r="G14" s="172"/>
      <c r="H14" s="18"/>
      <c r="I14" s="19"/>
      <c r="J14" s="20"/>
    </row>
    <row r="15" spans="1:10">
      <c r="A15" s="172"/>
      <c r="B15" s="172"/>
      <c r="C15" s="172"/>
      <c r="D15" s="172"/>
      <c r="E15" s="172"/>
      <c r="F15" s="172"/>
      <c r="G15" s="172"/>
      <c r="H15" s="36" t="s">
        <v>27</v>
      </c>
      <c r="I15" s="35"/>
      <c r="J15" s="37"/>
    </row>
    <row r="16" spans="1:10">
      <c r="A16" s="172"/>
      <c r="B16" s="172"/>
      <c r="C16" s="172"/>
      <c r="D16" s="172"/>
      <c r="E16" s="172"/>
      <c r="F16" s="172"/>
      <c r="G16" s="172"/>
      <c r="H16" s="16"/>
      <c r="I16" s="16"/>
      <c r="J16" s="17"/>
    </row>
    <row r="17" spans="1:10">
      <c r="A17" s="172"/>
      <c r="B17" s="172"/>
      <c r="C17" s="172"/>
      <c r="D17" s="172"/>
      <c r="E17" s="172"/>
      <c r="F17" s="172"/>
      <c r="G17" s="172"/>
      <c r="H17" s="16"/>
      <c r="I17" s="16"/>
      <c r="J17" s="17"/>
    </row>
    <row r="18" spans="1:10">
      <c r="A18" s="172"/>
      <c r="B18" s="172"/>
      <c r="C18" s="172"/>
      <c r="D18" s="172"/>
      <c r="E18" s="172"/>
      <c r="F18" s="172"/>
      <c r="G18" s="172"/>
      <c r="H18" s="16"/>
      <c r="I18" s="16"/>
      <c r="J18" s="17"/>
    </row>
    <row r="19" spans="1:10">
      <c r="A19" s="172"/>
      <c r="B19" s="172"/>
      <c r="C19" s="172"/>
      <c r="D19" s="172"/>
      <c r="E19" s="172"/>
      <c r="F19" s="172"/>
      <c r="G19" s="172"/>
      <c r="H19" s="16"/>
      <c r="I19" s="16"/>
      <c r="J19" s="17"/>
    </row>
    <row r="20" spans="1:10">
      <c r="A20" s="172"/>
      <c r="B20" s="172"/>
      <c r="C20" s="172"/>
      <c r="D20" s="172"/>
      <c r="E20" s="172"/>
      <c r="F20" s="172"/>
      <c r="G20" s="172"/>
      <c r="H20" s="16"/>
      <c r="I20" s="16"/>
      <c r="J20" s="17"/>
    </row>
    <row r="21" spans="1:10">
      <c r="A21" s="172"/>
      <c r="B21" s="172"/>
      <c r="C21" s="172"/>
      <c r="D21" s="172"/>
      <c r="E21" s="172"/>
      <c r="F21" s="172"/>
      <c r="G21" s="172"/>
      <c r="H21" s="16"/>
      <c r="I21" s="16"/>
      <c r="J21" s="17"/>
    </row>
    <row r="22" spans="1:10">
      <c r="A22" s="172"/>
      <c r="B22" s="172"/>
      <c r="C22" s="172"/>
      <c r="D22" s="172"/>
      <c r="E22" s="172"/>
      <c r="F22" s="172"/>
      <c r="G22" s="172"/>
      <c r="H22" s="16"/>
      <c r="I22" s="16"/>
      <c r="J22" s="17"/>
    </row>
    <row r="23" spans="1:10">
      <c r="A23" s="172"/>
      <c r="B23" s="172"/>
      <c r="C23" s="172"/>
      <c r="D23" s="172"/>
      <c r="E23" s="172"/>
      <c r="F23" s="172"/>
      <c r="G23" s="172"/>
      <c r="H23" s="16"/>
      <c r="I23" s="16"/>
      <c r="J23" s="17"/>
    </row>
    <row r="24" spans="1:10">
      <c r="A24" s="172"/>
      <c r="B24" s="172"/>
      <c r="C24" s="172"/>
      <c r="D24" s="172"/>
      <c r="E24" s="172"/>
      <c r="F24" s="172"/>
      <c r="G24" s="172"/>
      <c r="H24" s="16"/>
      <c r="I24" s="16"/>
      <c r="J24" s="17"/>
    </row>
    <row r="25" spans="1:10">
      <c r="A25" s="172"/>
      <c r="B25" s="172"/>
      <c r="C25" s="172"/>
      <c r="D25" s="172"/>
      <c r="E25" s="172"/>
      <c r="F25" s="172"/>
      <c r="G25" s="172"/>
      <c r="H25" s="16"/>
      <c r="I25" s="16"/>
      <c r="J25" s="17"/>
    </row>
    <row r="26" spans="1:10">
      <c r="A26" s="172"/>
      <c r="B26" s="172"/>
      <c r="C26" s="172"/>
      <c r="D26" s="172"/>
      <c r="E26" s="172"/>
      <c r="F26" s="172"/>
      <c r="G26" s="172"/>
      <c r="H26" s="22"/>
      <c r="I26" s="16"/>
      <c r="J26" s="17"/>
    </row>
    <row r="27" spans="1:10">
      <c r="A27" s="172"/>
      <c r="B27" s="172"/>
      <c r="C27" s="172"/>
      <c r="D27" s="172"/>
      <c r="E27" s="172"/>
      <c r="F27" s="172"/>
      <c r="G27" s="172"/>
      <c r="H27" s="16"/>
      <c r="I27" s="16"/>
      <c r="J27" s="17"/>
    </row>
    <row r="28" spans="1:10">
      <c r="A28" s="172"/>
      <c r="B28" s="172"/>
      <c r="C28" s="172"/>
      <c r="D28" s="172"/>
      <c r="E28" s="172"/>
      <c r="F28" s="172"/>
      <c r="G28" s="172"/>
      <c r="H28" s="16"/>
      <c r="I28" s="16"/>
      <c r="J28" s="17"/>
    </row>
    <row r="29" spans="1:10">
      <c r="A29" s="172"/>
      <c r="B29" s="172"/>
      <c r="C29" s="172"/>
      <c r="D29" s="172"/>
      <c r="E29" s="172"/>
      <c r="F29" s="172"/>
      <c r="G29" s="172"/>
      <c r="H29" s="16"/>
      <c r="I29" s="16"/>
      <c r="J29" s="17"/>
    </row>
    <row r="30" spans="1:10">
      <c r="A30" s="172"/>
      <c r="B30" s="172"/>
      <c r="C30" s="172"/>
      <c r="D30" s="172"/>
      <c r="E30" s="172"/>
      <c r="F30" s="172"/>
      <c r="G30" s="172"/>
      <c r="H30" s="16"/>
      <c r="I30" s="16"/>
      <c r="J30" s="17"/>
    </row>
    <row r="31" spans="1:10">
      <c r="A31" s="172"/>
      <c r="B31" s="172"/>
      <c r="C31" s="172"/>
      <c r="D31" s="172"/>
      <c r="E31" s="172"/>
      <c r="F31" s="172"/>
      <c r="G31" s="172"/>
      <c r="H31" s="16"/>
      <c r="I31" s="16"/>
      <c r="J31" s="17"/>
    </row>
    <row r="32" spans="1:10">
      <c r="A32" s="172"/>
      <c r="B32" s="172"/>
      <c r="C32" s="172"/>
      <c r="D32" s="172"/>
      <c r="E32" s="172"/>
      <c r="F32" s="172"/>
      <c r="G32" s="172"/>
      <c r="H32" s="16"/>
      <c r="I32" s="16"/>
      <c r="J32" s="17"/>
    </row>
    <row r="33" spans="1:10">
      <c r="A33" s="172"/>
      <c r="B33" s="172"/>
      <c r="C33" s="172"/>
      <c r="D33" s="172"/>
      <c r="E33" s="172"/>
      <c r="F33" s="172"/>
      <c r="G33" s="172"/>
      <c r="H33" s="16"/>
      <c r="I33" s="16"/>
      <c r="J33" s="17"/>
    </row>
    <row r="34" spans="1:10">
      <c r="A34" s="172"/>
      <c r="B34" s="172"/>
      <c r="C34" s="172"/>
      <c r="D34" s="172"/>
      <c r="E34" s="172"/>
      <c r="F34" s="172"/>
      <c r="G34" s="172"/>
      <c r="H34" s="16"/>
      <c r="I34" s="16"/>
      <c r="J34" s="17"/>
    </row>
    <row r="35" spans="1:10">
      <c r="A35" s="172"/>
      <c r="B35" s="172"/>
      <c r="C35" s="172"/>
      <c r="D35" s="172"/>
      <c r="E35" s="172"/>
      <c r="F35" s="172"/>
      <c r="G35" s="172"/>
      <c r="H35" s="16"/>
      <c r="I35" s="16"/>
      <c r="J35" s="17"/>
    </row>
    <row r="36" spans="1:10" ht="15">
      <c r="A36" s="172"/>
      <c r="B36" s="172"/>
      <c r="C36" s="172"/>
      <c r="D36" s="172"/>
      <c r="E36" s="172"/>
      <c r="F36" s="172"/>
      <c r="G36" s="172"/>
      <c r="H36" s="31" t="s">
        <v>161</v>
      </c>
      <c r="I36" s="42"/>
      <c r="J36" s="17"/>
    </row>
    <row r="37" spans="1:10" ht="15">
      <c r="A37" s="172"/>
      <c r="B37" s="172"/>
      <c r="C37" s="172"/>
      <c r="D37" s="172"/>
      <c r="E37" s="172"/>
      <c r="F37" s="172"/>
      <c r="G37" s="172"/>
      <c r="H37" s="31" t="s">
        <v>39</v>
      </c>
      <c r="I37" s="42"/>
      <c r="J37" s="17"/>
    </row>
    <row r="38" spans="1:10" ht="15">
      <c r="A38" s="172"/>
      <c r="B38" s="172"/>
      <c r="C38" s="172"/>
      <c r="D38" s="172"/>
      <c r="E38" s="172"/>
      <c r="F38" s="172"/>
      <c r="G38" s="172"/>
      <c r="H38" s="31" t="s">
        <v>41</v>
      </c>
      <c r="I38" s="42"/>
      <c r="J38" s="17"/>
    </row>
    <row r="39" spans="1:10" ht="15">
      <c r="A39" s="172"/>
      <c r="B39" s="172"/>
      <c r="C39" s="172"/>
      <c r="D39" s="172"/>
      <c r="E39" s="172"/>
      <c r="F39" s="172"/>
      <c r="G39" s="172"/>
      <c r="H39" s="31" t="s">
        <v>40</v>
      </c>
      <c r="I39" s="42"/>
      <c r="J39" s="17"/>
    </row>
    <row r="40" spans="1:10" ht="15">
      <c r="A40" s="172"/>
      <c r="B40" s="172"/>
      <c r="C40" s="172"/>
      <c r="D40" s="172"/>
      <c r="E40" s="172"/>
      <c r="F40" s="172"/>
      <c r="G40" s="172"/>
      <c r="H40" s="31"/>
      <c r="I40" s="42"/>
      <c r="J40" s="17"/>
    </row>
    <row r="41" spans="1:10" ht="15.75">
      <c r="A41" s="172"/>
      <c r="B41" s="172"/>
      <c r="C41" s="172"/>
      <c r="D41" s="172"/>
      <c r="E41" s="172"/>
      <c r="F41" s="172"/>
      <c r="G41" s="172"/>
      <c r="H41" s="41"/>
      <c r="I41" s="42"/>
      <c r="J41" s="17"/>
    </row>
    <row r="42" spans="1:10" ht="15">
      <c r="A42" s="172"/>
      <c r="B42" s="172"/>
      <c r="C42" s="172"/>
      <c r="D42" s="172"/>
      <c r="E42" s="172"/>
      <c r="F42" s="172"/>
      <c r="G42" s="172"/>
      <c r="H42" s="31" t="s">
        <v>33</v>
      </c>
      <c r="I42" s="47" t="s">
        <v>35</v>
      </c>
      <c r="J42" s="17"/>
    </row>
    <row r="43" spans="1:10" ht="15">
      <c r="A43" s="5"/>
      <c r="B43" s="5"/>
      <c r="C43" s="5"/>
      <c r="D43" s="5"/>
      <c r="E43" s="5"/>
      <c r="F43" s="5"/>
      <c r="G43" s="5"/>
      <c r="H43" s="31" t="s">
        <v>37</v>
      </c>
      <c r="I43" s="42"/>
      <c r="J43" s="17"/>
    </row>
    <row r="44" spans="1:10" ht="15">
      <c r="A44" s="5"/>
      <c r="B44" s="5"/>
      <c r="C44" s="5"/>
      <c r="D44" s="5"/>
      <c r="E44" s="5"/>
      <c r="F44" s="5"/>
      <c r="G44" s="5"/>
      <c r="H44" s="31" t="s">
        <v>36</v>
      </c>
      <c r="I44" s="42"/>
      <c r="J44" s="17"/>
    </row>
    <row r="45" spans="1:10" ht="15">
      <c r="A45" s="5"/>
      <c r="B45" s="5"/>
      <c r="C45" s="5"/>
      <c r="D45" s="5"/>
      <c r="E45" s="5"/>
      <c r="F45" s="5"/>
      <c r="G45" s="5"/>
      <c r="H45" s="31"/>
      <c r="I45" s="42"/>
      <c r="J45" s="17"/>
    </row>
    <row r="46" spans="1:10">
      <c r="A46" s="5"/>
      <c r="B46" s="5"/>
      <c r="C46" s="5"/>
      <c r="D46" s="5"/>
      <c r="E46" s="5"/>
      <c r="F46" s="5"/>
      <c r="G46" s="5"/>
      <c r="H46" s="21"/>
      <c r="I46" s="16"/>
      <c r="J46" s="17"/>
    </row>
    <row r="47" spans="1:10">
      <c r="A47" s="5"/>
      <c r="B47" s="5"/>
      <c r="C47" s="5"/>
      <c r="D47" s="5"/>
      <c r="E47" s="5"/>
      <c r="F47" s="5"/>
      <c r="G47" s="5"/>
      <c r="H47" s="21"/>
      <c r="I47" s="16"/>
      <c r="J47" s="17"/>
    </row>
    <row r="48" spans="1:10">
      <c r="A48" s="5"/>
      <c r="B48" s="5"/>
      <c r="C48" s="5"/>
      <c r="D48" s="5"/>
      <c r="E48" s="5"/>
      <c r="F48" s="5"/>
      <c r="G48" s="5"/>
      <c r="H48" s="21"/>
      <c r="I48" s="16"/>
      <c r="J48" s="17"/>
    </row>
    <row r="49" spans="8:10">
      <c r="H49" s="21"/>
      <c r="I49" s="16"/>
      <c r="J49" s="17"/>
    </row>
    <row r="50" spans="8:10">
      <c r="H50" s="21"/>
      <c r="I50" s="16"/>
      <c r="J50" s="17"/>
    </row>
    <row r="51" spans="8:10">
      <c r="H51" s="21"/>
      <c r="I51" s="16"/>
      <c r="J51" s="17"/>
    </row>
    <row r="52" spans="8:10">
      <c r="H52" s="21"/>
      <c r="I52" s="16"/>
      <c r="J52" s="17"/>
    </row>
    <row r="53" spans="8:10">
      <c r="H53" s="40"/>
      <c r="I53" s="19"/>
      <c r="J53" s="20"/>
    </row>
  </sheetData>
  <mergeCells count="8">
    <mergeCell ref="G1:J3"/>
    <mergeCell ref="H9:J9"/>
    <mergeCell ref="H11:J11"/>
    <mergeCell ref="A14:G42"/>
    <mergeCell ref="A11:G11"/>
    <mergeCell ref="H7:J7"/>
    <mergeCell ref="A8:G9"/>
    <mergeCell ref="A10:G10"/>
  </mergeCells>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52"/>
  <sheetViews>
    <sheetView showGridLines="0" workbookViewId="0">
      <pane xSplit="7" topLeftCell="H1" activePane="topRight" state="frozenSplit"/>
      <selection pane="topRight" activeCell="E26" sqref="E26"/>
    </sheetView>
  </sheetViews>
  <sheetFormatPr defaultRowHeight="12.75"/>
  <cols>
    <col min="1" max="1" width="9.75" style="57" bestFit="1" customWidth="1"/>
    <col min="2" max="2" width="9.5" style="57" bestFit="1" customWidth="1"/>
    <col min="3" max="3" width="9.125" style="57" bestFit="1" customWidth="1"/>
    <col min="4" max="4" width="14.875" style="57" customWidth="1"/>
    <col min="5" max="5" width="14.5" style="57" customWidth="1"/>
    <col min="6" max="6" width="13.625" style="57" customWidth="1"/>
    <col min="7" max="7" width="9" style="57"/>
    <col min="8" max="8" width="11.625" style="57" bestFit="1" customWidth="1"/>
    <col min="9" max="9" width="13" style="57" customWidth="1"/>
    <col min="10" max="11" width="12" style="57" customWidth="1"/>
    <col min="12" max="12" width="15.5" style="57" bestFit="1" customWidth="1"/>
    <col min="13" max="13" width="13.875" style="57" bestFit="1" customWidth="1"/>
    <col min="14" max="14" width="6.5" style="148" customWidth="1"/>
    <col min="15" max="15" width="11.625" style="165" customWidth="1"/>
    <col min="16" max="19" width="9" style="150"/>
    <col min="20" max="20" width="10.625" style="150" bestFit="1" customWidth="1"/>
    <col min="21" max="21" width="0.75" style="148" customWidth="1"/>
    <col min="22" max="22" width="11.625" style="57" customWidth="1"/>
    <col min="23" max="24" width="9" style="57"/>
    <col min="25" max="25" width="13.5" style="57" customWidth="1"/>
    <col min="26" max="26" width="16.375" style="57" customWidth="1"/>
    <col min="27" max="27" width="14" style="57" customWidth="1"/>
    <col min="28" max="28" width="0.75" style="148" customWidth="1"/>
    <col min="29" max="29" width="10.5" style="57" customWidth="1"/>
    <col min="30" max="32" width="10.375" style="57" customWidth="1"/>
    <col min="33" max="33" width="9" style="57"/>
    <col min="34" max="34" width="10.625" style="57" bestFit="1" customWidth="1"/>
    <col min="35" max="16384" width="9" style="57"/>
  </cols>
  <sheetData>
    <row r="1" spans="1:35" ht="19.5" customHeight="1">
      <c r="H1" s="166"/>
      <c r="I1" s="133" t="s">
        <v>136</v>
      </c>
      <c r="J1" s="133" t="s">
        <v>137</v>
      </c>
      <c r="K1" s="133" t="s">
        <v>138</v>
      </c>
      <c r="L1" s="133" t="s">
        <v>139</v>
      </c>
      <c r="M1" s="133" t="s">
        <v>213</v>
      </c>
      <c r="N1" s="134"/>
      <c r="O1" s="186" t="s">
        <v>4</v>
      </c>
      <c r="P1" s="186"/>
      <c r="Q1" s="186"/>
      <c r="R1" s="186"/>
      <c r="S1" s="186"/>
      <c r="T1" s="187"/>
      <c r="U1" s="134"/>
      <c r="V1" s="188" t="s">
        <v>5</v>
      </c>
      <c r="W1" s="186"/>
      <c r="X1" s="186"/>
      <c r="Y1" s="186"/>
      <c r="Z1" s="186"/>
      <c r="AA1" s="186"/>
      <c r="AB1" s="134"/>
      <c r="AC1" s="186" t="s">
        <v>448</v>
      </c>
      <c r="AD1" s="186"/>
      <c r="AE1" s="186"/>
      <c r="AF1" s="186"/>
      <c r="AG1" s="186"/>
      <c r="AH1" s="186"/>
    </row>
    <row r="2" spans="1:35">
      <c r="H2" s="133"/>
      <c r="I2" s="133" t="s">
        <v>140</v>
      </c>
      <c r="J2" s="133" t="s">
        <v>141</v>
      </c>
      <c r="K2" s="133" t="s">
        <v>142</v>
      </c>
      <c r="L2" s="133" t="s">
        <v>143</v>
      </c>
      <c r="M2" s="133" t="s">
        <v>214</v>
      </c>
      <c r="N2" s="135"/>
      <c r="O2" s="136"/>
      <c r="P2" s="136" t="str">
        <f t="array" ref="P2:T2">I2:M2</f>
        <v>沪深300</v>
      </c>
      <c r="Q2" s="136" t="str">
        <v>通信(中信)</v>
      </c>
      <c r="R2" s="136" t="str">
        <v>电信运营Ⅱ(中信)</v>
      </c>
      <c r="S2" s="136" t="str">
        <v>通信设备制造(中信)</v>
      </c>
      <c r="T2" s="137" t="str">
        <v>增值服务Ⅱ(中信)</v>
      </c>
      <c r="U2" s="135"/>
      <c r="V2" s="138"/>
      <c r="W2" s="136" t="str">
        <f t="array" ref="W2:AA2">I2:M2</f>
        <v>沪深300</v>
      </c>
      <c r="X2" s="136" t="str">
        <v>通信(中信)</v>
      </c>
      <c r="Y2" s="136" t="str">
        <v>电信运营Ⅱ(中信)</v>
      </c>
      <c r="Z2" s="136" t="str">
        <v>通信设备制造(中信)</v>
      </c>
      <c r="AA2" s="136" t="str">
        <v>增值服务Ⅱ(中信)</v>
      </c>
      <c r="AB2" s="135"/>
      <c r="AC2" s="136"/>
      <c r="AD2" s="136" t="str">
        <f t="array" ref="AD2:AH2">I2:M2</f>
        <v>沪深300</v>
      </c>
      <c r="AE2" s="136" t="str">
        <v>通信(中信)</v>
      </c>
      <c r="AF2" s="136" t="str">
        <v>电信运营Ⅱ(中信)</v>
      </c>
      <c r="AG2" s="136" t="str">
        <v>通信设备制造(中信)</v>
      </c>
      <c r="AH2" s="136" t="str">
        <v>增值服务Ⅱ(中信)</v>
      </c>
    </row>
    <row r="3" spans="1:35">
      <c r="H3" s="133" t="s">
        <v>32</v>
      </c>
      <c r="I3" s="133" t="s">
        <v>144</v>
      </c>
      <c r="J3" s="133" t="s">
        <v>144</v>
      </c>
      <c r="K3" s="133" t="s">
        <v>144</v>
      </c>
      <c r="L3" s="133" t="s">
        <v>144</v>
      </c>
      <c r="M3" s="133" t="s">
        <v>144</v>
      </c>
      <c r="N3" s="139"/>
      <c r="O3" s="140" t="s">
        <v>2</v>
      </c>
      <c r="P3" s="141" t="s">
        <v>3</v>
      </c>
      <c r="Q3" s="141" t="s">
        <v>3</v>
      </c>
      <c r="R3" s="142" t="s">
        <v>3</v>
      </c>
      <c r="S3" s="141" t="s">
        <v>3</v>
      </c>
      <c r="T3" s="142" t="s">
        <v>3</v>
      </c>
      <c r="U3" s="139"/>
      <c r="V3" s="143" t="s">
        <v>2</v>
      </c>
      <c r="W3" s="141" t="s">
        <v>3</v>
      </c>
      <c r="X3" s="141"/>
      <c r="Y3" s="141"/>
      <c r="Z3" s="141" t="s">
        <v>3</v>
      </c>
      <c r="AA3" s="141" t="s">
        <v>3</v>
      </c>
      <c r="AB3" s="139"/>
      <c r="AC3" s="140" t="s">
        <v>2</v>
      </c>
      <c r="AD3" s="141" t="s">
        <v>3</v>
      </c>
      <c r="AE3" s="141"/>
      <c r="AF3" s="141"/>
      <c r="AG3" s="141" t="s">
        <v>3</v>
      </c>
      <c r="AH3" s="141" t="s">
        <v>3</v>
      </c>
    </row>
    <row r="4" spans="1:35">
      <c r="A4" s="144"/>
      <c r="B4" s="145"/>
      <c r="H4" s="146">
        <v>40846</v>
      </c>
      <c r="I4" s="147">
        <v>2709.0169999999998</v>
      </c>
      <c r="J4" s="147">
        <v>2019.7328</v>
      </c>
      <c r="K4" s="147">
        <v>1917.6496999999999</v>
      </c>
      <c r="L4" s="147">
        <v>1976.1464000000001</v>
      </c>
      <c r="M4" s="147">
        <v>1119.0293999999999</v>
      </c>
      <c r="O4" s="149">
        <f t="shared" ref="O4:O67" si="0">H4</f>
        <v>40846</v>
      </c>
      <c r="P4" s="150">
        <v>0</v>
      </c>
      <c r="Q4" s="150">
        <v>0</v>
      </c>
      <c r="R4" s="150">
        <v>0</v>
      </c>
      <c r="S4" s="150">
        <v>0</v>
      </c>
      <c r="T4" s="150">
        <v>0</v>
      </c>
      <c r="V4" s="149">
        <f>H54</f>
        <v>41210</v>
      </c>
      <c r="W4" s="151">
        <v>0</v>
      </c>
      <c r="X4" s="151">
        <v>0</v>
      </c>
      <c r="Y4" s="151">
        <v>0</v>
      </c>
      <c r="Z4" s="151">
        <v>0</v>
      </c>
      <c r="AA4" s="151">
        <v>0</v>
      </c>
      <c r="AC4" s="149">
        <f>H104</f>
        <v>41567</v>
      </c>
      <c r="AD4" s="151">
        <v>0</v>
      </c>
      <c r="AE4" s="151">
        <v>0</v>
      </c>
      <c r="AF4" s="151">
        <v>0</v>
      </c>
      <c r="AG4" s="151">
        <v>0</v>
      </c>
      <c r="AH4" s="151">
        <v>0</v>
      </c>
    </row>
    <row r="5" spans="1:35">
      <c r="A5" s="152" t="s">
        <v>8</v>
      </c>
      <c r="B5" s="153" t="str">
        <f>P2</f>
        <v>沪深300</v>
      </c>
      <c r="C5" s="153" t="str">
        <f>Q2</f>
        <v>通信(中信)</v>
      </c>
      <c r="D5" s="153" t="str">
        <f>R2</f>
        <v>电信运营Ⅱ(中信)</v>
      </c>
      <c r="E5" s="153" t="str">
        <f>S2</f>
        <v>通信设备制造(中信)</v>
      </c>
      <c r="F5" s="153" t="str">
        <f>T2</f>
        <v>增值服务Ⅱ(中信)</v>
      </c>
      <c r="H5" s="146">
        <v>40853</v>
      </c>
      <c r="I5" s="147">
        <v>2763.7460000000001</v>
      </c>
      <c r="J5" s="147">
        <v>2154.3193000000001</v>
      </c>
      <c r="K5" s="147">
        <v>2005.7769000000001</v>
      </c>
      <c r="L5" s="147">
        <v>2112.9607000000001</v>
      </c>
      <c r="M5" s="147">
        <v>1224.5275999999999</v>
      </c>
      <c r="O5" s="149">
        <f t="shared" si="0"/>
        <v>40853</v>
      </c>
      <c r="P5" s="150">
        <f t="shared" ref="P5:T36" si="1">I5/I$4-1</f>
        <v>2.0202531028782778E-2</v>
      </c>
      <c r="Q5" s="150">
        <f t="shared" si="1"/>
        <v>6.6635794596196174E-2</v>
      </c>
      <c r="R5" s="150">
        <f t="shared" si="1"/>
        <v>4.5955838545486349E-2</v>
      </c>
      <c r="S5" s="150">
        <f t="shared" si="1"/>
        <v>6.9232876673509525E-2</v>
      </c>
      <c r="T5" s="150">
        <f t="shared" si="1"/>
        <v>9.4276522136058194E-2</v>
      </c>
      <c r="V5" s="149">
        <f t="shared" ref="V5:V68" si="2">H55</f>
        <v>41217</v>
      </c>
      <c r="W5" s="151">
        <f>I55/I$54-1</f>
        <v>2.6187471278838359E-2</v>
      </c>
      <c r="X5" s="151">
        <f t="shared" ref="X5:AA20" si="3">J55/J$54-1</f>
        <v>2.1065201494689934E-3</v>
      </c>
      <c r="Y5" s="151">
        <f t="shared" si="3"/>
        <v>0</v>
      </c>
      <c r="Z5" s="151">
        <f t="shared" si="3"/>
        <v>-3.7758940802602448E-3</v>
      </c>
      <c r="AA5" s="151">
        <f t="shared" si="3"/>
        <v>3.4019788806955997E-2</v>
      </c>
      <c r="AC5" s="149">
        <f t="shared" ref="AC5:AC56" si="4">H105</f>
        <v>41574</v>
      </c>
      <c r="AD5" s="151">
        <f>I105/I$104-1</f>
        <v>-2.3698977846329794E-2</v>
      </c>
      <c r="AE5" s="151">
        <f t="shared" ref="AE5:AH20" si="5">J105/J$104-1</f>
        <v>-7.0505958592996798E-2</v>
      </c>
      <c r="AF5" s="151">
        <f t="shared" si="5"/>
        <v>-1.4662774756947217E-2</v>
      </c>
      <c r="AG5" s="151">
        <f t="shared" si="5"/>
        <v>-6.9724480693038937E-2</v>
      </c>
      <c r="AH5" s="151">
        <f t="shared" si="5"/>
        <v>-9.6294783738629985E-2</v>
      </c>
    </row>
    <row r="6" spans="1:35">
      <c r="A6" s="154">
        <f>通信行业周报!H7-3</f>
        <v>41929</v>
      </c>
      <c r="B6" s="155">
        <f ca="1">OFFSET(I$1,MATCH($A$6,$H$1:$H$156)-1,0)/OFFSET(I$1,MATCH($A$6,$H$1:$H$156)-2,0)-1</f>
        <v>-1.0157739474272121E-2</v>
      </c>
      <c r="C6" s="155">
        <f ca="1">OFFSET(J$1,MATCH($A$6,$H$1:$H$156)-1,0)/OFFSET(J$1,MATCH($A$6,$H$1:$H$156)-2,0)-1</f>
        <v>-4.2927907772062235E-2</v>
      </c>
      <c r="D6" s="155">
        <f ca="1">OFFSET(K$1,MATCH($A$6,$H$1:$H$156)-1,0)/OFFSET(K$1,MATCH($A$6,$H$1:$H$156)-2,0)-1</f>
        <v>-1.1286560086029018E-3</v>
      </c>
      <c r="E6" s="155">
        <f ca="1">OFFSET(L$1,MATCH($A$6,$H$1:$H$156)-1,0)/OFFSET(L$1,MATCH($A$6,$H$1:$H$156)-2,0)-1</f>
        <v>-4.6976334932069319E-2</v>
      </c>
      <c r="F6" s="155">
        <f ca="1">OFFSET(M$1,MATCH($A$6,$H$1:$H$156)-1,0)/OFFSET(M$1,MATCH($A$6,$H$1:$H$156)-2,0)-1</f>
        <v>-4.9449982919900881E-2</v>
      </c>
      <c r="H6" s="146">
        <v>40860</v>
      </c>
      <c r="I6" s="147">
        <v>2695.002</v>
      </c>
      <c r="J6" s="147">
        <v>2112.7537000000002</v>
      </c>
      <c r="K6" s="147">
        <v>1875.3486</v>
      </c>
      <c r="L6" s="147">
        <v>2089.9380000000001</v>
      </c>
      <c r="M6" s="147">
        <v>1247.6824999999999</v>
      </c>
      <c r="O6" s="149">
        <f t="shared" si="0"/>
        <v>40860</v>
      </c>
      <c r="P6" s="150">
        <f t="shared" si="1"/>
        <v>-5.1734632894514521E-3</v>
      </c>
      <c r="Q6" s="150">
        <f t="shared" si="1"/>
        <v>4.6056042660692631E-2</v>
      </c>
      <c r="R6" s="150">
        <f t="shared" si="1"/>
        <v>-2.2058825446586994E-2</v>
      </c>
      <c r="S6" s="150">
        <f t="shared" si="1"/>
        <v>5.7582575865836594E-2</v>
      </c>
      <c r="T6" s="150">
        <f t="shared" si="1"/>
        <v>0.11496847178456626</v>
      </c>
      <c r="V6" s="149">
        <f t="shared" si="2"/>
        <v>41224</v>
      </c>
      <c r="W6" s="151">
        <f t="shared" ref="W6:AA68" si="6">I56/I$54-1</f>
        <v>-3.106445239949962E-3</v>
      </c>
      <c r="X6" s="151">
        <f t="shared" si="3"/>
        <v>-3.6240196966342619E-2</v>
      </c>
      <c r="Y6" s="151">
        <f t="shared" si="3"/>
        <v>-4.1552974195057213E-2</v>
      </c>
      <c r="Z6" s="151">
        <f t="shared" si="3"/>
        <v>-4.2988171646720863E-2</v>
      </c>
      <c r="AA6" s="151">
        <f t="shared" si="3"/>
        <v>4.3342359477920311E-3</v>
      </c>
      <c r="AC6" s="149">
        <f t="shared" si="4"/>
        <v>41581</v>
      </c>
      <c r="AD6" s="151">
        <f t="shared" ref="AD6:AH56" si="7">I106/I$104-1</f>
        <v>-1.6938617194835803E-2</v>
      </c>
      <c r="AE6" s="151">
        <f t="shared" si="5"/>
        <v>-0.1138306613259652</v>
      </c>
      <c r="AF6" s="151">
        <f t="shared" si="5"/>
        <v>8.147524943602491E-8</v>
      </c>
      <c r="AG6" s="151">
        <f t="shared" si="5"/>
        <v>-0.11802657102832637</v>
      </c>
      <c r="AH6" s="151">
        <f t="shared" si="5"/>
        <v>-0.15505971165150667</v>
      </c>
      <c r="AI6" s="150"/>
    </row>
    <row r="7" spans="1:35">
      <c r="A7" s="144"/>
      <c r="B7" s="145"/>
      <c r="H7" s="146">
        <v>40867</v>
      </c>
      <c r="I7" s="147">
        <v>2606.4949999999999</v>
      </c>
      <c r="J7" s="147">
        <v>2096.8930999999998</v>
      </c>
      <c r="K7" s="147">
        <v>1889.4489000000001</v>
      </c>
      <c r="L7" s="147">
        <v>2074.7849000000001</v>
      </c>
      <c r="M7" s="147">
        <v>1199.2651000000001</v>
      </c>
      <c r="O7" s="149">
        <f t="shared" si="0"/>
        <v>40867</v>
      </c>
      <c r="P7" s="150">
        <f t="shared" si="1"/>
        <v>-3.7844723750349307E-2</v>
      </c>
      <c r="Q7" s="150">
        <f t="shared" si="1"/>
        <v>3.8203221733092541E-2</v>
      </c>
      <c r="R7" s="150">
        <f t="shared" si="1"/>
        <v>-1.4705918395836237E-2</v>
      </c>
      <c r="S7" s="150">
        <f t="shared" si="1"/>
        <v>4.9914571106675076E-2</v>
      </c>
      <c r="T7" s="150">
        <f t="shared" si="1"/>
        <v>7.1701154589861593E-2</v>
      </c>
      <c r="V7" s="149">
        <f t="shared" si="2"/>
        <v>41231</v>
      </c>
      <c r="W7" s="151">
        <f t="shared" si="6"/>
        <v>-3.1436798764361895E-2</v>
      </c>
      <c r="X7" s="151">
        <f t="shared" si="3"/>
        <v>-8.4918254942607296E-2</v>
      </c>
      <c r="Y7" s="151">
        <f t="shared" si="3"/>
        <v>-8.8648943634520916E-2</v>
      </c>
      <c r="Z7" s="151">
        <f t="shared" si="3"/>
        <v>-9.1831412935392542E-2</v>
      </c>
      <c r="AA7" s="151">
        <f t="shared" si="3"/>
        <v>-4.57692992401173E-2</v>
      </c>
      <c r="AC7" s="149">
        <f t="shared" si="4"/>
        <v>41588</v>
      </c>
      <c r="AD7" s="151">
        <f t="shared" si="7"/>
        <v>-4.8683582475905318E-2</v>
      </c>
      <c r="AE7" s="151">
        <f t="shared" si="5"/>
        <v>-0.13082772592791381</v>
      </c>
      <c r="AF7" s="151">
        <f t="shared" si="5"/>
        <v>-2.9325386563395339E-2</v>
      </c>
      <c r="AG7" s="151">
        <f t="shared" si="5"/>
        <v>-0.12696502770456342</v>
      </c>
      <c r="AH7" s="151">
        <f t="shared" si="5"/>
        <v>-0.19044471070459568</v>
      </c>
      <c r="AI7" s="150"/>
    </row>
    <row r="8" spans="1:35">
      <c r="A8" s="72" t="s">
        <v>6</v>
      </c>
      <c r="D8" s="117"/>
      <c r="H8" s="146">
        <v>40874</v>
      </c>
      <c r="I8" s="147">
        <v>2569.973</v>
      </c>
      <c r="J8" s="147">
        <v>2078.4468000000002</v>
      </c>
      <c r="K8" s="147">
        <v>1889.4490000000001</v>
      </c>
      <c r="L8" s="147">
        <v>2041.5393999999999</v>
      </c>
      <c r="M8" s="147">
        <v>1229.1424999999999</v>
      </c>
      <c r="O8" s="149">
        <f t="shared" si="0"/>
        <v>40874</v>
      </c>
      <c r="P8" s="150">
        <f t="shared" si="1"/>
        <v>-5.132636672268942E-2</v>
      </c>
      <c r="Q8" s="150">
        <f t="shared" si="1"/>
        <v>2.9070181956742047E-2</v>
      </c>
      <c r="R8" s="150">
        <f t="shared" si="1"/>
        <v>-1.4705866248668764E-2</v>
      </c>
      <c r="S8" s="150">
        <f t="shared" si="1"/>
        <v>3.3091171787677176E-2</v>
      </c>
      <c r="T8" s="150">
        <f t="shared" si="1"/>
        <v>9.8400542470108432E-2</v>
      </c>
      <c r="V8" s="149">
        <f t="shared" si="2"/>
        <v>41238</v>
      </c>
      <c r="W8" s="151">
        <f t="shared" si="6"/>
        <v>-2.4569966640079044E-2</v>
      </c>
      <c r="X8" s="151">
        <f t="shared" si="3"/>
        <v>-8.0544206734155743E-2</v>
      </c>
      <c r="Y8" s="151">
        <f t="shared" si="3"/>
        <v>-9.9734934123333674E-2</v>
      </c>
      <c r="Z8" s="151">
        <f t="shared" si="3"/>
        <v>-8.3931936553853448E-2</v>
      </c>
      <c r="AA8" s="151">
        <f t="shared" si="3"/>
        <v>-3.7510751731052228E-2</v>
      </c>
      <c r="AC8" s="149">
        <f t="shared" si="4"/>
        <v>41595</v>
      </c>
      <c r="AD8" s="151">
        <f t="shared" si="7"/>
        <v>-3.1046299876260064E-2</v>
      </c>
      <c r="AE8" s="151">
        <f t="shared" si="5"/>
        <v>-9.9113541262883853E-2</v>
      </c>
      <c r="AF8" s="151">
        <f t="shared" si="5"/>
        <v>-3.812300253241363E-2</v>
      </c>
      <c r="AG8" s="151">
        <f t="shared" si="5"/>
        <v>-9.2728689303162692E-2</v>
      </c>
      <c r="AH8" s="151">
        <f t="shared" si="5"/>
        <v>-0.14729721570634879</v>
      </c>
      <c r="AI8" s="150"/>
    </row>
    <row r="9" spans="1:35">
      <c r="H9" s="146">
        <v>40881</v>
      </c>
      <c r="I9" s="147">
        <v>2557.3110000000001</v>
      </c>
      <c r="J9" s="147">
        <v>1973.5145</v>
      </c>
      <c r="K9" s="147">
        <v>1861.248</v>
      </c>
      <c r="L9" s="147">
        <v>1922.8742999999999</v>
      </c>
      <c r="M9" s="147">
        <v>1141.8293000000001</v>
      </c>
      <c r="O9" s="149">
        <f t="shared" si="0"/>
        <v>40881</v>
      </c>
      <c r="P9" s="150">
        <f t="shared" si="1"/>
        <v>-5.6000386856191686E-2</v>
      </c>
      <c r="Q9" s="150">
        <f t="shared" si="1"/>
        <v>-2.2883373483858827E-2</v>
      </c>
      <c r="R9" s="150">
        <f t="shared" si="1"/>
        <v>-2.9411888938840058E-2</v>
      </c>
      <c r="S9" s="150">
        <f t="shared" si="1"/>
        <v>-2.6957567516252889E-2</v>
      </c>
      <c r="T9" s="150">
        <f t="shared" si="1"/>
        <v>2.0374710441030564E-2</v>
      </c>
      <c r="V9" s="149">
        <f t="shared" si="2"/>
        <v>41245</v>
      </c>
      <c r="W9" s="151">
        <f t="shared" si="6"/>
        <v>-4.8154127372707189E-2</v>
      </c>
      <c r="X9" s="151">
        <f t="shared" si="3"/>
        <v>-0.14082825152118916</v>
      </c>
      <c r="Y9" s="151">
        <f t="shared" si="3"/>
        <v>-0.12189132299056693</v>
      </c>
      <c r="Z9" s="151">
        <f t="shared" si="3"/>
        <v>-0.15147385036889716</v>
      </c>
      <c r="AA9" s="151">
        <f t="shared" si="3"/>
        <v>-0.11471848735558954</v>
      </c>
      <c r="AC9" s="149">
        <f t="shared" si="4"/>
        <v>41602</v>
      </c>
      <c r="AD9" s="151">
        <f t="shared" si="7"/>
        <v>-1.1579297080773987E-2</v>
      </c>
      <c r="AE9" s="151">
        <f t="shared" si="5"/>
        <v>-6.1495760900895591E-2</v>
      </c>
      <c r="AF9" s="151">
        <f t="shared" si="5"/>
        <v>-2.3460146300217088E-2</v>
      </c>
      <c r="AG9" s="151">
        <f t="shared" si="5"/>
        <v>-4.3590223399975758E-2</v>
      </c>
      <c r="AH9" s="151">
        <f t="shared" si="5"/>
        <v>-0.13304070967705639</v>
      </c>
      <c r="AI9" s="150"/>
    </row>
    <row r="10" spans="1:35">
      <c r="A10" s="156" t="s">
        <v>24</v>
      </c>
      <c r="B10" s="157">
        <v>2</v>
      </c>
      <c r="C10" s="157"/>
      <c r="D10" s="157"/>
      <c r="E10" s="157"/>
      <c r="F10" s="157"/>
      <c r="G10" s="157"/>
      <c r="H10" s="146">
        <v>40888</v>
      </c>
      <c r="I10" s="147">
        <v>2503.4609999999998</v>
      </c>
      <c r="J10" s="147">
        <v>1936.5418999999999</v>
      </c>
      <c r="K10" s="147">
        <v>1822.472</v>
      </c>
      <c r="L10" s="147">
        <v>1891.4825000000001</v>
      </c>
      <c r="M10" s="147">
        <v>1106.9443000000001</v>
      </c>
      <c r="O10" s="149">
        <f t="shared" si="0"/>
        <v>40888</v>
      </c>
      <c r="P10" s="150">
        <f t="shared" si="1"/>
        <v>-7.5878445945521955E-2</v>
      </c>
      <c r="Q10" s="150">
        <f t="shared" si="1"/>
        <v>-4.1189062236351326E-2</v>
      </c>
      <c r="R10" s="150">
        <f t="shared" si="1"/>
        <v>-4.963247458594755E-2</v>
      </c>
      <c r="S10" s="150">
        <f t="shared" si="1"/>
        <v>-4.2842929046147615E-2</v>
      </c>
      <c r="T10" s="150">
        <f t="shared" si="1"/>
        <v>-1.0799626890946601E-2</v>
      </c>
      <c r="V10" s="149">
        <f t="shared" si="2"/>
        <v>41252</v>
      </c>
      <c r="W10" s="151">
        <f t="shared" si="6"/>
        <v>-5.1158700070785823E-4</v>
      </c>
      <c r="X10" s="151">
        <f t="shared" si="3"/>
        <v>-9.4853784692172871E-2</v>
      </c>
      <c r="Y10" s="151">
        <f t="shared" si="3"/>
        <v>-6.9267950417089108E-2</v>
      </c>
      <c r="Z10" s="151">
        <f t="shared" si="3"/>
        <v>-0.10577371059823226</v>
      </c>
      <c r="AA10" s="151">
        <f t="shared" si="3"/>
        <v>-7.6662887554227122E-2</v>
      </c>
      <c r="AC10" s="149">
        <f t="shared" si="4"/>
        <v>41609</v>
      </c>
      <c r="AD10" s="151">
        <f t="shared" si="7"/>
        <v>5.3131546123870166E-3</v>
      </c>
      <c r="AE10" s="151">
        <f t="shared" si="5"/>
        <v>-2.3022167887540634E-2</v>
      </c>
      <c r="AF10" s="151">
        <f t="shared" si="5"/>
        <v>8.797778919517496E-3</v>
      </c>
      <c r="AG10" s="151">
        <f t="shared" si="5"/>
        <v>-8.3559515766226111E-3</v>
      </c>
      <c r="AH10" s="151">
        <f t="shared" si="5"/>
        <v>-8.1866596163978733E-2</v>
      </c>
      <c r="AI10" s="150"/>
    </row>
    <row r="11" spans="1:35">
      <c r="A11" s="156" t="s">
        <v>25</v>
      </c>
      <c r="B11" s="157"/>
      <c r="C11" s="157"/>
      <c r="D11" s="157"/>
      <c r="E11" s="157"/>
      <c r="F11" s="157"/>
      <c r="G11" s="157"/>
      <c r="H11" s="146">
        <v>40895</v>
      </c>
      <c r="I11" s="147">
        <v>2390.1289999999999</v>
      </c>
      <c r="J11" s="147">
        <v>1835.5903000000001</v>
      </c>
      <c r="K11" s="147">
        <v>1720.2445</v>
      </c>
      <c r="L11" s="147">
        <v>1780.8330000000001</v>
      </c>
      <c r="M11" s="147">
        <v>1107.4474</v>
      </c>
      <c r="O11" s="149">
        <f t="shared" si="0"/>
        <v>40895</v>
      </c>
      <c r="P11" s="150">
        <f t="shared" si="1"/>
        <v>-0.11771354701723902</v>
      </c>
      <c r="Q11" s="150">
        <f t="shared" si="1"/>
        <v>-9.1171713406842714E-2</v>
      </c>
      <c r="R11" s="150">
        <f t="shared" si="1"/>
        <v>-0.10294122018218443</v>
      </c>
      <c r="S11" s="150">
        <f t="shared" si="1"/>
        <v>-9.8835491135677023E-2</v>
      </c>
      <c r="T11" s="150">
        <f t="shared" si="1"/>
        <v>-1.0350040847898923E-2</v>
      </c>
      <c r="V11" s="149">
        <f t="shared" si="2"/>
        <v>41259</v>
      </c>
      <c r="W11" s="151">
        <f t="shared" si="6"/>
        <v>4.8026008193399194E-2</v>
      </c>
      <c r="X11" s="151">
        <f t="shared" si="3"/>
        <v>-6.7173841581634308E-2</v>
      </c>
      <c r="Y11" s="151">
        <f t="shared" si="3"/>
        <v>-4.9879161144460893E-2</v>
      </c>
      <c r="Z11" s="151">
        <f t="shared" si="3"/>
        <v>-7.6498362388478958E-2</v>
      </c>
      <c r="AA11" s="151">
        <f t="shared" si="3"/>
        <v>-4.5508634178792584E-2</v>
      </c>
      <c r="AC11" s="149">
        <f t="shared" si="4"/>
        <v>41616</v>
      </c>
      <c r="AD11" s="151">
        <f t="shared" si="7"/>
        <v>1.0813032191369087E-2</v>
      </c>
      <c r="AE11" s="151">
        <f t="shared" si="5"/>
        <v>-7.6711169752810449E-2</v>
      </c>
      <c r="AF11" s="151">
        <f t="shared" si="5"/>
        <v>-5.8649958374294986E-3</v>
      </c>
      <c r="AG11" s="151">
        <f t="shared" si="5"/>
        <v>-6.0684053286928497E-2</v>
      </c>
      <c r="AH11" s="151">
        <f t="shared" si="5"/>
        <v>-0.15675792639594388</v>
      </c>
      <c r="AI11" s="150"/>
    </row>
    <row r="12" spans="1:35">
      <c r="A12" s="156" t="s">
        <v>26</v>
      </c>
      <c r="B12" s="157"/>
      <c r="C12" s="157"/>
      <c r="D12" s="157"/>
      <c r="E12" s="157"/>
      <c r="F12" s="157"/>
      <c r="G12" s="157"/>
      <c r="H12" s="146">
        <v>40902</v>
      </c>
      <c r="I12" s="147">
        <v>2359.1590000000001</v>
      </c>
      <c r="J12" s="147">
        <v>1833.6964</v>
      </c>
      <c r="K12" s="147">
        <v>1808.3717999999999</v>
      </c>
      <c r="L12" s="147">
        <v>1749.0715</v>
      </c>
      <c r="M12" s="147">
        <v>1111.8973000000001</v>
      </c>
      <c r="O12" s="149">
        <f t="shared" si="0"/>
        <v>40902</v>
      </c>
      <c r="P12" s="150">
        <f t="shared" si="1"/>
        <v>-0.12914573810352603</v>
      </c>
      <c r="Q12" s="150">
        <f t="shared" si="1"/>
        <v>-9.2109411700399213E-2</v>
      </c>
      <c r="R12" s="150">
        <f t="shared" si="1"/>
        <v>-5.6985329489530834E-2</v>
      </c>
      <c r="S12" s="150">
        <f t="shared" si="1"/>
        <v>-0.11490793394659427</v>
      </c>
      <c r="T12" s="150">
        <f t="shared" si="1"/>
        <v>-6.3734697229579362E-3</v>
      </c>
      <c r="V12" s="149">
        <f t="shared" si="2"/>
        <v>41266</v>
      </c>
      <c r="W12" s="151">
        <f t="shared" si="6"/>
        <v>5.520468595898298E-2</v>
      </c>
      <c r="X12" s="151">
        <f t="shared" si="3"/>
        <v>-6.157210806314195E-2</v>
      </c>
      <c r="Y12" s="151">
        <f t="shared" si="3"/>
        <v>-6.0949559522881502E-2</v>
      </c>
      <c r="Z12" s="151">
        <f t="shared" si="3"/>
        <v>-6.9405522679702569E-2</v>
      </c>
      <c r="AA12" s="151">
        <f t="shared" si="3"/>
        <v>-2.4211305480337564E-2</v>
      </c>
      <c r="AC12" s="149">
        <f t="shared" si="4"/>
        <v>41623</v>
      </c>
      <c r="AD12" s="151">
        <f t="shared" si="7"/>
        <v>-8.0027072769196517E-3</v>
      </c>
      <c r="AE12" s="151">
        <f t="shared" si="5"/>
        <v>-7.227535590873102E-2</v>
      </c>
      <c r="AF12" s="151">
        <f t="shared" si="5"/>
        <v>-2.3460227775466636E-2</v>
      </c>
      <c r="AG12" s="151">
        <f t="shared" si="5"/>
        <v>-6.3594078022914724E-2</v>
      </c>
      <c r="AH12" s="151">
        <f t="shared" si="5"/>
        <v>-0.12082536896719198</v>
      </c>
    </row>
    <row r="13" spans="1:35">
      <c r="A13" s="156"/>
      <c r="B13" s="157"/>
      <c r="C13" s="157"/>
      <c r="D13" s="157"/>
      <c r="E13" s="157"/>
      <c r="F13" s="157"/>
      <c r="G13" s="157"/>
      <c r="H13" s="146">
        <v>40909</v>
      </c>
      <c r="I13" s="147">
        <v>2345.7420000000002</v>
      </c>
      <c r="J13" s="147">
        <v>1800.5889</v>
      </c>
      <c r="K13" s="147">
        <v>1847.1476</v>
      </c>
      <c r="L13" s="147">
        <v>1705.9663</v>
      </c>
      <c r="M13" s="147">
        <v>1046.6815999999999</v>
      </c>
      <c r="O13" s="149">
        <f t="shared" si="0"/>
        <v>40909</v>
      </c>
      <c r="P13" s="150">
        <f t="shared" si="1"/>
        <v>-0.13409845711562518</v>
      </c>
      <c r="Q13" s="150">
        <f t="shared" si="1"/>
        <v>-0.1085014314764805</v>
      </c>
      <c r="R13" s="150">
        <f t="shared" si="1"/>
        <v>-3.6764848136758177E-2</v>
      </c>
      <c r="S13" s="150">
        <f t="shared" si="1"/>
        <v>-0.13672069032942091</v>
      </c>
      <c r="T13" s="150">
        <f t="shared" si="1"/>
        <v>-6.465227812602603E-2</v>
      </c>
      <c r="V13" s="149">
        <f t="shared" si="2"/>
        <v>41273</v>
      </c>
      <c r="W13" s="151">
        <f t="shared" si="6"/>
        <v>0.10327028653765469</v>
      </c>
      <c r="X13" s="151">
        <f t="shared" si="3"/>
        <v>-1.5973326356323869E-2</v>
      </c>
      <c r="Y13" s="151">
        <f t="shared" si="3"/>
        <v>-3.8785374600452172E-2</v>
      </c>
      <c r="Z13" s="151">
        <f t="shared" si="3"/>
        <v>-1.5228744080607926E-2</v>
      </c>
      <c r="AA13" s="151">
        <f t="shared" si="3"/>
        <v>1.1112464512260445E-2</v>
      </c>
      <c r="AC13" s="149">
        <f t="shared" si="4"/>
        <v>41630</v>
      </c>
      <c r="AD13" s="151">
        <f t="shared" si="7"/>
        <v>-6.0970613185032163E-2</v>
      </c>
      <c r="AE13" s="151">
        <f t="shared" si="5"/>
        <v>-0.11810769531495913</v>
      </c>
      <c r="AF13" s="151">
        <f t="shared" si="5"/>
        <v>-6.1583393258379471E-2</v>
      </c>
      <c r="AG13" s="151">
        <f t="shared" si="5"/>
        <v>-0.10959736436922807</v>
      </c>
      <c r="AH13" s="151">
        <f t="shared" si="5"/>
        <v>-0.16982713715960429</v>
      </c>
    </row>
    <row r="14" spans="1:35">
      <c r="A14" s="156"/>
      <c r="B14" s="157"/>
      <c r="C14" s="157"/>
      <c r="D14" s="157"/>
      <c r="E14" s="157"/>
      <c r="F14" s="157"/>
      <c r="G14" s="157"/>
      <c r="H14" s="146">
        <v>40916</v>
      </c>
      <c r="I14" s="147">
        <v>2290.6010000000001</v>
      </c>
      <c r="J14" s="147">
        <v>1684.4109000000001</v>
      </c>
      <c r="K14" s="147">
        <v>1787.2212999999999</v>
      </c>
      <c r="L14" s="147">
        <v>1594.0842</v>
      </c>
      <c r="M14" s="147">
        <v>910.43370000000004</v>
      </c>
      <c r="O14" s="149">
        <f t="shared" si="0"/>
        <v>40916</v>
      </c>
      <c r="P14" s="150">
        <f t="shared" si="1"/>
        <v>-0.15445307283047682</v>
      </c>
      <c r="Q14" s="150">
        <f t="shared" si="1"/>
        <v>-0.16602290164322719</v>
      </c>
      <c r="R14" s="150">
        <f t="shared" si="1"/>
        <v>-6.8014716139240705E-2</v>
      </c>
      <c r="S14" s="150">
        <f t="shared" si="1"/>
        <v>-0.19333699163179408</v>
      </c>
      <c r="T14" s="150">
        <f t="shared" si="1"/>
        <v>-0.18640770296115527</v>
      </c>
      <c r="V14" s="149">
        <f t="shared" si="2"/>
        <v>41280</v>
      </c>
      <c r="W14" s="151">
        <f t="shared" si="6"/>
        <v>0.12300419901713022</v>
      </c>
      <c r="X14" s="151">
        <f t="shared" si="3"/>
        <v>-1.068019133106568E-2</v>
      </c>
      <c r="Y14" s="151">
        <f t="shared" si="3"/>
        <v>-3.3242379356045904E-2</v>
      </c>
      <c r="Z14" s="151">
        <f t="shared" si="3"/>
        <v>-6.3766019734782242E-3</v>
      </c>
      <c r="AA14" s="151">
        <f t="shared" si="3"/>
        <v>-1.7052854479184809E-3</v>
      </c>
      <c r="AC14" s="149">
        <f t="shared" si="4"/>
        <v>41637</v>
      </c>
      <c r="AD14" s="151">
        <f t="shared" si="7"/>
        <v>-5.0524844047164619E-2</v>
      </c>
      <c r="AE14" s="151">
        <f t="shared" si="5"/>
        <v>-0.10993107115524159</v>
      </c>
      <c r="AF14" s="151">
        <f t="shared" si="5"/>
        <v>-6.1583474733629018E-2</v>
      </c>
      <c r="AG14" s="151">
        <f t="shared" si="5"/>
        <v>-0.10806043048463487</v>
      </c>
      <c r="AH14" s="151">
        <f t="shared" si="5"/>
        <v>-0.13861593473251166</v>
      </c>
    </row>
    <row r="15" spans="1:35">
      <c r="A15" s="157"/>
      <c r="B15" s="157"/>
      <c r="C15" s="157"/>
      <c r="D15" s="157"/>
      <c r="E15" s="157"/>
      <c r="F15" s="157"/>
      <c r="G15" s="157"/>
      <c r="H15" s="146">
        <v>40923</v>
      </c>
      <c r="I15" s="147">
        <v>2394.3339999999998</v>
      </c>
      <c r="J15" s="147">
        <v>1731.3544999999999</v>
      </c>
      <c r="K15" s="147">
        <v>1773.1207999999999</v>
      </c>
      <c r="L15" s="147">
        <v>1646.7781</v>
      </c>
      <c r="M15" s="147">
        <v>984.49620000000004</v>
      </c>
      <c r="O15" s="149">
        <f t="shared" si="0"/>
        <v>40923</v>
      </c>
      <c r="P15" s="150">
        <f t="shared" si="1"/>
        <v>-0.1161613234616099</v>
      </c>
      <c r="Q15" s="150">
        <f t="shared" si="1"/>
        <v>-0.14278042125176171</v>
      </c>
      <c r="R15" s="150">
        <f t="shared" si="1"/>
        <v>-7.5367727484326297E-2</v>
      </c>
      <c r="S15" s="150">
        <f t="shared" si="1"/>
        <v>-0.1666720137738783</v>
      </c>
      <c r="T15" s="150">
        <f t="shared" si="1"/>
        <v>-0.12022311478143455</v>
      </c>
      <c r="V15" s="149">
        <f t="shared" si="2"/>
        <v>41287</v>
      </c>
      <c r="W15" s="151">
        <f t="shared" si="6"/>
        <v>0.1046853806674386</v>
      </c>
      <c r="X15" s="151">
        <f t="shared" si="3"/>
        <v>3.163805421941368E-2</v>
      </c>
      <c r="Y15" s="151">
        <f t="shared" si="3"/>
        <v>-3.8785374600452172E-2</v>
      </c>
      <c r="Z15" s="151">
        <f t="shared" si="3"/>
        <v>3.787715479774989E-2</v>
      </c>
      <c r="AA15" s="151">
        <f t="shared" si="3"/>
        <v>9.7510470640044256E-2</v>
      </c>
      <c r="AC15" s="149">
        <f t="shared" si="4"/>
        <v>41644</v>
      </c>
      <c r="AD15" s="151">
        <f t="shared" si="7"/>
        <v>-5.5759269991517146E-2</v>
      </c>
      <c r="AE15" s="151">
        <f t="shared" si="5"/>
        <v>-8.7322459770800442E-2</v>
      </c>
      <c r="AF15" s="151">
        <f t="shared" si="5"/>
        <v>-7.0381172177897078E-2</v>
      </c>
      <c r="AG15" s="151">
        <f t="shared" si="5"/>
        <v>-8.1128559436000725E-2</v>
      </c>
      <c r="AH15" s="151">
        <f t="shared" si="5"/>
        <v>-0.11409644992715351</v>
      </c>
    </row>
    <row r="16" spans="1:35">
      <c r="A16" s="157"/>
      <c r="B16" s="157"/>
      <c r="C16" s="157"/>
      <c r="D16" s="157"/>
      <c r="E16" s="157"/>
      <c r="F16" s="157"/>
      <c r="G16" s="157"/>
      <c r="H16" s="146">
        <v>40930</v>
      </c>
      <c r="I16" s="147">
        <v>2504.0859999999998</v>
      </c>
      <c r="J16" s="147">
        <v>1715.9102</v>
      </c>
      <c r="K16" s="147">
        <v>1818.9469999999999</v>
      </c>
      <c r="L16" s="147">
        <v>1617.5872999999999</v>
      </c>
      <c r="M16" s="147">
        <v>955.37639999999999</v>
      </c>
      <c r="O16" s="149">
        <f t="shared" si="0"/>
        <v>40930</v>
      </c>
      <c r="P16" s="150">
        <f t="shared" si="1"/>
        <v>-7.5647734953306012E-2</v>
      </c>
      <c r="Q16" s="150">
        <f t="shared" si="1"/>
        <v>-0.15042712580594819</v>
      </c>
      <c r="R16" s="150">
        <f t="shared" si="1"/>
        <v>-5.147066223825969E-2</v>
      </c>
      <c r="S16" s="150">
        <f t="shared" si="1"/>
        <v>-0.18144359142622235</v>
      </c>
      <c r="T16" s="150">
        <f t="shared" si="1"/>
        <v>-0.14624548738397747</v>
      </c>
      <c r="V16" s="149">
        <f t="shared" si="2"/>
        <v>41294</v>
      </c>
      <c r="W16" s="151">
        <f t="shared" si="6"/>
        <v>0.15460248133041077</v>
      </c>
      <c r="X16" s="151">
        <f t="shared" si="3"/>
        <v>6.4637967006796027E-2</v>
      </c>
      <c r="Y16" s="151">
        <f t="shared" si="3"/>
        <v>-5.542995244406379E-3</v>
      </c>
      <c r="Z16" s="151">
        <f t="shared" si="3"/>
        <v>7.0205205588045105E-2</v>
      </c>
      <c r="AA16" s="151">
        <f t="shared" si="3"/>
        <v>0.1335369681523888</v>
      </c>
      <c r="AC16" s="149">
        <f t="shared" si="4"/>
        <v>41651</v>
      </c>
      <c r="AD16" s="151">
        <f t="shared" si="7"/>
        <v>-9.1178102383541293E-2</v>
      </c>
      <c r="AE16" s="151">
        <f t="shared" si="5"/>
        <v>-0.11452541637263003</v>
      </c>
      <c r="AF16" s="151">
        <f t="shared" si="5"/>
        <v>-0.12023449228616789</v>
      </c>
      <c r="AG16" s="151">
        <f t="shared" si="5"/>
        <v>-0.11784500707758794</v>
      </c>
      <c r="AH16" s="151">
        <f t="shared" si="5"/>
        <v>-0.10150283229548129</v>
      </c>
    </row>
    <row r="17" spans="1:34">
      <c r="A17" s="157"/>
      <c r="B17" s="157"/>
      <c r="C17" s="157"/>
      <c r="D17" s="157"/>
      <c r="E17" s="157"/>
      <c r="F17" s="157"/>
      <c r="G17" s="157"/>
      <c r="H17" s="146">
        <v>40944</v>
      </c>
      <c r="I17" s="147">
        <v>2506.09</v>
      </c>
      <c r="J17" s="147">
        <v>1741.2530999999999</v>
      </c>
      <c r="K17" s="147">
        <v>1709.6691000000001</v>
      </c>
      <c r="L17" s="147">
        <v>1674.8290999999999</v>
      </c>
      <c r="M17" s="147">
        <v>1009.8739</v>
      </c>
      <c r="O17" s="149">
        <f t="shared" si="0"/>
        <v>40944</v>
      </c>
      <c r="P17" s="150">
        <f t="shared" si="1"/>
        <v>-7.4907983227864405E-2</v>
      </c>
      <c r="Q17" s="150">
        <f t="shared" si="1"/>
        <v>-0.13787947593859939</v>
      </c>
      <c r="R17" s="150">
        <f t="shared" si="1"/>
        <v>-0.10845599172779052</v>
      </c>
      <c r="S17" s="150">
        <f t="shared" si="1"/>
        <v>-0.152477215250854</v>
      </c>
      <c r="T17" s="150">
        <f t="shared" si="1"/>
        <v>-9.7544800878332505E-2</v>
      </c>
      <c r="V17" s="149">
        <f t="shared" si="2"/>
        <v>41301</v>
      </c>
      <c r="W17" s="151">
        <f t="shared" si="6"/>
        <v>0.14403042474621941</v>
      </c>
      <c r="X17" s="151">
        <f t="shared" si="3"/>
        <v>3.5421740092982157E-2</v>
      </c>
      <c r="Y17" s="151">
        <f t="shared" si="3"/>
        <v>-4.1560770250253287E-2</v>
      </c>
      <c r="Z17" s="151">
        <f t="shared" si="3"/>
        <v>4.3648779266656001E-2</v>
      </c>
      <c r="AA17" s="151">
        <f t="shared" si="3"/>
        <v>0.10056499292587628</v>
      </c>
      <c r="AC17" s="149">
        <f t="shared" si="4"/>
        <v>41658</v>
      </c>
      <c r="AD17" s="151">
        <f t="shared" si="7"/>
        <v>-0.10204471953221161</v>
      </c>
      <c r="AE17" s="151">
        <f t="shared" si="5"/>
        <v>-0.10651833961163959</v>
      </c>
      <c r="AF17" s="151">
        <f t="shared" si="5"/>
        <v>-0.12316703094250736</v>
      </c>
      <c r="AG17" s="151">
        <f t="shared" si="5"/>
        <v>-0.1132207530484507</v>
      </c>
      <c r="AH17" s="151">
        <f t="shared" si="5"/>
        <v>-8.0634299182656299E-2</v>
      </c>
    </row>
    <row r="18" spans="1:34">
      <c r="A18" s="157"/>
      <c r="B18" s="157"/>
      <c r="C18" s="157"/>
      <c r="D18" s="157"/>
      <c r="E18" s="157"/>
      <c r="F18" s="157"/>
      <c r="G18" s="157"/>
      <c r="H18" s="146">
        <v>40951</v>
      </c>
      <c r="I18" s="147">
        <v>2533.6239999999998</v>
      </c>
      <c r="J18" s="147">
        <v>1783.5282</v>
      </c>
      <c r="K18" s="147">
        <v>1720.2445</v>
      </c>
      <c r="L18" s="147">
        <v>1718.3942</v>
      </c>
      <c r="M18" s="147">
        <v>1062.2811999999999</v>
      </c>
      <c r="O18" s="149">
        <f t="shared" si="0"/>
        <v>40951</v>
      </c>
      <c r="P18" s="150">
        <f t="shared" si="1"/>
        <v>-6.4744148892384223E-2</v>
      </c>
      <c r="Q18" s="150">
        <f t="shared" si="1"/>
        <v>-0.11694843991244785</v>
      </c>
      <c r="R18" s="150">
        <f t="shared" si="1"/>
        <v>-0.10294122018218443</v>
      </c>
      <c r="S18" s="150">
        <f t="shared" si="1"/>
        <v>-0.13043173319547585</v>
      </c>
      <c r="T18" s="150">
        <f t="shared" si="1"/>
        <v>-5.0711983081052181E-2</v>
      </c>
      <c r="V18" s="149">
        <f t="shared" si="2"/>
        <v>41308</v>
      </c>
      <c r="W18" s="151">
        <f t="shared" si="6"/>
        <v>0.22039034533012258</v>
      </c>
      <c r="X18" s="151">
        <f t="shared" si="3"/>
        <v>7.0528173029833496E-2</v>
      </c>
      <c r="Y18" s="151">
        <f t="shared" si="3"/>
        <v>8.3027987838153461E-3</v>
      </c>
      <c r="Z18" s="151">
        <f t="shared" si="3"/>
        <v>8.0211672588956118E-2</v>
      </c>
      <c r="AA18" s="151">
        <f t="shared" si="3"/>
        <v>0.10802327433545389</v>
      </c>
      <c r="AC18" s="149">
        <f t="shared" si="4"/>
        <v>41665</v>
      </c>
      <c r="AD18" s="151">
        <f t="shared" si="7"/>
        <v>-7.4349540447162465E-2</v>
      </c>
      <c r="AE18" s="151">
        <f t="shared" si="5"/>
        <v>-4.0515740492259034E-2</v>
      </c>
      <c r="AF18" s="151">
        <f t="shared" si="5"/>
        <v>-0.11143679484189983</v>
      </c>
      <c r="AG18" s="151">
        <f t="shared" si="5"/>
        <v>-4.0338025424127233E-2</v>
      </c>
      <c r="AH18" s="151">
        <f t="shared" si="5"/>
        <v>6.4828721595011629E-4</v>
      </c>
    </row>
    <row r="19" spans="1:34">
      <c r="A19" s="157"/>
      <c r="B19" s="157"/>
      <c r="C19" s="157"/>
      <c r="D19" s="157"/>
      <c r="E19" s="157"/>
      <c r="F19" s="157"/>
      <c r="G19" s="157"/>
      <c r="H19" s="146">
        <v>40958</v>
      </c>
      <c r="I19" s="147">
        <v>2537.0859999999998</v>
      </c>
      <c r="J19" s="147">
        <v>1844.7164</v>
      </c>
      <c r="K19" s="147">
        <v>1727.2945999999999</v>
      </c>
      <c r="L19" s="147">
        <v>1791.6101000000001</v>
      </c>
      <c r="M19" s="147">
        <v>1105.6711</v>
      </c>
      <c r="O19" s="149">
        <f t="shared" si="0"/>
        <v>40958</v>
      </c>
      <c r="P19" s="150">
        <f t="shared" si="1"/>
        <v>-6.3466194564301359E-2</v>
      </c>
      <c r="Q19" s="150">
        <f t="shared" si="1"/>
        <v>-8.6653244429164111E-2</v>
      </c>
      <c r="R19" s="150">
        <f t="shared" si="1"/>
        <v>-9.9264792730392792E-2</v>
      </c>
      <c r="S19" s="150">
        <f t="shared" si="1"/>
        <v>-9.3381897211664011E-2</v>
      </c>
      <c r="T19" s="150">
        <f t="shared" si="1"/>
        <v>-1.1937398606327809E-2</v>
      </c>
      <c r="V19" s="149">
        <f t="shared" si="2"/>
        <v>41315</v>
      </c>
      <c r="W19" s="151">
        <f t="shared" si="6"/>
        <v>0.23302476481455847</v>
      </c>
      <c r="X19" s="151">
        <f t="shared" si="3"/>
        <v>9.6760789207103182E-2</v>
      </c>
      <c r="Y19" s="151">
        <f t="shared" si="3"/>
        <v>3.6003352303734193E-2</v>
      </c>
      <c r="Z19" s="151">
        <f t="shared" si="3"/>
        <v>9.2261850953013536E-2</v>
      </c>
      <c r="AA19" s="151">
        <f t="shared" si="3"/>
        <v>0.20058644953947913</v>
      </c>
      <c r="AC19" s="149">
        <f t="shared" si="4"/>
        <v>41672</v>
      </c>
      <c r="AD19" s="151">
        <f t="shared" si="7"/>
        <v>-9.2167775325693646E-2</v>
      </c>
      <c r="AE19" s="151">
        <f t="shared" si="5"/>
        <v>-2.7432967899467697E-2</v>
      </c>
      <c r="AF19" s="151">
        <f t="shared" si="5"/>
        <v>-0.12023449228616789</v>
      </c>
      <c r="AG19" s="151">
        <f t="shared" si="5"/>
        <v>-3.5895378462315941E-2</v>
      </c>
      <c r="AH19" s="151">
        <f t="shared" si="5"/>
        <v>5.1381646425269878E-2</v>
      </c>
    </row>
    <row r="20" spans="1:34">
      <c r="A20" s="157"/>
      <c r="B20" s="157"/>
      <c r="C20" s="157"/>
      <c r="D20" s="157"/>
      <c r="E20" s="157"/>
      <c r="F20" s="157"/>
      <c r="G20" s="157"/>
      <c r="H20" s="146">
        <v>40965</v>
      </c>
      <c r="I20" s="147">
        <v>2648.0169999999998</v>
      </c>
      <c r="J20" s="147">
        <v>1935.9761000000001</v>
      </c>
      <c r="K20" s="147">
        <v>1751.9703</v>
      </c>
      <c r="L20" s="147">
        <v>1892.146</v>
      </c>
      <c r="M20" s="147">
        <v>1192.846</v>
      </c>
      <c r="O20" s="149">
        <f t="shared" si="0"/>
        <v>40965</v>
      </c>
      <c r="P20" s="150">
        <f t="shared" si="1"/>
        <v>-2.2517392840281203E-2</v>
      </c>
      <c r="Q20" s="150">
        <f t="shared" si="1"/>
        <v>-4.1469198301874344E-2</v>
      </c>
      <c r="R20" s="150">
        <f t="shared" si="1"/>
        <v>-8.6397114134036057E-2</v>
      </c>
      <c r="S20" s="150">
        <f t="shared" si="1"/>
        <v>-4.2507174569657469E-2</v>
      </c>
      <c r="T20" s="150">
        <f t="shared" si="1"/>
        <v>6.5964844176569448E-2</v>
      </c>
      <c r="V20" s="149">
        <f t="shared" si="2"/>
        <v>41329</v>
      </c>
      <c r="W20" s="151">
        <f t="shared" si="6"/>
        <v>0.15512074120504082</v>
      </c>
      <c r="X20" s="151">
        <f t="shared" si="3"/>
        <v>8.4717733008634166E-2</v>
      </c>
      <c r="Y20" s="151">
        <f t="shared" si="3"/>
        <v>-1.9394714274577063E-2</v>
      </c>
      <c r="Z20" s="151">
        <f t="shared" si="3"/>
        <v>9.1983004999756535E-2</v>
      </c>
      <c r="AA20" s="151">
        <f t="shared" si="3"/>
        <v>0.19082237859210904</v>
      </c>
      <c r="AC20" s="149">
        <f t="shared" si="4"/>
        <v>41679</v>
      </c>
      <c r="AD20" s="151">
        <f t="shared" si="7"/>
        <v>-8.8032253197991461E-2</v>
      </c>
      <c r="AE20" s="151">
        <f t="shared" si="5"/>
        <v>1.4459982838190832E-3</v>
      </c>
      <c r="AF20" s="151">
        <f t="shared" si="5"/>
        <v>-0.11143687631714938</v>
      </c>
      <c r="AG20" s="151">
        <f t="shared" si="5"/>
        <v>-6.5131055024096884E-3</v>
      </c>
      <c r="AH20" s="151">
        <f t="shared" si="5"/>
        <v>8.8520549845962915E-2</v>
      </c>
    </row>
    <row r="21" spans="1:34">
      <c r="A21" s="157"/>
      <c r="B21" s="157"/>
      <c r="C21" s="157"/>
      <c r="D21" s="157"/>
      <c r="E21" s="157"/>
      <c r="F21" s="157"/>
      <c r="G21" s="157"/>
      <c r="H21" s="146">
        <v>40972</v>
      </c>
      <c r="I21" s="147">
        <v>2679.9340000000002</v>
      </c>
      <c r="J21" s="147">
        <v>1939.0410999999999</v>
      </c>
      <c r="K21" s="147">
        <v>1723.7697000000001</v>
      </c>
      <c r="L21" s="147">
        <v>1900.5142000000001</v>
      </c>
      <c r="M21" s="147">
        <v>1208.6385</v>
      </c>
      <c r="O21" s="149">
        <f t="shared" si="0"/>
        <v>40972</v>
      </c>
      <c r="P21" s="150">
        <f t="shared" si="1"/>
        <v>-1.0735628458588331E-2</v>
      </c>
      <c r="Q21" s="150">
        <f t="shared" si="1"/>
        <v>-3.9951670834874831E-2</v>
      </c>
      <c r="R21" s="150">
        <f t="shared" si="1"/>
        <v>-0.10110292823553746</v>
      </c>
      <c r="S21" s="150">
        <f t="shared" si="1"/>
        <v>-3.8272569279280133E-2</v>
      </c>
      <c r="T21" s="150">
        <f t="shared" si="1"/>
        <v>8.0077520751465681E-2</v>
      </c>
      <c r="V21" s="149">
        <f t="shared" si="2"/>
        <v>41336</v>
      </c>
      <c r="W21" s="151">
        <f t="shared" si="6"/>
        <v>0.18725374314862653</v>
      </c>
      <c r="X21" s="151">
        <f t="shared" si="6"/>
        <v>0.11579782773495428</v>
      </c>
      <c r="Y21" s="151">
        <f t="shared" si="6"/>
        <v>-2.2164808606844999E-2</v>
      </c>
      <c r="Z21" s="151">
        <f t="shared" si="6"/>
        <v>0.13006216665391812</v>
      </c>
      <c r="AA21" s="151">
        <f t="shared" si="6"/>
        <v>0.23461523325868794</v>
      </c>
      <c r="AC21" s="149">
        <f t="shared" si="4"/>
        <v>41686</v>
      </c>
      <c r="AD21" s="151">
        <f t="shared" si="7"/>
        <v>-5.3782397259088288E-2</v>
      </c>
      <c r="AE21" s="151">
        <f t="shared" si="7"/>
        <v>1.6309142804133314E-2</v>
      </c>
      <c r="AF21" s="151">
        <f t="shared" si="7"/>
        <v>-8.624195900393572E-2</v>
      </c>
      <c r="AG21" s="151">
        <f t="shared" si="7"/>
        <v>2.2004334941725601E-2</v>
      </c>
      <c r="AH21" s="151">
        <f t="shared" si="7"/>
        <v>5.6000510019444283E-2</v>
      </c>
    </row>
    <row r="22" spans="1:34">
      <c r="A22" s="157"/>
      <c r="B22" s="157"/>
      <c r="C22" s="157"/>
      <c r="D22" s="157"/>
      <c r="E22" s="157"/>
      <c r="F22" s="157"/>
      <c r="G22" s="157"/>
      <c r="H22" s="146">
        <v>40979</v>
      </c>
      <c r="I22" s="147">
        <v>2664.3020000000001</v>
      </c>
      <c r="J22" s="147">
        <v>1948.9313999999999</v>
      </c>
      <c r="K22" s="147">
        <v>1639.1674</v>
      </c>
      <c r="L22" s="147">
        <v>1928.7418</v>
      </c>
      <c r="M22" s="147">
        <v>1258.3677</v>
      </c>
      <c r="O22" s="149">
        <f t="shared" si="0"/>
        <v>40979</v>
      </c>
      <c r="P22" s="150">
        <f t="shared" si="1"/>
        <v>-1.650598722710106E-2</v>
      </c>
      <c r="Q22" s="150">
        <f t="shared" si="1"/>
        <v>-3.5054834976190885E-2</v>
      </c>
      <c r="R22" s="150">
        <f t="shared" si="1"/>
        <v>-0.14522063127587892</v>
      </c>
      <c r="S22" s="150">
        <f t="shared" si="1"/>
        <v>-2.3988404907652638E-2</v>
      </c>
      <c r="T22" s="150">
        <f t="shared" si="1"/>
        <v>0.12451710384016734</v>
      </c>
      <c r="V22" s="149">
        <f t="shared" si="2"/>
        <v>41343</v>
      </c>
      <c r="W22" s="151">
        <f t="shared" si="6"/>
        <v>0.15971301303835084</v>
      </c>
      <c r="X22" s="151">
        <f t="shared" si="6"/>
        <v>0.13247046511159866</v>
      </c>
      <c r="Y22" s="151">
        <f t="shared" si="6"/>
        <v>-3.6015202307632332E-2</v>
      </c>
      <c r="Z22" s="151">
        <f t="shared" si="6"/>
        <v>0.15762125626708023</v>
      </c>
      <c r="AA22" s="151">
        <f t="shared" si="6"/>
        <v>0.24064173077103268</v>
      </c>
      <c r="AC22" s="149">
        <f t="shared" si="4"/>
        <v>41693</v>
      </c>
      <c r="AD22" s="151">
        <f t="shared" si="7"/>
        <v>-6.6676174561654533E-2</v>
      </c>
      <c r="AE22" s="151">
        <f t="shared" si="7"/>
        <v>2.8990410259978061E-2</v>
      </c>
      <c r="AF22" s="151">
        <f t="shared" si="7"/>
        <v>-5.7415038017166187E-2</v>
      </c>
      <c r="AG22" s="151">
        <f t="shared" si="7"/>
        <v>3.1961464118591243E-2</v>
      </c>
      <c r="AH22" s="151">
        <f t="shared" si="7"/>
        <v>7.0455061099204519E-2</v>
      </c>
    </row>
    <row r="23" spans="1:34">
      <c r="A23" s="157"/>
      <c r="B23" s="157"/>
      <c r="C23" s="157"/>
      <c r="D23" s="157"/>
      <c r="E23" s="157"/>
      <c r="F23" s="157"/>
      <c r="G23" s="157"/>
      <c r="H23" s="146">
        <v>40986</v>
      </c>
      <c r="I23" s="147">
        <v>2623.52</v>
      </c>
      <c r="J23" s="147">
        <v>1918.4564</v>
      </c>
      <c r="K23" s="147">
        <v>1614.4916000000001</v>
      </c>
      <c r="L23" s="147">
        <v>1899.8988999999999</v>
      </c>
      <c r="M23" s="147">
        <v>1231.8267000000001</v>
      </c>
      <c r="O23" s="149">
        <f t="shared" si="0"/>
        <v>40986</v>
      </c>
      <c r="P23" s="150">
        <f t="shared" si="1"/>
        <v>-3.1560156322385513E-2</v>
      </c>
      <c r="Q23" s="150">
        <f t="shared" si="1"/>
        <v>-5.0143464521643644E-2</v>
      </c>
      <c r="R23" s="150">
        <f t="shared" si="1"/>
        <v>-0.15808836201940313</v>
      </c>
      <c r="S23" s="150">
        <f t="shared" si="1"/>
        <v>-3.8583932850319247E-2</v>
      </c>
      <c r="T23" s="150">
        <f t="shared" si="1"/>
        <v>0.10079922833126642</v>
      </c>
      <c r="V23" s="149">
        <f t="shared" si="2"/>
        <v>41350</v>
      </c>
      <c r="W23" s="151">
        <f t="shared" si="6"/>
        <v>0.12988348717273435</v>
      </c>
      <c r="X23" s="151">
        <f t="shared" si="6"/>
        <v>0.11395683646292465</v>
      </c>
      <c r="Y23" s="151">
        <f t="shared" si="6"/>
        <v>-5.5405628751851621E-2</v>
      </c>
      <c r="Z23" s="151">
        <f t="shared" si="6"/>
        <v>0.14642110606576875</v>
      </c>
      <c r="AA23" s="151">
        <f t="shared" si="6"/>
        <v>0.1874700872319095</v>
      </c>
      <c r="AC23" s="149">
        <f t="shared" si="4"/>
        <v>41700</v>
      </c>
      <c r="AD23" s="151">
        <f t="shared" si="7"/>
        <v>-0.10184563080623932</v>
      </c>
      <c r="AE23" s="151">
        <f t="shared" si="7"/>
        <v>-1.8571942100433114E-2</v>
      </c>
      <c r="AF23" s="151">
        <f t="shared" si="7"/>
        <v>-8.2197690567757054E-2</v>
      </c>
      <c r="AG23" s="151">
        <f t="shared" si="7"/>
        <v>1.2139475262502586E-3</v>
      </c>
      <c r="AH23" s="151">
        <f t="shared" si="7"/>
        <v>-4.4346715718536767E-2</v>
      </c>
    </row>
    <row r="24" spans="1:34">
      <c r="A24" s="157"/>
      <c r="B24" s="157"/>
      <c r="C24" s="157"/>
      <c r="D24" s="157"/>
      <c r="E24" s="157"/>
      <c r="F24" s="157"/>
      <c r="G24" s="157"/>
      <c r="H24" s="146">
        <v>40993</v>
      </c>
      <c r="I24" s="147">
        <v>2552.94</v>
      </c>
      <c r="J24" s="147">
        <v>1850.1722</v>
      </c>
      <c r="K24" s="147">
        <v>1579.2406000000001</v>
      </c>
      <c r="L24" s="147">
        <v>1829.287</v>
      </c>
      <c r="M24" s="147">
        <v>1170.9507000000001</v>
      </c>
      <c r="O24" s="149">
        <f t="shared" si="0"/>
        <v>40993</v>
      </c>
      <c r="P24" s="150">
        <f t="shared" si="1"/>
        <v>-5.7613887251353413E-2</v>
      </c>
      <c r="Q24" s="150">
        <f t="shared" si="1"/>
        <v>-8.3951996026405129E-2</v>
      </c>
      <c r="R24" s="150">
        <f t="shared" si="1"/>
        <v>-0.17647076001419859</v>
      </c>
      <c r="S24" s="150">
        <f t="shared" si="1"/>
        <v>-7.4316052697310342E-2</v>
      </c>
      <c r="T24" s="150">
        <f t="shared" si="1"/>
        <v>4.6398512854086027E-2</v>
      </c>
      <c r="V24" s="149">
        <f t="shared" si="2"/>
        <v>41357</v>
      </c>
      <c r="W24" s="151">
        <f t="shared" si="6"/>
        <v>0.16477594491231162</v>
      </c>
      <c r="X24" s="151">
        <f t="shared" si="6"/>
        <v>0.14894533110605734</v>
      </c>
      <c r="Y24" s="151">
        <f t="shared" si="6"/>
        <v>-3.6015124347080318E-2</v>
      </c>
      <c r="Z24" s="151">
        <f t="shared" si="6"/>
        <v>0.18193119945482494</v>
      </c>
      <c r="AA24" s="151">
        <f t="shared" si="6"/>
        <v>0.24115856343755571</v>
      </c>
      <c r="AC24" s="149">
        <f t="shared" si="4"/>
        <v>41707</v>
      </c>
      <c r="AD24" s="151">
        <f t="shared" si="7"/>
        <v>-0.1062202242818997</v>
      </c>
      <c r="AE24" s="151">
        <f t="shared" si="7"/>
        <v>9.5585555588686422E-3</v>
      </c>
      <c r="AF24" s="151">
        <f t="shared" si="7"/>
        <v>-3.2222483486189057E-2</v>
      </c>
      <c r="AG24" s="151">
        <f t="shared" si="7"/>
        <v>2.8337859856430336E-2</v>
      </c>
      <c r="AH24" s="151">
        <f t="shared" si="7"/>
        <v>-2.4515322146656859E-2</v>
      </c>
    </row>
    <row r="25" spans="1:34">
      <c r="H25" s="146">
        <v>41000</v>
      </c>
      <c r="I25" s="147">
        <v>2454.8989999999999</v>
      </c>
      <c r="J25" s="147">
        <v>1741.9177999999999</v>
      </c>
      <c r="K25" s="147">
        <v>1491.1133</v>
      </c>
      <c r="L25" s="147">
        <v>1726.8604</v>
      </c>
      <c r="M25" s="147">
        <v>1077.1486</v>
      </c>
      <c r="O25" s="149">
        <f t="shared" si="0"/>
        <v>41000</v>
      </c>
      <c r="P25" s="150">
        <f t="shared" si="1"/>
        <v>-9.3804505471910993E-2</v>
      </c>
      <c r="Q25" s="150">
        <f t="shared" si="1"/>
        <v>-0.13755037299983441</v>
      </c>
      <c r="R25" s="150">
        <f t="shared" si="1"/>
        <v>-0.22242665070685219</v>
      </c>
      <c r="S25" s="150">
        <f t="shared" si="1"/>
        <v>-0.12614753643758381</v>
      </c>
      <c r="T25" s="150">
        <f t="shared" si="1"/>
        <v>-3.7426005071895307E-2</v>
      </c>
      <c r="V25" s="149">
        <f t="shared" si="2"/>
        <v>41364</v>
      </c>
      <c r="W25" s="151">
        <f t="shared" si="6"/>
        <v>0.10995828564082055</v>
      </c>
      <c r="X25" s="151">
        <f t="shared" si="6"/>
        <v>0.13062122218420646</v>
      </c>
      <c r="Y25" s="151">
        <f t="shared" si="6"/>
        <v>-2.2164730646293096E-2</v>
      </c>
      <c r="Z25" s="151">
        <f t="shared" si="6"/>
        <v>0.13719526865868859</v>
      </c>
      <c r="AA25" s="151">
        <f t="shared" si="6"/>
        <v>0.30532629981166903</v>
      </c>
      <c r="AC25" s="149">
        <f t="shared" si="4"/>
        <v>41714</v>
      </c>
      <c r="AD25" s="151">
        <f t="shared" si="7"/>
        <v>-0.12498402756080462</v>
      </c>
      <c r="AE25" s="151">
        <f t="shared" si="7"/>
        <v>-4.6642886960670427E-2</v>
      </c>
      <c r="AF25" s="151">
        <f t="shared" si="7"/>
        <v>-8.2504037505990446E-2</v>
      </c>
      <c r="AG25" s="151">
        <f t="shared" si="7"/>
        <v>-3.1832459288240078E-2</v>
      </c>
      <c r="AH25" s="151">
        <f t="shared" si="7"/>
        <v>-7.1077734838640771E-2</v>
      </c>
    </row>
    <row r="26" spans="1:34">
      <c r="A26" s="117" t="s">
        <v>449</v>
      </c>
      <c r="H26" s="146">
        <v>41007</v>
      </c>
      <c r="I26" s="147">
        <v>2519.83</v>
      </c>
      <c r="J26" s="147">
        <v>1792.3453</v>
      </c>
      <c r="K26" s="147">
        <v>1484.0630000000001</v>
      </c>
      <c r="L26" s="147">
        <v>1789.2760000000001</v>
      </c>
      <c r="M26" s="147">
        <v>1122.9039</v>
      </c>
      <c r="O26" s="149">
        <f t="shared" si="0"/>
        <v>41007</v>
      </c>
      <c r="P26" s="150">
        <f t="shared" si="1"/>
        <v>-6.9836032774988066E-2</v>
      </c>
      <c r="Q26" s="150">
        <f t="shared" si="1"/>
        <v>-0.11258296146896263</v>
      </c>
      <c r="R26" s="150">
        <f t="shared" si="1"/>
        <v>-0.22610318245297867</v>
      </c>
      <c r="S26" s="150">
        <f t="shared" si="1"/>
        <v>-9.4563034398665979E-2</v>
      </c>
      <c r="T26" s="150">
        <f t="shared" si="1"/>
        <v>3.4623755193563532E-3</v>
      </c>
      <c r="V26" s="149">
        <f t="shared" si="2"/>
        <v>41371</v>
      </c>
      <c r="W26" s="151">
        <f t="shared" si="6"/>
        <v>0.10482640073632932</v>
      </c>
      <c r="X26" s="151">
        <f t="shared" si="6"/>
        <v>0.11180597205171039</v>
      </c>
      <c r="Y26" s="151">
        <f t="shared" si="6"/>
        <v>1.3846261791533587E-2</v>
      </c>
      <c r="Z26" s="151">
        <f t="shared" si="6"/>
        <v>0.10598420104723694</v>
      </c>
      <c r="AA26" s="151">
        <f t="shared" si="6"/>
        <v>0.2696221199883817</v>
      </c>
      <c r="AC26" s="149">
        <f t="shared" si="4"/>
        <v>41721</v>
      </c>
      <c r="AD26" s="151">
        <f t="shared" si="7"/>
        <v>-0.11016077960342197</v>
      </c>
      <c r="AE26" s="151">
        <f t="shared" si="7"/>
        <v>-2.0588495956373243E-2</v>
      </c>
      <c r="AF26" s="151">
        <f t="shared" si="7"/>
        <v>-7.1150054107713356E-2</v>
      </c>
      <c r="AG26" s="151">
        <f t="shared" si="7"/>
        <v>-2.185579829715345E-3</v>
      </c>
      <c r="AH26" s="151">
        <f t="shared" si="7"/>
        <v>-4.9221789080708622E-2</v>
      </c>
    </row>
    <row r="27" spans="1:34">
      <c r="H27" s="146">
        <v>41014</v>
      </c>
      <c r="I27" s="147">
        <v>2580.4540000000002</v>
      </c>
      <c r="J27" s="147">
        <v>1830.6179999999999</v>
      </c>
      <c r="K27" s="147">
        <v>1512.2637</v>
      </c>
      <c r="L27" s="147">
        <v>1832.0326</v>
      </c>
      <c r="M27" s="147">
        <v>1133.8307</v>
      </c>
      <c r="O27" s="149">
        <f t="shared" si="0"/>
        <v>41014</v>
      </c>
      <c r="P27" s="150">
        <f t="shared" si="1"/>
        <v>-4.7457435667623948E-2</v>
      </c>
      <c r="Q27" s="150">
        <f t="shared" si="1"/>
        <v>-9.3633573708363782E-2</v>
      </c>
      <c r="R27" s="150">
        <f t="shared" si="1"/>
        <v>-0.2113973162043099</v>
      </c>
      <c r="S27" s="150">
        <f t="shared" si="1"/>
        <v>-7.2926681950284733E-2</v>
      </c>
      <c r="T27" s="150">
        <f t="shared" si="1"/>
        <v>1.3226908962356232E-2</v>
      </c>
      <c r="V27" s="149">
        <f t="shared" si="2"/>
        <v>41378</v>
      </c>
      <c r="W27" s="151">
        <f t="shared" si="6"/>
        <v>9.5290863901398071E-2</v>
      </c>
      <c r="X27" s="151">
        <f t="shared" si="6"/>
        <v>0.11221291954300594</v>
      </c>
      <c r="Y27" s="151">
        <f t="shared" si="6"/>
        <v>-3.3244952054260479E-2</v>
      </c>
      <c r="Z27" s="151">
        <f t="shared" si="6"/>
        <v>0.1187687664717294</v>
      </c>
      <c r="AA27" s="151">
        <f t="shared" si="6"/>
        <v>0.27693638910491258</v>
      </c>
      <c r="AC27" s="149">
        <f t="shared" si="4"/>
        <v>41728</v>
      </c>
      <c r="AD27" s="151">
        <f t="shared" si="7"/>
        <v>-0.11297728739755997</v>
      </c>
      <c r="AE27" s="151">
        <f t="shared" si="7"/>
        <v>-7.2279869994334667E-2</v>
      </c>
      <c r="AF27" s="151">
        <f t="shared" si="7"/>
        <v>-8.3428700112908372E-2</v>
      </c>
      <c r="AG27" s="151">
        <f t="shared" si="7"/>
        <v>-5.5899966067245455E-2</v>
      </c>
      <c r="AH27" s="151">
        <f t="shared" si="7"/>
        <v>-0.11566078456741158</v>
      </c>
    </row>
    <row r="28" spans="1:34">
      <c r="H28" s="146">
        <v>41021</v>
      </c>
      <c r="I28" s="147">
        <v>2626.8389999999999</v>
      </c>
      <c r="J28" s="147">
        <v>1877.3581999999999</v>
      </c>
      <c r="K28" s="147">
        <v>1533.4142999999999</v>
      </c>
      <c r="L28" s="147">
        <v>1892.3164999999999</v>
      </c>
      <c r="M28" s="147">
        <v>1131.8590999999999</v>
      </c>
      <c r="O28" s="149">
        <f t="shared" si="0"/>
        <v>41021</v>
      </c>
      <c r="P28" s="150">
        <f t="shared" si="1"/>
        <v>-3.0334988669321716E-2</v>
      </c>
      <c r="Q28" s="150">
        <f t="shared" si="1"/>
        <v>-7.0491799707367298E-2</v>
      </c>
      <c r="R28" s="150">
        <f t="shared" si="1"/>
        <v>-0.20036787740743267</v>
      </c>
      <c r="S28" s="150">
        <f t="shared" si="1"/>
        <v>-4.2420895536889436E-2</v>
      </c>
      <c r="T28" s="150">
        <f t="shared" si="1"/>
        <v>1.1465024958236203E-2</v>
      </c>
      <c r="V28" s="149">
        <f t="shared" si="2"/>
        <v>41385</v>
      </c>
      <c r="W28" s="151">
        <f t="shared" si="6"/>
        <v>0.12719387412379612</v>
      </c>
      <c r="X28" s="151">
        <f t="shared" si="6"/>
        <v>0.14538101850920104</v>
      </c>
      <c r="Y28" s="151">
        <f t="shared" si="6"/>
        <v>-2.2164652685741082E-2</v>
      </c>
      <c r="Z28" s="151">
        <f t="shared" si="6"/>
        <v>0.14961357931116015</v>
      </c>
      <c r="AA28" s="151">
        <f t="shared" si="6"/>
        <v>0.35163744881801251</v>
      </c>
      <c r="AC28" s="149">
        <f t="shared" si="4"/>
        <v>41735</v>
      </c>
      <c r="AD28" s="151">
        <f t="shared" si="7"/>
        <v>-9.9165970749208299E-2</v>
      </c>
      <c r="AE28" s="151">
        <f t="shared" si="7"/>
        <v>-5.1323662422598115E-2</v>
      </c>
      <c r="AF28" s="151">
        <f t="shared" si="7"/>
        <v>-8.6556046090874639E-2</v>
      </c>
      <c r="AG28" s="151">
        <f t="shared" si="7"/>
        <v>-2.9060364516255599E-2</v>
      </c>
      <c r="AH28" s="151">
        <f t="shared" si="7"/>
        <v>-0.10129256177891788</v>
      </c>
    </row>
    <row r="29" spans="1:34">
      <c r="H29" s="146">
        <v>41028</v>
      </c>
      <c r="I29" s="147">
        <v>2626.1570000000002</v>
      </c>
      <c r="J29" s="147">
        <v>1819.0586000000001</v>
      </c>
      <c r="K29" s="147">
        <v>1526.3643999999999</v>
      </c>
      <c r="L29" s="147">
        <v>1815.5959</v>
      </c>
      <c r="M29" s="147">
        <v>1116.9690000000001</v>
      </c>
      <c r="O29" s="149">
        <f t="shared" si="0"/>
        <v>41028</v>
      </c>
      <c r="P29" s="150">
        <f t="shared" si="1"/>
        <v>-3.0586740504027765E-2</v>
      </c>
      <c r="Q29" s="150">
        <f t="shared" si="1"/>
        <v>-9.9356806009190834E-2</v>
      </c>
      <c r="R29" s="150">
        <f t="shared" si="1"/>
        <v>-0.20404420056488937</v>
      </c>
      <c r="S29" s="150">
        <f t="shared" si="1"/>
        <v>-8.1244233726812998E-2</v>
      </c>
      <c r="T29" s="150">
        <f t="shared" si="1"/>
        <v>-1.8412384875677867E-3</v>
      </c>
      <c r="V29" s="149">
        <f t="shared" si="2"/>
        <v>41392</v>
      </c>
      <c r="W29" s="151">
        <f t="shared" si="6"/>
        <v>8.8704292481850855E-2</v>
      </c>
      <c r="X29" s="151">
        <f t="shared" si="6"/>
        <v>0.15021199374752614</v>
      </c>
      <c r="Y29" s="151">
        <f t="shared" si="6"/>
        <v>-1.1084353317221574E-2</v>
      </c>
      <c r="Z29" s="151">
        <f t="shared" si="6"/>
        <v>0.13558741924941065</v>
      </c>
      <c r="AA29" s="151">
        <f t="shared" si="6"/>
        <v>0.43858751768530935</v>
      </c>
      <c r="AC29" s="149">
        <f t="shared" si="4"/>
        <v>41742</v>
      </c>
      <c r="AD29" s="151">
        <f t="shared" si="7"/>
        <v>-6.404968726994531E-2</v>
      </c>
      <c r="AE29" s="151">
        <f t="shared" si="7"/>
        <v>-2.1769198530313227E-2</v>
      </c>
      <c r="AF29" s="151">
        <f t="shared" si="7"/>
        <v>-6.25676957479534E-2</v>
      </c>
      <c r="AG29" s="151">
        <f t="shared" si="7"/>
        <v>5.5342727288012483E-3</v>
      </c>
      <c r="AH29" s="151">
        <f t="shared" si="7"/>
        <v>-8.5021103929587394E-2</v>
      </c>
    </row>
    <row r="30" spans="1:34">
      <c r="H30" s="146">
        <v>41035</v>
      </c>
      <c r="I30" s="147">
        <v>2715.8789999999999</v>
      </c>
      <c r="J30" s="147">
        <v>1861.8871999999999</v>
      </c>
      <c r="K30" s="147">
        <v>1554.5648000000001</v>
      </c>
      <c r="L30" s="147">
        <v>1858.0018</v>
      </c>
      <c r="M30" s="147">
        <v>1154.2837</v>
      </c>
      <c r="O30" s="149">
        <f t="shared" si="0"/>
        <v>41035</v>
      </c>
      <c r="P30" s="150">
        <f t="shared" si="1"/>
        <v>2.5330221257378049E-3</v>
      </c>
      <c r="Q30" s="150">
        <f t="shared" si="1"/>
        <v>-7.815172383198421E-2</v>
      </c>
      <c r="R30" s="150">
        <f t="shared" si="1"/>
        <v>-0.1893384907577228</v>
      </c>
      <c r="S30" s="150">
        <f t="shared" si="1"/>
        <v>-5.9785347887180817E-2</v>
      </c>
      <c r="T30" s="150">
        <f t="shared" si="1"/>
        <v>3.1504355470910905E-2</v>
      </c>
      <c r="V30" s="149">
        <f t="shared" si="2"/>
        <v>41399</v>
      </c>
      <c r="W30" s="151">
        <f t="shared" si="6"/>
        <v>0.10899249835513647</v>
      </c>
      <c r="X30" s="151">
        <f t="shared" si="6"/>
        <v>0.19729151152883717</v>
      </c>
      <c r="Y30" s="151">
        <f t="shared" si="6"/>
        <v>8.3061510875497291E-3</v>
      </c>
      <c r="Z30" s="151">
        <f t="shared" si="6"/>
        <v>0.18191715285069576</v>
      </c>
      <c r="AA30" s="151">
        <f t="shared" si="6"/>
        <v>0.52850600129301872</v>
      </c>
      <c r="AC30" s="149">
        <f t="shared" si="4"/>
        <v>41749</v>
      </c>
      <c r="AD30" s="151">
        <f t="shared" si="7"/>
        <v>-8.3087598215043967E-2</v>
      </c>
      <c r="AE30" s="151">
        <f t="shared" si="7"/>
        <v>-1.2029665411005586E-2</v>
      </c>
      <c r="AF30" s="151">
        <f t="shared" si="7"/>
        <v>-6.7276068943052603E-2</v>
      </c>
      <c r="AG30" s="151">
        <f t="shared" si="7"/>
        <v>1.7127891991223221E-2</v>
      </c>
      <c r="AH30" s="151">
        <f t="shared" si="7"/>
        <v>-7.3521628012067963E-2</v>
      </c>
    </row>
    <row r="31" spans="1:34">
      <c r="H31" s="146">
        <v>41042</v>
      </c>
      <c r="I31" s="147">
        <v>2636.9169999999999</v>
      </c>
      <c r="J31" s="147">
        <v>1818.1532999999999</v>
      </c>
      <c r="K31" s="147">
        <v>1494.6382000000001</v>
      </c>
      <c r="L31" s="147">
        <v>1823.7774999999999</v>
      </c>
      <c r="M31" s="147">
        <v>1118.4422999999999</v>
      </c>
      <c r="O31" s="149">
        <f t="shared" si="0"/>
        <v>41042</v>
      </c>
      <c r="P31" s="150">
        <f t="shared" si="1"/>
        <v>-2.6614820062037192E-2</v>
      </c>
      <c r="Q31" s="150">
        <f t="shared" si="1"/>
        <v>-9.9805033616327865E-2</v>
      </c>
      <c r="R31" s="150">
        <f t="shared" si="1"/>
        <v>-0.22058851520170752</v>
      </c>
      <c r="S31" s="150">
        <f t="shared" si="1"/>
        <v>-7.7104054638866937E-2</v>
      </c>
      <c r="T31" s="150">
        <f t="shared" si="1"/>
        <v>-5.2465109495780649E-4</v>
      </c>
      <c r="V31" s="149">
        <f t="shared" si="2"/>
        <v>41406</v>
      </c>
      <c r="W31" s="151">
        <f t="shared" si="6"/>
        <v>0.13031188567854435</v>
      </c>
      <c r="X31" s="151">
        <f t="shared" si="6"/>
        <v>0.24879881390840008</v>
      </c>
      <c r="Y31" s="151">
        <f t="shared" si="6"/>
        <v>1.3846261791533587E-2</v>
      </c>
      <c r="Z31" s="151">
        <f t="shared" si="6"/>
        <v>0.23014867148330764</v>
      </c>
      <c r="AA31" s="151">
        <f t="shared" si="6"/>
        <v>0.65424353724924345</v>
      </c>
      <c r="AC31" s="149">
        <f t="shared" si="4"/>
        <v>41756</v>
      </c>
      <c r="AD31" s="151">
        <f t="shared" si="7"/>
        <v>-0.10643951041485478</v>
      </c>
      <c r="AE31" s="151">
        <f t="shared" si="7"/>
        <v>-8.1210512104375687E-2</v>
      </c>
      <c r="AF31" s="151">
        <f t="shared" si="7"/>
        <v>-8.4982514596698477E-2</v>
      </c>
      <c r="AG31" s="151">
        <f t="shared" si="7"/>
        <v>-6.3781635179341323E-2</v>
      </c>
      <c r="AH31" s="151">
        <f t="shared" si="7"/>
        <v>-0.13341403641013816</v>
      </c>
    </row>
    <row r="32" spans="1:34">
      <c r="H32" s="146">
        <v>41049</v>
      </c>
      <c r="I32" s="147">
        <v>2573.9760000000001</v>
      </c>
      <c r="J32" s="147">
        <v>1779.1014</v>
      </c>
      <c r="K32" s="147">
        <v>1452.3369</v>
      </c>
      <c r="L32" s="147">
        <v>1786.7999</v>
      </c>
      <c r="M32" s="147">
        <v>1098.3505</v>
      </c>
      <c r="O32" s="149">
        <f t="shared" si="0"/>
        <v>41049</v>
      </c>
      <c r="P32" s="150">
        <f t="shared" si="1"/>
        <v>-4.9848708959744359E-2</v>
      </c>
      <c r="Q32" s="150">
        <f t="shared" si="1"/>
        <v>-0.11914021498289273</v>
      </c>
      <c r="R32" s="150">
        <f t="shared" si="1"/>
        <v>-0.24264744494262946</v>
      </c>
      <c r="S32" s="150">
        <f t="shared" si="1"/>
        <v>-9.5816028610026138E-2</v>
      </c>
      <c r="T32" s="150">
        <f t="shared" si="1"/>
        <v>-1.8479317880298662E-2</v>
      </c>
      <c r="V32" s="149">
        <f t="shared" si="2"/>
        <v>41413</v>
      </c>
      <c r="W32" s="151">
        <f t="shared" si="6"/>
        <v>0.15309396696571498</v>
      </c>
      <c r="X32" s="151">
        <f t="shared" si="6"/>
        <v>0.30938260175364451</v>
      </c>
      <c r="Y32" s="151">
        <f t="shared" si="6"/>
        <v>2.769665549232081E-2</v>
      </c>
      <c r="Z32" s="151">
        <f t="shared" si="6"/>
        <v>0.28522255523027407</v>
      </c>
      <c r="AA32" s="151">
        <f t="shared" si="6"/>
        <v>0.79868721129611053</v>
      </c>
      <c r="AC32" s="149">
        <f t="shared" si="4"/>
        <v>41763</v>
      </c>
      <c r="AD32" s="151">
        <f t="shared" si="7"/>
        <v>-0.11021807428853603</v>
      </c>
      <c r="AE32" s="151">
        <f t="shared" si="7"/>
        <v>-7.9724880977229184E-2</v>
      </c>
      <c r="AF32" s="151">
        <f t="shared" si="7"/>
        <v>-5.5901309356145124E-2</v>
      </c>
      <c r="AG32" s="151">
        <f t="shared" si="7"/>
        <v>-7.615247405135972E-2</v>
      </c>
      <c r="AH32" s="151">
        <f t="shared" si="7"/>
        <v>-0.10182673214416293</v>
      </c>
    </row>
    <row r="33" spans="8:34">
      <c r="H33" s="146">
        <v>41056</v>
      </c>
      <c r="I33" s="147">
        <v>2573.1030000000001</v>
      </c>
      <c r="J33" s="147">
        <v>1749.952</v>
      </c>
      <c r="K33" s="147">
        <v>1441.7617</v>
      </c>
      <c r="L33" s="147">
        <v>1756.5107</v>
      </c>
      <c r="M33" s="147">
        <v>1067.9359999999999</v>
      </c>
      <c r="O33" s="149">
        <f t="shared" si="0"/>
        <v>41056</v>
      </c>
      <c r="P33" s="150">
        <f t="shared" si="1"/>
        <v>-5.0170966073671663E-2</v>
      </c>
      <c r="Q33" s="150">
        <f t="shared" si="1"/>
        <v>-0.13357252008780562</v>
      </c>
      <c r="R33" s="150">
        <f t="shared" si="1"/>
        <v>-0.24816211219390061</v>
      </c>
      <c r="S33" s="150">
        <f t="shared" si="1"/>
        <v>-0.11114343552684158</v>
      </c>
      <c r="T33" s="150">
        <f t="shared" si="1"/>
        <v>-4.5658675276985528E-2</v>
      </c>
      <c r="V33" s="149">
        <f t="shared" si="2"/>
        <v>41420</v>
      </c>
      <c r="W33" s="151">
        <f t="shared" si="6"/>
        <v>0.15539833276020754</v>
      </c>
      <c r="X33" s="151">
        <f t="shared" si="6"/>
        <v>0.34609884543911562</v>
      </c>
      <c r="Y33" s="151">
        <f t="shared" si="6"/>
        <v>1.9386372495517223E-2</v>
      </c>
      <c r="Z33" s="151">
        <f t="shared" si="6"/>
        <v>0.33319080434193049</v>
      </c>
      <c r="AA33" s="151">
        <f t="shared" si="6"/>
        <v>0.8339081956768204</v>
      </c>
      <c r="AC33" s="149">
        <f t="shared" si="4"/>
        <v>41770</v>
      </c>
      <c r="AD33" s="151">
        <f t="shared" si="7"/>
        <v>-0.12041900139073569</v>
      </c>
      <c r="AE33" s="151">
        <f t="shared" si="7"/>
        <v>-9.2682957131923982E-2</v>
      </c>
      <c r="AF33" s="151">
        <f t="shared" si="7"/>
        <v>-4.4636378405604304E-2</v>
      </c>
      <c r="AG33" s="151">
        <f t="shared" si="7"/>
        <v>-8.9069341389811596E-2</v>
      </c>
      <c r="AH33" s="151">
        <f t="shared" si="7"/>
        <v>-0.12849594890805216</v>
      </c>
    </row>
    <row r="34" spans="8:34">
      <c r="H34" s="146">
        <v>41063</v>
      </c>
      <c r="I34" s="147">
        <v>2632.998</v>
      </c>
      <c r="J34" s="147">
        <v>1784.8502000000001</v>
      </c>
      <c r="K34" s="147">
        <v>1448.8116</v>
      </c>
      <c r="L34" s="147">
        <v>1790.4366</v>
      </c>
      <c r="M34" s="147">
        <v>1120.7467999999999</v>
      </c>
      <c r="O34" s="149">
        <f t="shared" si="0"/>
        <v>41063</v>
      </c>
      <c r="P34" s="150">
        <f t="shared" si="1"/>
        <v>-2.8061470267628397E-2</v>
      </c>
      <c r="Q34" s="150">
        <f t="shared" si="1"/>
        <v>-0.1162938978858985</v>
      </c>
      <c r="R34" s="150">
        <f t="shared" si="1"/>
        <v>-0.24448578903644391</v>
      </c>
      <c r="S34" s="150">
        <f t="shared" si="1"/>
        <v>-9.3975729733384195E-2</v>
      </c>
      <c r="T34" s="150">
        <f t="shared" si="1"/>
        <v>1.534722858934634E-3</v>
      </c>
      <c r="V34" s="149">
        <f t="shared" si="2"/>
        <v>41427</v>
      </c>
      <c r="W34" s="151">
        <f t="shared" si="6"/>
        <v>0.15949013904934661</v>
      </c>
      <c r="X34" s="151">
        <f t="shared" si="6"/>
        <v>0.3356168950966385</v>
      </c>
      <c r="Y34" s="151">
        <f t="shared" si="6"/>
        <v>4.1546893272004226E-2</v>
      </c>
      <c r="Z34" s="151">
        <f t="shared" si="6"/>
        <v>0.3234230600735708</v>
      </c>
      <c r="AA34" s="151">
        <f t="shared" si="6"/>
        <v>0.77963401950771583</v>
      </c>
      <c r="AC34" s="149">
        <f t="shared" si="4"/>
        <v>41777</v>
      </c>
      <c r="AD34" s="151">
        <f t="shared" si="7"/>
        <v>-0.11545579776872228</v>
      </c>
      <c r="AE34" s="151">
        <f t="shared" si="7"/>
        <v>-9.9190901922586394E-2</v>
      </c>
      <c r="AF34" s="151">
        <f t="shared" si="7"/>
        <v>-4.0953208275343322E-2</v>
      </c>
      <c r="AG34" s="151">
        <f t="shared" si="7"/>
        <v>-9.0543497522736494E-2</v>
      </c>
      <c r="AH34" s="151">
        <f t="shared" si="7"/>
        <v>-0.15766673604431181</v>
      </c>
    </row>
    <row r="35" spans="8:34">
      <c r="H35" s="146">
        <v>41070</v>
      </c>
      <c r="I35" s="147">
        <v>2524.3290000000002</v>
      </c>
      <c r="J35" s="147">
        <v>1689.2719</v>
      </c>
      <c r="K35" s="147">
        <v>1378.3098</v>
      </c>
      <c r="L35" s="147">
        <v>1696.2746999999999</v>
      </c>
      <c r="M35" s="147">
        <v>1047.7737</v>
      </c>
      <c r="O35" s="149">
        <f t="shared" si="0"/>
        <v>41070</v>
      </c>
      <c r="P35" s="150">
        <f t="shared" si="1"/>
        <v>-6.8175282768620393E-2</v>
      </c>
      <c r="Q35" s="150">
        <f t="shared" si="1"/>
        <v>-0.1636161476409157</v>
      </c>
      <c r="R35" s="150">
        <f t="shared" si="1"/>
        <v>-0.28125048073169978</v>
      </c>
      <c r="S35" s="150">
        <f t="shared" si="1"/>
        <v>-0.14162498284540059</v>
      </c>
      <c r="T35" s="150">
        <f t="shared" si="1"/>
        <v>-6.3676343088036824E-2</v>
      </c>
      <c r="V35" s="149">
        <f t="shared" si="2"/>
        <v>41434</v>
      </c>
      <c r="W35" s="151">
        <f t="shared" si="6"/>
        <v>0.10509909885061952</v>
      </c>
      <c r="X35" s="151">
        <f t="shared" si="6"/>
        <v>0.25745875849484445</v>
      </c>
      <c r="Y35" s="151">
        <f t="shared" si="6"/>
        <v>-2.7742262415219043E-3</v>
      </c>
      <c r="Z35" s="151">
        <f t="shared" si="6"/>
        <v>0.23981760275925379</v>
      </c>
      <c r="AA35" s="151">
        <f t="shared" si="6"/>
        <v>0.68206451975601312</v>
      </c>
      <c r="AC35" s="149">
        <f t="shared" si="4"/>
        <v>41784</v>
      </c>
      <c r="AD35" s="151">
        <f t="shared" si="7"/>
        <v>-0.11444098111583656</v>
      </c>
      <c r="AE35" s="151">
        <f t="shared" si="7"/>
        <v>-6.7403994924345678E-2</v>
      </c>
      <c r="AF35" s="151">
        <f t="shared" si="7"/>
        <v>-4.3516012249315006E-2</v>
      </c>
      <c r="AG35" s="151">
        <f t="shared" si="7"/>
        <v>-5.0498923594388456E-2</v>
      </c>
      <c r="AH35" s="151">
        <f t="shared" si="7"/>
        <v>-0.13410398771453169</v>
      </c>
    </row>
    <row r="36" spans="8:34">
      <c r="H36" s="146">
        <v>41077</v>
      </c>
      <c r="I36" s="147">
        <v>2568.0540000000001</v>
      </c>
      <c r="J36" s="147">
        <v>1710.0275999999999</v>
      </c>
      <c r="K36" s="147">
        <v>1402.9855</v>
      </c>
      <c r="L36" s="147">
        <v>1719.4450999999999</v>
      </c>
      <c r="M36" s="147">
        <v>1042.3594000000001</v>
      </c>
      <c r="O36" s="149">
        <f t="shared" si="0"/>
        <v>41077</v>
      </c>
      <c r="P36" s="150">
        <f t="shared" si="1"/>
        <v>-5.203474175318934E-2</v>
      </c>
      <c r="Q36" s="150">
        <f t="shared" si="1"/>
        <v>-0.15333968928959318</v>
      </c>
      <c r="R36" s="150">
        <f t="shared" si="1"/>
        <v>-0.26838280213534305</v>
      </c>
      <c r="S36" s="150">
        <f t="shared" si="1"/>
        <v>-0.12989994061168753</v>
      </c>
      <c r="T36" s="150">
        <f t="shared" si="1"/>
        <v>-6.8514732499431963E-2</v>
      </c>
      <c r="V36" s="149">
        <f t="shared" si="2"/>
        <v>41441</v>
      </c>
      <c r="W36" s="151">
        <f t="shared" si="6"/>
        <v>7.5120545467405986E-2</v>
      </c>
      <c r="X36" s="151">
        <f t="shared" si="6"/>
        <v>0.26792990789005855</v>
      </c>
      <c r="Y36" s="151">
        <f t="shared" si="6"/>
        <v>-1.1084431277773477E-2</v>
      </c>
      <c r="Z36" s="151">
        <f t="shared" si="6"/>
        <v>0.23536761075608292</v>
      </c>
      <c r="AA36" s="151">
        <f t="shared" si="6"/>
        <v>0.78193662334741898</v>
      </c>
      <c r="AC36" s="149">
        <f t="shared" si="4"/>
        <v>41791</v>
      </c>
      <c r="AD36" s="151">
        <f t="shared" si="7"/>
        <v>-0.1111228356829651</v>
      </c>
      <c r="AE36" s="151">
        <f t="shared" si="7"/>
        <v>-4.0818598363996039E-2</v>
      </c>
      <c r="AF36" s="151">
        <f t="shared" si="7"/>
        <v>-3.0427583739039421E-2</v>
      </c>
      <c r="AG36" s="151">
        <f t="shared" si="7"/>
        <v>-2.1603868075314336E-2</v>
      </c>
      <c r="AH36" s="151">
        <f t="shared" si="7"/>
        <v>-0.10781383540247469</v>
      </c>
    </row>
    <row r="37" spans="8:34">
      <c r="H37" s="146">
        <v>41084</v>
      </c>
      <c r="I37" s="147">
        <v>2512.1849999999999</v>
      </c>
      <c r="J37" s="147">
        <v>1710.7893999999999</v>
      </c>
      <c r="K37" s="147">
        <v>1353.6342</v>
      </c>
      <c r="L37" s="147">
        <v>1732.9733000000001</v>
      </c>
      <c r="M37" s="147">
        <v>1053.2728999999999</v>
      </c>
      <c r="O37" s="149">
        <f t="shared" si="0"/>
        <v>41084</v>
      </c>
      <c r="P37" s="150">
        <f t="shared" ref="P37:T68" si="8">I37/I$4-1</f>
        <v>-7.2658089631774114E-2</v>
      </c>
      <c r="Q37" s="150">
        <f t="shared" si="8"/>
        <v>-0.15296251068458167</v>
      </c>
      <c r="R37" s="150">
        <f t="shared" si="8"/>
        <v>-0.29411810718088915</v>
      </c>
      <c r="S37" s="150">
        <f t="shared" si="8"/>
        <v>-0.12305419274604346</v>
      </c>
      <c r="T37" s="150">
        <f t="shared" si="8"/>
        <v>-5.8762084356318023E-2</v>
      </c>
      <c r="V37" s="149">
        <f t="shared" si="2"/>
        <v>41448</v>
      </c>
      <c r="W37" s="151">
        <f t="shared" si="6"/>
        <v>3.0911866015809197E-2</v>
      </c>
      <c r="X37" s="151">
        <f t="shared" si="6"/>
        <v>0.22333467506591265</v>
      </c>
      <c r="Y37" s="151">
        <f t="shared" si="6"/>
        <v>-7.2026038824354877E-2</v>
      </c>
      <c r="Z37" s="151">
        <f t="shared" si="6"/>
        <v>0.20486666156723965</v>
      </c>
      <c r="AA37" s="151">
        <f t="shared" si="6"/>
        <v>0.69448724315309152</v>
      </c>
      <c r="AC37" s="149">
        <f t="shared" si="4"/>
        <v>41798</v>
      </c>
      <c r="AD37" s="151">
        <f t="shared" si="7"/>
        <v>-0.12008718684744868</v>
      </c>
      <c r="AE37" s="151">
        <f t="shared" si="7"/>
        <v>-5.1974022058555613E-2</v>
      </c>
      <c r="AF37" s="151">
        <f t="shared" si="7"/>
        <v>-4.7828334256447946E-2</v>
      </c>
      <c r="AG37" s="151">
        <f t="shared" si="7"/>
        <v>-2.7365580804150302E-2</v>
      </c>
      <c r="AH37" s="151">
        <f t="shared" si="7"/>
        <v>-0.13174769788098162</v>
      </c>
    </row>
    <row r="38" spans="8:34">
      <c r="H38" s="146">
        <v>41091</v>
      </c>
      <c r="I38" s="147">
        <v>2461.6120000000001</v>
      </c>
      <c r="J38" s="147">
        <v>1618.7698</v>
      </c>
      <c r="K38" s="147">
        <v>1311.3330000000001</v>
      </c>
      <c r="L38" s="147">
        <v>1635.9083000000001</v>
      </c>
      <c r="M38" s="147">
        <v>975.05160000000001</v>
      </c>
      <c r="O38" s="149">
        <f t="shared" si="0"/>
        <v>41091</v>
      </c>
      <c r="P38" s="150">
        <f t="shared" si="8"/>
        <v>-9.1326484846717348E-2</v>
      </c>
      <c r="Q38" s="150">
        <f t="shared" si="8"/>
        <v>-0.19852279469838785</v>
      </c>
      <c r="R38" s="150">
        <f t="shared" si="8"/>
        <v>-0.31617698477464362</v>
      </c>
      <c r="S38" s="150">
        <f t="shared" si="8"/>
        <v>-0.17217251717787707</v>
      </c>
      <c r="T38" s="150">
        <f t="shared" si="8"/>
        <v>-0.1286631075108482</v>
      </c>
      <c r="V38" s="149">
        <f t="shared" si="2"/>
        <v>41455</v>
      </c>
      <c r="W38" s="151">
        <f t="shared" si="6"/>
        <v>-2.102756030387376E-2</v>
      </c>
      <c r="X38" s="151">
        <f t="shared" si="6"/>
        <v>0.20689301695279139</v>
      </c>
      <c r="Y38" s="151">
        <f t="shared" si="6"/>
        <v>-0.13573774070320432</v>
      </c>
      <c r="Z38" s="151">
        <f t="shared" si="6"/>
        <v>0.19898064767361823</v>
      </c>
      <c r="AA38" s="151">
        <f t="shared" si="6"/>
        <v>0.68919748517244939</v>
      </c>
      <c r="AC38" s="149">
        <f t="shared" si="4"/>
        <v>41805</v>
      </c>
      <c r="AD38" s="151">
        <f t="shared" si="7"/>
        <v>-0.10297050271758168</v>
      </c>
      <c r="AE38" s="151">
        <f t="shared" si="7"/>
        <v>-2.8057692498832276E-2</v>
      </c>
      <c r="AF38" s="151">
        <f t="shared" si="7"/>
        <v>-5.1280033202793618E-2</v>
      </c>
      <c r="AG38" s="151">
        <f t="shared" si="7"/>
        <v>4.63460201018151E-3</v>
      </c>
      <c r="AH38" s="151">
        <f t="shared" si="7"/>
        <v>-0.11872161376152468</v>
      </c>
    </row>
    <row r="39" spans="8:34">
      <c r="H39" s="146">
        <v>41098</v>
      </c>
      <c r="I39" s="147">
        <v>2472.614</v>
      </c>
      <c r="J39" s="147">
        <v>1635.7922000000001</v>
      </c>
      <c r="K39" s="147">
        <v>1332.4554000000001</v>
      </c>
      <c r="L39" s="147">
        <v>1637.6967999999999</v>
      </c>
      <c r="M39" s="147">
        <v>1036.0651</v>
      </c>
      <c r="O39" s="149">
        <f t="shared" si="0"/>
        <v>41098</v>
      </c>
      <c r="P39" s="150">
        <f t="shared" si="8"/>
        <v>-8.726523310854073E-2</v>
      </c>
      <c r="Q39" s="150">
        <f t="shared" si="8"/>
        <v>-0.19009474916682045</v>
      </c>
      <c r="R39" s="150">
        <f t="shared" si="8"/>
        <v>-0.3051622514789849</v>
      </c>
      <c r="S39" s="150">
        <f t="shared" si="8"/>
        <v>-0.17126747289573285</v>
      </c>
      <c r="T39" s="150">
        <f t="shared" si="8"/>
        <v>-7.4139517692743295E-2</v>
      </c>
      <c r="V39" s="149">
        <f t="shared" si="2"/>
        <v>41462</v>
      </c>
      <c r="W39" s="151">
        <f t="shared" si="6"/>
        <v>-9.3678252703515152E-3</v>
      </c>
      <c r="X39" s="151">
        <f t="shared" si="6"/>
        <v>0.26933262221506626</v>
      </c>
      <c r="Y39" s="151">
        <f t="shared" si="6"/>
        <v>-0.13012559444920868</v>
      </c>
      <c r="Z39" s="151">
        <f t="shared" si="6"/>
        <v>0.25417163281342359</v>
      </c>
      <c r="AA39" s="151">
        <f t="shared" si="6"/>
        <v>0.83680371414918442</v>
      </c>
      <c r="AC39" s="149">
        <f t="shared" si="4"/>
        <v>41812</v>
      </c>
      <c r="AD39" s="151">
        <f t="shared" si="7"/>
        <v>-0.11925744439324115</v>
      </c>
      <c r="AE39" s="151">
        <f t="shared" si="7"/>
        <v>-3.8591994579784239E-2</v>
      </c>
      <c r="AF39" s="151">
        <f t="shared" si="7"/>
        <v>-4.468656715931496E-2</v>
      </c>
      <c r="AG39" s="151">
        <f t="shared" si="7"/>
        <v>-2.1890981432703849E-2</v>
      </c>
      <c r="AH39" s="151">
        <f t="shared" si="7"/>
        <v>-9.3978132916317514E-2</v>
      </c>
    </row>
    <row r="40" spans="8:34">
      <c r="H40" s="146">
        <v>41105</v>
      </c>
      <c r="I40" s="147">
        <v>2450.6329999999998</v>
      </c>
      <c r="J40" s="147">
        <v>1573.3688999999999</v>
      </c>
      <c r="K40" s="147">
        <v>1264.9443000000001</v>
      </c>
      <c r="L40" s="147">
        <v>1568.3770999999999</v>
      </c>
      <c r="M40" s="147">
        <v>1043.2608</v>
      </c>
      <c r="O40" s="149">
        <f t="shared" si="0"/>
        <v>41105</v>
      </c>
      <c r="P40" s="150">
        <f t="shared" si="8"/>
        <v>-9.5379246420380537E-2</v>
      </c>
      <c r="Q40" s="150">
        <f t="shared" si="8"/>
        <v>-0.22100146118338038</v>
      </c>
      <c r="R40" s="150">
        <f t="shared" si="8"/>
        <v>-0.34036737783756843</v>
      </c>
      <c r="S40" s="150">
        <f t="shared" si="8"/>
        <v>-0.20634569382106516</v>
      </c>
      <c r="T40" s="150">
        <f t="shared" si="8"/>
        <v>-6.7709213001910351E-2</v>
      </c>
      <c r="V40" s="149">
        <f t="shared" si="2"/>
        <v>41469</v>
      </c>
      <c r="W40" s="151">
        <f t="shared" si="6"/>
        <v>1.2218477009947382E-2</v>
      </c>
      <c r="X40" s="151">
        <f t="shared" si="6"/>
        <v>0.30196738248099786</v>
      </c>
      <c r="Y40" s="151">
        <f t="shared" si="6"/>
        <v>-0.10487120916816084</v>
      </c>
      <c r="Z40" s="151">
        <f t="shared" si="6"/>
        <v>0.26584102303782164</v>
      </c>
      <c r="AA40" s="151">
        <f t="shared" si="6"/>
        <v>0.97581923974252049</v>
      </c>
      <c r="AC40" s="149">
        <f t="shared" si="4"/>
        <v>41819</v>
      </c>
      <c r="AD40" s="151">
        <f t="shared" si="7"/>
        <v>-0.11368089910612056</v>
      </c>
      <c r="AE40" s="151">
        <f t="shared" si="7"/>
        <v>3.790506670907412E-3</v>
      </c>
      <c r="AF40" s="151">
        <f t="shared" si="7"/>
        <v>1.6441705355196845E-4</v>
      </c>
      <c r="AG40" s="151">
        <f t="shared" si="7"/>
        <v>2.4248725797042514E-2</v>
      </c>
      <c r="AH40" s="151">
        <f t="shared" si="7"/>
        <v>-6.3268324604875525E-2</v>
      </c>
    </row>
    <row r="41" spans="8:34">
      <c r="H41" s="146">
        <v>41112</v>
      </c>
      <c r="I41" s="147">
        <v>2398.4549999999999</v>
      </c>
      <c r="J41" s="147">
        <v>1537.2065</v>
      </c>
      <c r="K41" s="147">
        <v>1328.9022</v>
      </c>
      <c r="L41" s="147">
        <v>1509.3961999999999</v>
      </c>
      <c r="M41" s="147">
        <v>997.73860000000002</v>
      </c>
      <c r="O41" s="149">
        <f t="shared" si="0"/>
        <v>41112</v>
      </c>
      <c r="P41" s="150">
        <f t="shared" si="8"/>
        <v>-0.11464010746333442</v>
      </c>
      <c r="Q41" s="150">
        <f t="shared" si="8"/>
        <v>-0.23890600776498749</v>
      </c>
      <c r="R41" s="150">
        <f t="shared" si="8"/>
        <v>-0.30701514463251556</v>
      </c>
      <c r="S41" s="150">
        <f t="shared" si="8"/>
        <v>-0.23619211613066737</v>
      </c>
      <c r="T41" s="150">
        <f t="shared" si="8"/>
        <v>-0.1083892880741113</v>
      </c>
      <c r="V41" s="149">
        <f t="shared" si="2"/>
        <v>41476</v>
      </c>
      <c r="W41" s="151">
        <f t="shared" si="6"/>
        <v>-2.5547765098823061E-2</v>
      </c>
      <c r="X41" s="151">
        <f t="shared" si="6"/>
        <v>0.35148140694078278</v>
      </c>
      <c r="Y41" s="151">
        <f t="shared" si="6"/>
        <v>-0.13854377484992597</v>
      </c>
      <c r="Z41" s="151">
        <f t="shared" si="6"/>
        <v>0.33832838457098746</v>
      </c>
      <c r="AA41" s="151">
        <f t="shared" si="6"/>
        <v>1.0422257722975443</v>
      </c>
      <c r="AC41" s="149">
        <f t="shared" si="4"/>
        <v>41826</v>
      </c>
      <c r="AD41" s="151">
        <f t="shared" si="7"/>
        <v>-0.10195939579250912</v>
      </c>
      <c r="AE41" s="151">
        <f t="shared" si="7"/>
        <v>4.080700254776648E-2</v>
      </c>
      <c r="AF41" s="151">
        <f t="shared" si="7"/>
        <v>2.5351838643807856E-3</v>
      </c>
      <c r="AG41" s="151">
        <f t="shared" si="7"/>
        <v>4.9650863431226711E-2</v>
      </c>
      <c r="AH41" s="151">
        <f t="shared" si="7"/>
        <v>1.7967272502264153E-2</v>
      </c>
    </row>
    <row r="42" spans="8:34">
      <c r="H42" s="146">
        <v>41119</v>
      </c>
      <c r="I42" s="147">
        <v>2349.1080000000002</v>
      </c>
      <c r="J42" s="147">
        <v>1526.1637000000001</v>
      </c>
      <c r="K42" s="147">
        <v>1321.7959000000001</v>
      </c>
      <c r="L42" s="147">
        <v>1500.8838000000001</v>
      </c>
      <c r="M42" s="147">
        <v>978.38430000000005</v>
      </c>
      <c r="O42" s="149">
        <f t="shared" si="0"/>
        <v>41119</v>
      </c>
      <c r="P42" s="150">
        <f t="shared" si="8"/>
        <v>-0.1328559399959468</v>
      </c>
      <c r="Q42" s="150">
        <f t="shared" si="8"/>
        <v>-0.24437346365816304</v>
      </c>
      <c r="R42" s="150">
        <f t="shared" si="8"/>
        <v>-0.31072087879240917</v>
      </c>
      <c r="S42" s="150">
        <f t="shared" si="8"/>
        <v>-0.24049969172324481</v>
      </c>
      <c r="T42" s="150">
        <f t="shared" si="8"/>
        <v>-0.12568490157631229</v>
      </c>
      <c r="V42" s="149">
        <f t="shared" si="2"/>
        <v>41483</v>
      </c>
      <c r="W42" s="151">
        <f t="shared" si="6"/>
        <v>-1.0631667591230576E-2</v>
      </c>
      <c r="X42" s="151">
        <f t="shared" si="6"/>
        <v>0.42825500969401786</v>
      </c>
      <c r="Y42" s="151">
        <f t="shared" si="6"/>
        <v>-0.1357376627426522</v>
      </c>
      <c r="Z42" s="151">
        <f t="shared" si="6"/>
        <v>0.41148594991898868</v>
      </c>
      <c r="AA42" s="151">
        <f t="shared" si="6"/>
        <v>1.2317405155209089</v>
      </c>
      <c r="AC42" s="149">
        <f t="shared" si="4"/>
        <v>41833</v>
      </c>
      <c r="AD42" s="151">
        <f t="shared" si="7"/>
        <v>-0.11460791886742838</v>
      </c>
      <c r="AE42" s="151">
        <f t="shared" si="7"/>
        <v>3.5195952728826807E-2</v>
      </c>
      <c r="AF42" s="151">
        <f t="shared" si="7"/>
        <v>2.5172511619592663E-2</v>
      </c>
      <c r="AG42" s="151">
        <f t="shared" si="7"/>
        <v>5.4236873047087908E-2</v>
      </c>
      <c r="AH42" s="151">
        <f t="shared" si="7"/>
        <v>-2.7065044354816048E-2</v>
      </c>
    </row>
    <row r="43" spans="8:34">
      <c r="H43" s="146">
        <v>41126</v>
      </c>
      <c r="I43" s="147">
        <v>2353.7370000000001</v>
      </c>
      <c r="J43" s="147">
        <v>1503.5590999999999</v>
      </c>
      <c r="K43" s="147">
        <v>1286.2637</v>
      </c>
      <c r="L43" s="147">
        <v>1473.1112000000001</v>
      </c>
      <c r="M43" s="147">
        <v>1002.9176</v>
      </c>
      <c r="O43" s="149">
        <f t="shared" si="0"/>
        <v>41126</v>
      </c>
      <c r="P43" s="150">
        <f t="shared" si="8"/>
        <v>-0.13114720210319819</v>
      </c>
      <c r="Q43" s="150">
        <f t="shared" si="8"/>
        <v>-0.25556534012815957</v>
      </c>
      <c r="R43" s="150">
        <f t="shared" si="8"/>
        <v>-0.32924991462205011</v>
      </c>
      <c r="S43" s="150">
        <f t="shared" si="8"/>
        <v>-0.25455360999569665</v>
      </c>
      <c r="T43" s="150">
        <f t="shared" si="8"/>
        <v>-0.10376117017122155</v>
      </c>
      <c r="V43" s="149">
        <f t="shared" si="2"/>
        <v>41490</v>
      </c>
      <c r="W43" s="151">
        <f t="shared" si="6"/>
        <v>-2.8648872039649387E-4</v>
      </c>
      <c r="X43" s="151">
        <f t="shared" si="6"/>
        <v>0.43700250233126048</v>
      </c>
      <c r="Y43" s="151">
        <f t="shared" si="6"/>
        <v>-0.10206501910033539</v>
      </c>
      <c r="Z43" s="151">
        <f t="shared" si="6"/>
        <v>0.42025332563783424</v>
      </c>
      <c r="AA43" s="151">
        <f t="shared" si="6"/>
        <v>1.2083691099721721</v>
      </c>
      <c r="AC43" s="149">
        <f t="shared" si="4"/>
        <v>41840</v>
      </c>
      <c r="AD43" s="151">
        <f t="shared" si="7"/>
        <v>-0.10795720128241182</v>
      </c>
      <c r="AE43" s="151">
        <f t="shared" si="7"/>
        <v>9.0861502884043155E-3</v>
      </c>
      <c r="AF43" s="151">
        <f t="shared" si="7"/>
        <v>1.0637653004407888E-2</v>
      </c>
      <c r="AG43" s="151">
        <f t="shared" si="7"/>
        <v>3.9551966914055159E-2</v>
      </c>
      <c r="AH43" s="151">
        <f t="shared" si="7"/>
        <v>-8.9047557438127423E-2</v>
      </c>
    </row>
    <row r="44" spans="8:34">
      <c r="H44" s="146">
        <v>41133</v>
      </c>
      <c r="I44" s="147">
        <v>2399.7510000000002</v>
      </c>
      <c r="J44" s="147">
        <v>1572.2725</v>
      </c>
      <c r="K44" s="147">
        <v>1318.2426</v>
      </c>
      <c r="L44" s="147">
        <v>1544.6527000000001</v>
      </c>
      <c r="M44" s="147">
        <v>1065.2212999999999</v>
      </c>
      <c r="O44" s="149">
        <f t="shared" si="0"/>
        <v>41133</v>
      </c>
      <c r="P44" s="150">
        <f t="shared" si="8"/>
        <v>-0.11416170514987523</v>
      </c>
      <c r="Q44" s="150">
        <f t="shared" si="8"/>
        <v>-0.22154430526651836</v>
      </c>
      <c r="R44" s="150">
        <f t="shared" si="8"/>
        <v>-0.3125738240931073</v>
      </c>
      <c r="S44" s="150">
        <f t="shared" si="8"/>
        <v>-0.2183510796568513</v>
      </c>
      <c r="T44" s="150">
        <f t="shared" si="8"/>
        <v>-4.8084616901039379E-2</v>
      </c>
      <c r="V44" s="149">
        <f t="shared" si="2"/>
        <v>41497</v>
      </c>
      <c r="W44" s="151">
        <f t="shared" si="6"/>
        <v>1.6950434337363651E-2</v>
      </c>
      <c r="X44" s="151">
        <f t="shared" si="6"/>
        <v>0.44873125767303335</v>
      </c>
      <c r="Y44" s="151">
        <f t="shared" si="6"/>
        <v>-7.1198487565291901E-2</v>
      </c>
      <c r="Z44" s="151">
        <f t="shared" si="6"/>
        <v>0.43293441904775154</v>
      </c>
      <c r="AA44" s="151">
        <f t="shared" si="6"/>
        <v>1.1941010241082388</v>
      </c>
      <c r="AC44" s="149">
        <f t="shared" si="4"/>
        <v>41847</v>
      </c>
      <c r="AD44" s="151">
        <f t="shared" si="7"/>
        <v>-6.8258991761931065E-2</v>
      </c>
      <c r="AE44" s="151">
        <f t="shared" si="7"/>
        <v>1.6748914134636639E-3</v>
      </c>
      <c r="AF44" s="151">
        <f t="shared" si="7"/>
        <v>4.5427258652793512E-2</v>
      </c>
      <c r="AG44" s="151">
        <f t="shared" si="7"/>
        <v>3.2378573987848824E-2</v>
      </c>
      <c r="AH44" s="151">
        <f t="shared" si="7"/>
        <v>-0.11584791670182437</v>
      </c>
    </row>
    <row r="45" spans="8:34">
      <c r="H45" s="146">
        <v>41140</v>
      </c>
      <c r="I45" s="147">
        <v>2313.4760000000001</v>
      </c>
      <c r="J45" s="147">
        <v>1532.8844999999999</v>
      </c>
      <c r="K45" s="147">
        <v>1311.136</v>
      </c>
      <c r="L45" s="147">
        <v>1492.7488000000001</v>
      </c>
      <c r="M45" s="147">
        <v>1059.5064</v>
      </c>
      <c r="O45" s="149">
        <f t="shared" si="0"/>
        <v>41140</v>
      </c>
      <c r="P45" s="150">
        <f t="shared" si="8"/>
        <v>-0.14600905051537139</v>
      </c>
      <c r="Q45" s="150">
        <f t="shared" si="8"/>
        <v>-0.24104589478370608</v>
      </c>
      <c r="R45" s="150">
        <f t="shared" si="8"/>
        <v>-0.31627971469450333</v>
      </c>
      <c r="S45" s="150">
        <f t="shared" si="8"/>
        <v>-0.24461628956235226</v>
      </c>
      <c r="T45" s="150">
        <f t="shared" si="8"/>
        <v>-5.3191631962484553E-2</v>
      </c>
      <c r="V45" s="149">
        <f t="shared" si="2"/>
        <v>41504</v>
      </c>
      <c r="W45" s="151">
        <f t="shared" si="6"/>
        <v>2.5017494051132738E-2</v>
      </c>
      <c r="X45" s="151">
        <f t="shared" si="6"/>
        <v>0.41468546434010234</v>
      </c>
      <c r="Y45" s="151">
        <f t="shared" si="6"/>
        <v>-7.4004521712013771E-2</v>
      </c>
      <c r="Z45" s="151">
        <f t="shared" si="6"/>
        <v>0.40174456041778228</v>
      </c>
      <c r="AA45" s="151">
        <f t="shared" si="6"/>
        <v>1.1096948288624247</v>
      </c>
      <c r="AC45" s="149">
        <f t="shared" si="4"/>
        <v>41854</v>
      </c>
      <c r="AD45" s="151">
        <f t="shared" si="7"/>
        <v>-3.9839179177380224E-2</v>
      </c>
      <c r="AE45" s="151">
        <f t="shared" si="7"/>
        <v>1.829836366467541E-2</v>
      </c>
      <c r="AF45" s="151">
        <f t="shared" si="7"/>
        <v>4.0101303066255811E-2</v>
      </c>
      <c r="AG45" s="151">
        <f t="shared" si="7"/>
        <v>5.2315597899877275E-2</v>
      </c>
      <c r="AH45" s="151">
        <f t="shared" si="7"/>
        <v>-9.8967960653499998E-2</v>
      </c>
    </row>
    <row r="46" spans="8:34">
      <c r="H46" s="146">
        <v>41147</v>
      </c>
      <c r="I46" s="147">
        <v>2275.6770000000001</v>
      </c>
      <c r="J46" s="147">
        <v>1566.3278</v>
      </c>
      <c r="K46" s="147">
        <v>1385.7534000000001</v>
      </c>
      <c r="L46" s="147">
        <v>1507.0724</v>
      </c>
      <c r="M46" s="147">
        <v>1099.1029000000001</v>
      </c>
      <c r="O46" s="149">
        <f t="shared" si="0"/>
        <v>41147</v>
      </c>
      <c r="P46" s="150">
        <f t="shared" si="8"/>
        <v>-0.15996208218700725</v>
      </c>
      <c r="Q46" s="150">
        <f t="shared" si="8"/>
        <v>-0.22448761539150131</v>
      </c>
      <c r="R46" s="150">
        <f t="shared" si="8"/>
        <v>-0.27736885417602597</v>
      </c>
      <c r="S46" s="150">
        <f t="shared" si="8"/>
        <v>-0.23736804115322629</v>
      </c>
      <c r="T46" s="150">
        <f t="shared" si="8"/>
        <v>-1.7806949486760426E-2</v>
      </c>
      <c r="V46" s="149">
        <f t="shared" si="2"/>
        <v>41511</v>
      </c>
      <c r="W46" s="151">
        <f t="shared" si="6"/>
        <v>1.7359259079668288E-2</v>
      </c>
      <c r="X46" s="151">
        <f t="shared" si="6"/>
        <v>0.51399165442335693</v>
      </c>
      <c r="Y46" s="151">
        <f t="shared" si="6"/>
        <v>-9.9258984953613516E-2</v>
      </c>
      <c r="Z46" s="151">
        <f t="shared" si="6"/>
        <v>0.51544785719749386</v>
      </c>
      <c r="AA46" s="151">
        <f t="shared" si="6"/>
        <v>1.2960569490382006</v>
      </c>
      <c r="AC46" s="149">
        <f t="shared" si="4"/>
        <v>41861</v>
      </c>
      <c r="AD46" s="151">
        <f t="shared" si="7"/>
        <v>-3.9125262669338801E-2</v>
      </c>
      <c r="AE46" s="151">
        <f t="shared" si="7"/>
        <v>4.6432671377881096E-2</v>
      </c>
      <c r="AF46" s="151">
        <f t="shared" si="7"/>
        <v>5.0544637600534292E-2</v>
      </c>
      <c r="AG46" s="151">
        <f t="shared" si="7"/>
        <v>8.2612847967031389E-2</v>
      </c>
      <c r="AH46" s="151">
        <f t="shared" si="7"/>
        <v>-6.933346833848042E-2</v>
      </c>
    </row>
    <row r="47" spans="8:34">
      <c r="H47" s="146">
        <v>41154</v>
      </c>
      <c r="I47" s="147">
        <v>2204.8679999999999</v>
      </c>
      <c r="J47" s="147">
        <v>1522.8101999999999</v>
      </c>
      <c r="K47" s="147">
        <v>1343.1147000000001</v>
      </c>
      <c r="L47" s="147">
        <v>1458.3849</v>
      </c>
      <c r="M47" s="147">
        <v>1099.0418999999999</v>
      </c>
      <c r="O47" s="149">
        <f t="shared" si="0"/>
        <v>41154</v>
      </c>
      <c r="P47" s="150">
        <f t="shared" si="8"/>
        <v>-0.18610034562352318</v>
      </c>
      <c r="Q47" s="150">
        <f t="shared" si="8"/>
        <v>-0.24603383180190974</v>
      </c>
      <c r="R47" s="150">
        <f t="shared" si="8"/>
        <v>-0.29960372845989536</v>
      </c>
      <c r="S47" s="150">
        <f t="shared" si="8"/>
        <v>-0.26200563885347772</v>
      </c>
      <c r="T47" s="150">
        <f t="shared" si="8"/>
        <v>-1.7861461012552482E-2</v>
      </c>
      <c r="V47" s="149">
        <f t="shared" si="2"/>
        <v>41518</v>
      </c>
      <c r="W47" s="151">
        <f t="shared" si="6"/>
        <v>2.9361979832795537E-2</v>
      </c>
      <c r="X47" s="151">
        <f t="shared" si="6"/>
        <v>0.45329046497742542</v>
      </c>
      <c r="Y47" s="151">
        <f t="shared" si="6"/>
        <v>-9.084088251344824E-2</v>
      </c>
      <c r="Z47" s="151">
        <f t="shared" si="6"/>
        <v>0.45534723622633111</v>
      </c>
      <c r="AA47" s="151">
        <f t="shared" si="6"/>
        <v>1.150977728222474</v>
      </c>
      <c r="AC47" s="149">
        <f t="shared" si="4"/>
        <v>41868</v>
      </c>
      <c r="AD47" s="151">
        <f t="shared" si="7"/>
        <v>-2.6965187089817433E-2</v>
      </c>
      <c r="AE47" s="151">
        <f t="shared" si="7"/>
        <v>7.3214492782432528E-2</v>
      </c>
      <c r="AF47" s="151">
        <f t="shared" si="7"/>
        <v>7.3469898887585705E-2</v>
      </c>
      <c r="AG47" s="151">
        <f t="shared" si="7"/>
        <v>0.10522560107756984</v>
      </c>
      <c r="AH47" s="151">
        <f t="shared" si="7"/>
        <v>-2.9294279344399987E-2</v>
      </c>
    </row>
    <row r="48" spans="8:34">
      <c r="H48" s="146">
        <v>41161</v>
      </c>
      <c r="I48" s="147">
        <v>2317.1790000000001</v>
      </c>
      <c r="J48" s="147">
        <v>1609.6937</v>
      </c>
      <c r="K48" s="147">
        <v>1371.5404000000001</v>
      </c>
      <c r="L48" s="147">
        <v>1558.8364999999999</v>
      </c>
      <c r="M48" s="147">
        <v>1151.5721000000001</v>
      </c>
      <c r="O48" s="149">
        <f t="shared" si="0"/>
        <v>41161</v>
      </c>
      <c r="P48" s="150">
        <f t="shared" si="8"/>
        <v>-0.14464213402868997</v>
      </c>
      <c r="Q48" s="150">
        <f t="shared" si="8"/>
        <v>-0.20301650792619697</v>
      </c>
      <c r="R48" s="150">
        <f t="shared" si="8"/>
        <v>-0.2847805310844832</v>
      </c>
      <c r="S48" s="150">
        <f t="shared" si="8"/>
        <v>-0.21117357499424139</v>
      </c>
      <c r="T48" s="150">
        <f t="shared" si="8"/>
        <v>2.9081184104725155E-2</v>
      </c>
      <c r="V48" s="149">
        <f t="shared" si="2"/>
        <v>41525</v>
      </c>
      <c r="W48" s="151">
        <f t="shared" si="6"/>
        <v>4.8878801480666256E-2</v>
      </c>
      <c r="X48" s="151">
        <f t="shared" si="6"/>
        <v>0.52808601847565773</v>
      </c>
      <c r="Y48" s="151">
        <f t="shared" si="6"/>
        <v>-8.8034926327278495E-2</v>
      </c>
      <c r="Z48" s="151">
        <f t="shared" si="6"/>
        <v>0.52242185707232625</v>
      </c>
      <c r="AA48" s="151">
        <f t="shared" si="6"/>
        <v>1.3441580855828423</v>
      </c>
      <c r="AC48" s="149">
        <f t="shared" si="4"/>
        <v>41875</v>
      </c>
      <c r="AD48" s="151">
        <f t="shared" si="7"/>
        <v>-2.5015931219997567E-2</v>
      </c>
      <c r="AE48" s="151">
        <f t="shared" si="7"/>
        <v>0.10599851573552255</v>
      </c>
      <c r="AF48" s="151">
        <f t="shared" si="7"/>
        <v>5.0953806303674964E-2</v>
      </c>
      <c r="AG48" s="151">
        <f t="shared" si="7"/>
        <v>0.14875537502161218</v>
      </c>
      <c r="AH48" s="151">
        <f t="shared" si="7"/>
        <v>-2.2066591288792958E-3</v>
      </c>
    </row>
    <row r="49" spans="8:34">
      <c r="H49" s="146">
        <v>41168</v>
      </c>
      <c r="I49" s="147">
        <v>2315.5419999999999</v>
      </c>
      <c r="J49" s="147">
        <v>1615.1858</v>
      </c>
      <c r="K49" s="147">
        <v>1346.6679999999999</v>
      </c>
      <c r="L49" s="147">
        <v>1573.4443000000001</v>
      </c>
      <c r="M49" s="147">
        <v>1154.0171</v>
      </c>
      <c r="O49" s="149">
        <f t="shared" si="0"/>
        <v>41168</v>
      </c>
      <c r="P49" s="150">
        <f t="shared" si="8"/>
        <v>-0.14524641225950219</v>
      </c>
      <c r="Q49" s="150">
        <f t="shared" si="8"/>
        <v>-0.2002972868490327</v>
      </c>
      <c r="R49" s="150">
        <f t="shared" si="8"/>
        <v>-0.29775078315919745</v>
      </c>
      <c r="S49" s="150">
        <f t="shared" si="8"/>
        <v>-0.20378151132932254</v>
      </c>
      <c r="T49" s="150">
        <f t="shared" si="8"/>
        <v>3.1266113294253106E-2</v>
      </c>
      <c r="V49" s="149">
        <f t="shared" si="2"/>
        <v>41532</v>
      </c>
      <c r="W49" s="151">
        <f t="shared" si="6"/>
        <v>0.10720861672658155</v>
      </c>
      <c r="X49" s="151">
        <f t="shared" si="6"/>
        <v>0.47824722764505823</v>
      </c>
      <c r="Y49" s="151">
        <f t="shared" si="6"/>
        <v>-4.8750292352069957E-2</v>
      </c>
      <c r="Z49" s="151">
        <f t="shared" si="6"/>
        <v>0.47058091747967756</v>
      </c>
      <c r="AA49" s="151">
        <f t="shared" si="6"/>
        <v>1.1980929849054132</v>
      </c>
      <c r="AC49" s="149">
        <f t="shared" si="4"/>
        <v>41882</v>
      </c>
      <c r="AD49" s="151">
        <f t="shared" si="7"/>
        <v>-3.6176853441844403E-2</v>
      </c>
      <c r="AE49" s="151">
        <f t="shared" si="7"/>
        <v>7.9833840236156917E-2</v>
      </c>
      <c r="AF49" s="151">
        <f t="shared" si="7"/>
        <v>3.9263981926834113E-2</v>
      </c>
      <c r="AG49" s="151">
        <f t="shared" si="7"/>
        <v>0.12216567721284011</v>
      </c>
      <c r="AH49" s="151">
        <f t="shared" si="7"/>
        <v>-3.3368584677290758E-2</v>
      </c>
    </row>
    <row r="50" spans="8:34">
      <c r="H50" s="146">
        <v>41175</v>
      </c>
      <c r="I50" s="147">
        <v>2199.0630000000001</v>
      </c>
      <c r="J50" s="147">
        <v>1523.9187999999999</v>
      </c>
      <c r="K50" s="147">
        <v>1247.1780000000001</v>
      </c>
      <c r="L50" s="147">
        <v>1486.7202</v>
      </c>
      <c r="M50" s="147">
        <v>1106.6837</v>
      </c>
      <c r="O50" s="149">
        <f t="shared" si="0"/>
        <v>41175</v>
      </c>
      <c r="P50" s="150">
        <f t="shared" si="8"/>
        <v>-0.18824318931922535</v>
      </c>
      <c r="Q50" s="150">
        <f t="shared" si="8"/>
        <v>-0.24548494731580339</v>
      </c>
      <c r="R50" s="150">
        <f t="shared" si="8"/>
        <v>-0.34963200004672379</v>
      </c>
      <c r="S50" s="150">
        <f t="shared" si="8"/>
        <v>-0.24766697447112218</v>
      </c>
      <c r="T50" s="150">
        <f t="shared" si="8"/>
        <v>-1.1032507278182169E-2</v>
      </c>
      <c r="V50" s="149">
        <f t="shared" si="2"/>
        <v>41539</v>
      </c>
      <c r="W50" s="151">
        <f t="shared" si="6"/>
        <v>8.2122169644918586E-2</v>
      </c>
      <c r="X50" s="151">
        <f t="shared" si="6"/>
        <v>0.49551982074452749</v>
      </c>
      <c r="Y50" s="151">
        <f t="shared" si="6"/>
        <v>-2.3495829110470212E-2</v>
      </c>
      <c r="Z50" s="151">
        <f t="shared" si="6"/>
        <v>0.47388103499829648</v>
      </c>
      <c r="AA50" s="151">
        <f t="shared" si="6"/>
        <v>1.2647603699157663</v>
      </c>
      <c r="AC50" s="149">
        <f t="shared" si="4"/>
        <v>41889</v>
      </c>
      <c r="AD50" s="151">
        <f t="shared" si="7"/>
        <v>9.5649148782344096E-3</v>
      </c>
      <c r="AE50" s="151">
        <f t="shared" si="7"/>
        <v>0.14775405605086234</v>
      </c>
      <c r="AF50" s="151">
        <f t="shared" si="7"/>
        <v>7.9425658152991963E-2</v>
      </c>
      <c r="AG50" s="151">
        <f t="shared" si="7"/>
        <v>0.19283247092971845</v>
      </c>
      <c r="AH50" s="151">
        <f t="shared" si="7"/>
        <v>3.8444703204309594E-2</v>
      </c>
    </row>
    <row r="51" spans="8:34">
      <c r="H51" s="146">
        <v>41182</v>
      </c>
      <c r="I51" s="147">
        <v>2293.1060000000002</v>
      </c>
      <c r="J51" s="147">
        <v>1566.9</v>
      </c>
      <c r="K51" s="147">
        <v>1311.14</v>
      </c>
      <c r="L51" s="147">
        <v>1523.77</v>
      </c>
      <c r="M51" s="147">
        <v>1122.1358</v>
      </c>
      <c r="O51" s="149">
        <f t="shared" si="0"/>
        <v>41182</v>
      </c>
      <c r="P51" s="150">
        <f t="shared" si="8"/>
        <v>-0.15352838317367501</v>
      </c>
      <c r="Q51" s="150">
        <f t="shared" si="8"/>
        <v>-0.22420431058999479</v>
      </c>
      <c r="R51" s="150">
        <f t="shared" si="8"/>
        <v>-0.31627762880780563</v>
      </c>
      <c r="S51" s="150">
        <f t="shared" si="8"/>
        <v>-0.22891846474532462</v>
      </c>
      <c r="T51" s="150">
        <f t="shared" si="8"/>
        <v>2.775977110163641E-3</v>
      </c>
      <c r="V51" s="149">
        <f t="shared" si="2"/>
        <v>41546</v>
      </c>
      <c r="W51" s="151">
        <f t="shared" si="6"/>
        <v>6.5422635367032411E-2</v>
      </c>
      <c r="X51" s="151">
        <f t="shared" si="6"/>
        <v>0.54480836704436442</v>
      </c>
      <c r="Y51" s="151">
        <f t="shared" si="6"/>
        <v>-8.2422780073282964E-2</v>
      </c>
      <c r="Z51" s="151">
        <f t="shared" si="6"/>
        <v>0.53012961816879578</v>
      </c>
      <c r="AA51" s="151">
        <f t="shared" si="6"/>
        <v>1.4099245739128805</v>
      </c>
      <c r="AC51" s="149">
        <f t="shared" si="4"/>
        <v>41896</v>
      </c>
      <c r="AD51" s="151">
        <f t="shared" si="7"/>
        <v>5.0716101125531932E-3</v>
      </c>
      <c r="AE51" s="151">
        <f t="shared" si="7"/>
        <v>0.16907387528865292</v>
      </c>
      <c r="AF51" s="151">
        <f t="shared" si="7"/>
        <v>7.1618781218260263E-2</v>
      </c>
      <c r="AG51" s="151">
        <f t="shared" si="7"/>
        <v>0.22519530736306259</v>
      </c>
      <c r="AH51" s="151">
        <f t="shared" si="7"/>
        <v>4.1439304873498228E-2</v>
      </c>
    </row>
    <row r="52" spans="8:34">
      <c r="H52" s="146">
        <v>41196</v>
      </c>
      <c r="I52" s="147">
        <v>2304.5309999999999</v>
      </c>
      <c r="J52" s="147">
        <v>1564.46</v>
      </c>
      <c r="K52" s="147">
        <v>1314.69</v>
      </c>
      <c r="L52" s="147">
        <v>1518.66</v>
      </c>
      <c r="M52" s="147">
        <v>1122.3014000000001</v>
      </c>
      <c r="O52" s="149">
        <f t="shared" si="0"/>
        <v>41196</v>
      </c>
      <c r="P52" s="150">
        <f t="shared" si="8"/>
        <v>-0.14931098623596673</v>
      </c>
      <c r="Q52" s="150">
        <f t="shared" si="8"/>
        <v>-0.22541239118362588</v>
      </c>
      <c r="R52" s="150">
        <f t="shared" si="8"/>
        <v>-0.31442640436363323</v>
      </c>
      <c r="S52" s="150">
        <f t="shared" si="8"/>
        <v>-0.23150430555145107</v>
      </c>
      <c r="T52" s="150">
        <f t="shared" si="8"/>
        <v>2.923962498215138E-3</v>
      </c>
      <c r="V52" s="149">
        <f t="shared" si="2"/>
        <v>41553</v>
      </c>
      <c r="W52" s="151">
        <f t="shared" si="6"/>
        <v>7.168001167308069E-2</v>
      </c>
      <c r="X52" s="151">
        <f t="shared" si="6"/>
        <v>0.57972454230147408</v>
      </c>
      <c r="Y52" s="151">
        <f t="shared" si="6"/>
        <v>-7.9616745926561316E-2</v>
      </c>
      <c r="Z52" s="151">
        <f t="shared" si="6"/>
        <v>0.56154081512026544</v>
      </c>
      <c r="AA52" s="151">
        <f t="shared" si="6"/>
        <v>1.4984569040636391</v>
      </c>
      <c r="AC52" s="149">
        <f t="shared" si="4"/>
        <v>41903</v>
      </c>
      <c r="AD52" s="151">
        <f t="shared" si="7"/>
        <v>-3.4747783849831126E-4</v>
      </c>
      <c r="AE52" s="151">
        <f t="shared" si="7"/>
        <v>0.16317491791818628</v>
      </c>
      <c r="AF52" s="151">
        <f t="shared" si="7"/>
        <v>8.133299374449332E-2</v>
      </c>
      <c r="AG52" s="151">
        <f t="shared" si="7"/>
        <v>0.22399563142733592</v>
      </c>
      <c r="AH52" s="151">
        <f t="shared" si="7"/>
        <v>1.4788426308752989E-2</v>
      </c>
    </row>
    <row r="53" spans="8:34">
      <c r="H53" s="146">
        <v>41203</v>
      </c>
      <c r="I53" s="147">
        <v>2332.4699999999998</v>
      </c>
      <c r="J53" s="147">
        <v>1545.86</v>
      </c>
      <c r="K53" s="147">
        <v>1314.68</v>
      </c>
      <c r="L53" s="147">
        <v>1493.73</v>
      </c>
      <c r="M53" s="147">
        <v>1116.0943</v>
      </c>
      <c r="O53" s="149">
        <f t="shared" si="0"/>
        <v>41203</v>
      </c>
      <c r="P53" s="150">
        <f t="shared" si="8"/>
        <v>-0.13899765117753049</v>
      </c>
      <c r="Q53" s="150">
        <f t="shared" si="8"/>
        <v>-0.23462153013507536</v>
      </c>
      <c r="R53" s="150">
        <f t="shared" si="8"/>
        <v>-0.31443161908037731</v>
      </c>
      <c r="S53" s="150">
        <f t="shared" si="8"/>
        <v>-0.24411976764474541</v>
      </c>
      <c r="T53" s="150">
        <f t="shared" si="8"/>
        <v>-2.6228980221608689E-3</v>
      </c>
      <c r="V53" s="149">
        <f t="shared" si="2"/>
        <v>41560</v>
      </c>
      <c r="W53" s="151">
        <f t="shared" si="6"/>
        <v>9.813617734185609E-2</v>
      </c>
      <c r="X53" s="151">
        <f t="shared" si="6"/>
        <v>0.65844063839636147</v>
      </c>
      <c r="Y53" s="151">
        <f t="shared" si="6"/>
        <v>-1.7883838777578709E-2</v>
      </c>
      <c r="Z53" s="151">
        <f t="shared" si="6"/>
        <v>0.64853609351422414</v>
      </c>
      <c r="AA53" s="151">
        <f t="shared" si="6"/>
        <v>1.5660062589597761</v>
      </c>
      <c r="AC53" s="149">
        <f t="shared" si="4"/>
        <v>41910</v>
      </c>
      <c r="AD53" s="151">
        <f t="shared" si="7"/>
        <v>4.5947039925740008E-3</v>
      </c>
      <c r="AE53" s="151">
        <f t="shared" si="7"/>
        <v>0.20806480736036148</v>
      </c>
      <c r="AF53" s="151">
        <f t="shared" si="7"/>
        <v>7.9348419616437349E-2</v>
      </c>
      <c r="AG53" s="151">
        <f t="shared" si="7"/>
        <v>0.27534696996024199</v>
      </c>
      <c r="AH53" s="151">
        <f t="shared" si="7"/>
        <v>6.1737816254244571E-2</v>
      </c>
    </row>
    <row r="54" spans="8:34">
      <c r="H54" s="146">
        <v>41210</v>
      </c>
      <c r="I54" s="147">
        <v>2247.9070000000002</v>
      </c>
      <c r="J54" s="147">
        <v>1490.61</v>
      </c>
      <c r="K54" s="147">
        <v>1282.7</v>
      </c>
      <c r="L54" s="147">
        <v>1438.07</v>
      </c>
      <c r="M54" s="147">
        <v>1067.27</v>
      </c>
      <c r="O54" s="149">
        <f t="shared" si="0"/>
        <v>41210</v>
      </c>
      <c r="P54" s="150">
        <f t="shared" si="8"/>
        <v>-0.17021303299314827</v>
      </c>
      <c r="Q54" s="150">
        <f t="shared" si="8"/>
        <v>-0.26197663374085922</v>
      </c>
      <c r="R54" s="150">
        <f t="shared" si="8"/>
        <v>-0.33110828322816199</v>
      </c>
      <c r="S54" s="150">
        <f t="shared" si="8"/>
        <v>-0.272285697051595</v>
      </c>
      <c r="T54" s="150">
        <f t="shared" si="8"/>
        <v>-4.6253833902844654E-2</v>
      </c>
      <c r="V54" s="149">
        <f t="shared" si="2"/>
        <v>41567</v>
      </c>
      <c r="W54" s="151">
        <f t="shared" si="6"/>
        <v>7.9250164708771331E-2</v>
      </c>
      <c r="X54" s="151">
        <f t="shared" si="6"/>
        <v>0.61991667840682707</v>
      </c>
      <c r="Y54" s="151">
        <f t="shared" si="6"/>
        <v>-4.3138224058626329E-2</v>
      </c>
      <c r="Z54" s="151">
        <f t="shared" si="6"/>
        <v>0.61278171438108031</v>
      </c>
      <c r="AA54" s="151">
        <f t="shared" si="6"/>
        <v>1.4984914782576104</v>
      </c>
      <c r="AC54" s="149">
        <f t="shared" si="4"/>
        <v>41917</v>
      </c>
      <c r="AD54" s="151">
        <f t="shared" si="7"/>
        <v>1.0277594810337964E-2</v>
      </c>
      <c r="AE54" s="151">
        <f t="shared" si="7"/>
        <v>0.23527919412390297</v>
      </c>
      <c r="AF54" s="151">
        <f t="shared" si="7"/>
        <v>7.9283239416813256E-2</v>
      </c>
      <c r="AG54" s="151">
        <f t="shared" si="7"/>
        <v>0.3078022483575813</v>
      </c>
      <c r="AH54" s="151">
        <f t="shared" si="7"/>
        <v>8.6211324306739279E-2</v>
      </c>
    </row>
    <row r="55" spans="8:34">
      <c r="H55" s="146">
        <v>41217</v>
      </c>
      <c r="I55" s="147">
        <v>2306.7739999999999</v>
      </c>
      <c r="J55" s="147">
        <v>1493.75</v>
      </c>
      <c r="K55" s="147">
        <v>1282.7</v>
      </c>
      <c r="L55" s="147">
        <v>1432.64</v>
      </c>
      <c r="M55" s="147">
        <v>1103.5782999999999</v>
      </c>
      <c r="O55" s="149">
        <f t="shared" si="0"/>
        <v>41217</v>
      </c>
      <c r="P55" s="150">
        <f t="shared" si="8"/>
        <v>-0.14848301062710201</v>
      </c>
      <c r="Q55" s="150">
        <f t="shared" si="8"/>
        <v>-0.26042197264905531</v>
      </c>
      <c r="R55" s="150">
        <f t="shared" si="8"/>
        <v>-0.33110828322816199</v>
      </c>
      <c r="S55" s="150">
        <f t="shared" si="8"/>
        <v>-0.27503346918021865</v>
      </c>
      <c r="T55" s="150">
        <f t="shared" si="8"/>
        <v>-1.3807590756775512E-2</v>
      </c>
      <c r="V55" s="149">
        <f t="shared" si="2"/>
        <v>41574</v>
      </c>
      <c r="W55" s="151">
        <f t="shared" si="6"/>
        <v>5.3673038964690223E-2</v>
      </c>
      <c r="X55" s="151">
        <f t="shared" si="6"/>
        <v>0.50570290015497044</v>
      </c>
      <c r="Y55" s="151">
        <f t="shared" si="6"/>
        <v>-5.7168472752787247E-2</v>
      </c>
      <c r="Z55" s="151">
        <f t="shared" si="6"/>
        <v>0.50033134687463043</v>
      </c>
      <c r="AA55" s="151">
        <f t="shared" si="6"/>
        <v>1.257899781685984</v>
      </c>
      <c r="AC55" s="149">
        <f t="shared" si="4"/>
        <v>41924</v>
      </c>
      <c r="AD55" s="151">
        <f t="shared" si="7"/>
        <v>1.6790640274289004E-2</v>
      </c>
      <c r="AE55" s="151">
        <f t="shared" si="7"/>
        <v>0.23918743974316925</v>
      </c>
      <c r="AF55" s="151">
        <f t="shared" si="7"/>
        <v>8.1157414581755738E-2</v>
      </c>
      <c r="AG55" s="151">
        <f t="shared" si="7"/>
        <v>0.31981746161437985</v>
      </c>
      <c r="AH55" s="151">
        <f t="shared" si="7"/>
        <v>6.8938240770429315E-2</v>
      </c>
    </row>
    <row r="56" spans="8:34">
      <c r="H56" s="146">
        <v>41224</v>
      </c>
      <c r="I56" s="147">
        <v>2240.924</v>
      </c>
      <c r="J56" s="147">
        <v>1436.59</v>
      </c>
      <c r="K56" s="147">
        <v>1229.4000000000001</v>
      </c>
      <c r="L56" s="147">
        <v>1376.25</v>
      </c>
      <c r="M56" s="147">
        <v>1071.8958</v>
      </c>
      <c r="O56" s="149">
        <f t="shared" si="0"/>
        <v>41224</v>
      </c>
      <c r="P56" s="150">
        <f t="shared" si="8"/>
        <v>-0.17279072076697932</v>
      </c>
      <c r="Q56" s="150">
        <f t="shared" si="8"/>
        <v>-0.28872274589985369</v>
      </c>
      <c r="R56" s="150">
        <f t="shared" si="8"/>
        <v>-0.35890272347446972</v>
      </c>
      <c r="S56" s="150">
        <f t="shared" si="8"/>
        <v>-0.3035688044165149</v>
      </c>
      <c r="T56" s="150">
        <f t="shared" si="8"/>
        <v>-4.212007298467757E-2</v>
      </c>
      <c r="V56" s="149">
        <f t="shared" si="2"/>
        <v>41581</v>
      </c>
      <c r="W56" s="151">
        <f t="shared" si="6"/>
        <v>6.0969159311305976E-2</v>
      </c>
      <c r="X56" s="151">
        <f t="shared" si="6"/>
        <v>0.43552049161081707</v>
      </c>
      <c r="Y56" s="151">
        <f t="shared" si="6"/>
        <v>-4.3138146098074426E-2</v>
      </c>
      <c r="Z56" s="151">
        <f t="shared" si="6"/>
        <v>0.42243061881549582</v>
      </c>
      <c r="AA56" s="151">
        <f t="shared" si="6"/>
        <v>1.1110761100752389</v>
      </c>
      <c r="AC56" s="149">
        <f t="shared" si="4"/>
        <v>41929</v>
      </c>
      <c r="AD56" s="151">
        <f t="shared" si="7"/>
        <v>6.4623458505044251E-3</v>
      </c>
      <c r="AE56" s="151">
        <f t="shared" si="7"/>
        <v>0.18599171561757633</v>
      </c>
      <c r="AF56" s="151">
        <f t="shared" si="7"/>
        <v>7.993715976954241E-2</v>
      </c>
      <c r="AG56" s="151">
        <f t="shared" si="7"/>
        <v>0.25781727448838931</v>
      </c>
      <c r="AH56" s="151">
        <f t="shared" si="7"/>
        <v>1.6079263021902657E-2</v>
      </c>
    </row>
    <row r="57" spans="8:34">
      <c r="H57" s="146">
        <v>41231</v>
      </c>
      <c r="I57" s="147">
        <v>2177.2399999999998</v>
      </c>
      <c r="J57" s="147">
        <v>1364.03</v>
      </c>
      <c r="K57" s="147">
        <v>1168.99</v>
      </c>
      <c r="L57" s="147">
        <v>1306.01</v>
      </c>
      <c r="M57" s="147">
        <v>1018.4218</v>
      </c>
      <c r="O57" s="149">
        <f t="shared" si="0"/>
        <v>41231</v>
      </c>
      <c r="P57" s="150">
        <f t="shared" si="8"/>
        <v>-0.19629887889223285</v>
      </c>
      <c r="Q57" s="150">
        <f t="shared" si="8"/>
        <v>-0.32464829011045426</v>
      </c>
      <c r="R57" s="150">
        <f t="shared" si="8"/>
        <v>-0.39040482732586668</v>
      </c>
      <c r="S57" s="150">
        <f t="shared" si="8"/>
        <v>-0.33911272970464135</v>
      </c>
      <c r="T57" s="150">
        <f t="shared" si="8"/>
        <v>-8.9906127578060047E-2</v>
      </c>
      <c r="V57" s="149">
        <f t="shared" si="2"/>
        <v>41588</v>
      </c>
      <c r="W57" s="151">
        <f t="shared" si="6"/>
        <v>2.6708400303037561E-2</v>
      </c>
      <c r="X57" s="151">
        <f t="shared" si="6"/>
        <v>0.40798666317816212</v>
      </c>
      <c r="Y57" s="151">
        <f t="shared" si="6"/>
        <v>-7.1198565525844026E-2</v>
      </c>
      <c r="Z57" s="151">
        <f t="shared" si="6"/>
        <v>0.4080148393332732</v>
      </c>
      <c r="AA57" s="151">
        <f t="shared" si="6"/>
        <v>1.0226669914829425</v>
      </c>
      <c r="AC57" s="158"/>
      <c r="AD57" s="159"/>
      <c r="AE57" s="159"/>
      <c r="AF57" s="159"/>
      <c r="AG57" s="150"/>
      <c r="AH57" s="150"/>
    </row>
    <row r="58" spans="8:34">
      <c r="H58" s="146">
        <v>41238</v>
      </c>
      <c r="I58" s="147">
        <v>2192.6759999999999</v>
      </c>
      <c r="J58" s="147">
        <v>1370.55</v>
      </c>
      <c r="K58" s="147">
        <v>1154.77</v>
      </c>
      <c r="L58" s="147">
        <v>1317.37</v>
      </c>
      <c r="M58" s="147">
        <v>1027.2358999999999</v>
      </c>
      <c r="O58" s="149">
        <f t="shared" si="0"/>
        <v>41238</v>
      </c>
      <c r="P58" s="150">
        <f t="shared" si="8"/>
        <v>-0.19060087109087909</v>
      </c>
      <c r="Q58" s="150">
        <f t="shared" si="8"/>
        <v>-0.32142014032747301</v>
      </c>
      <c r="R58" s="150">
        <f t="shared" si="8"/>
        <v>-0.3978201545360448</v>
      </c>
      <c r="S58" s="150">
        <f t="shared" si="8"/>
        <v>-0.3333641677559922</v>
      </c>
      <c r="T58" s="150">
        <f t="shared" si="8"/>
        <v>-8.2029569553757953E-2</v>
      </c>
      <c r="V58" s="149">
        <f t="shared" si="2"/>
        <v>41595</v>
      </c>
      <c r="W58" s="151">
        <f t="shared" si="6"/>
        <v>4.5743440453719808E-2</v>
      </c>
      <c r="X58" s="151">
        <f t="shared" si="6"/>
        <v>0.45936099985911816</v>
      </c>
      <c r="Y58" s="151">
        <f t="shared" si="6"/>
        <v>-7.9616667966009191E-2</v>
      </c>
      <c r="Z58" s="151">
        <f t="shared" si="6"/>
        <v>0.46323057987441518</v>
      </c>
      <c r="AA58" s="151">
        <f t="shared" si="6"/>
        <v>1.130470640044225</v>
      </c>
      <c r="AC58" s="158"/>
      <c r="AD58" s="159"/>
      <c r="AE58" s="159"/>
      <c r="AF58" s="159"/>
      <c r="AG58" s="150"/>
      <c r="AH58" s="150"/>
    </row>
    <row r="59" spans="8:34">
      <c r="H59" s="146">
        <v>41245</v>
      </c>
      <c r="I59" s="147">
        <v>2139.6610000000001</v>
      </c>
      <c r="J59" s="147">
        <v>1280.69</v>
      </c>
      <c r="K59" s="147">
        <v>1126.3499999999999</v>
      </c>
      <c r="L59" s="147">
        <v>1220.24</v>
      </c>
      <c r="M59" s="147">
        <v>944.83439999999996</v>
      </c>
      <c r="O59" s="149">
        <f t="shared" si="0"/>
        <v>41245</v>
      </c>
      <c r="P59" s="150">
        <f t="shared" si="8"/>
        <v>-0.2101707002946086</v>
      </c>
      <c r="Q59" s="150">
        <f t="shared" si="8"/>
        <v>-0.36591117399291628</v>
      </c>
      <c r="R59" s="150">
        <f t="shared" si="8"/>
        <v>-0.41264037952291288</v>
      </c>
      <c r="S59" s="150">
        <f t="shared" si="8"/>
        <v>-0.38251538448770805</v>
      </c>
      <c r="T59" s="150">
        <f t="shared" si="8"/>
        <v>-0.1556661513987031</v>
      </c>
      <c r="V59" s="149">
        <f t="shared" si="2"/>
        <v>41602</v>
      </c>
      <c r="W59" s="151">
        <f t="shared" si="6"/>
        <v>6.6753206427134115E-2</v>
      </c>
      <c r="X59" s="151">
        <f t="shared" si="6"/>
        <v>0.52029866967214766</v>
      </c>
      <c r="Y59" s="151">
        <f t="shared" si="6"/>
        <v>-6.5586341311296481E-2</v>
      </c>
      <c r="Z59" s="151">
        <f t="shared" si="6"/>
        <v>0.54248019915581303</v>
      </c>
      <c r="AA59" s="151">
        <f t="shared" si="6"/>
        <v>1.1660903988681404</v>
      </c>
      <c r="AC59" s="158"/>
      <c r="AD59" s="159"/>
      <c r="AE59" s="159"/>
      <c r="AF59" s="159"/>
      <c r="AG59" s="150"/>
      <c r="AH59" s="150"/>
    </row>
    <row r="60" spans="8:34">
      <c r="H60" s="146">
        <v>41252</v>
      </c>
      <c r="I60" s="147">
        <v>2246.7570000000001</v>
      </c>
      <c r="J60" s="147">
        <v>1349.22</v>
      </c>
      <c r="K60" s="147">
        <v>1193.8499999999999</v>
      </c>
      <c r="L60" s="147">
        <v>1285.96</v>
      </c>
      <c r="M60" s="147">
        <v>985.45</v>
      </c>
      <c r="O60" s="149">
        <f t="shared" si="0"/>
        <v>41252</v>
      </c>
      <c r="P60" s="150">
        <f t="shared" si="8"/>
        <v>-0.17063754121882579</v>
      </c>
      <c r="Q60" s="150">
        <f t="shared" si="8"/>
        <v>-0.3319809432217965</v>
      </c>
      <c r="R60" s="150">
        <f t="shared" si="8"/>
        <v>-0.37744104149991531</v>
      </c>
      <c r="S60" s="150">
        <f t="shared" si="8"/>
        <v>-0.34925873912985395</v>
      </c>
      <c r="T60" s="150">
        <f t="shared" si="8"/>
        <v>-0.11937076898962606</v>
      </c>
      <c r="V60" s="149">
        <f t="shared" si="2"/>
        <v>41609</v>
      </c>
      <c r="W60" s="151">
        <f t="shared" si="6"/>
        <v>8.4984387699313046E-2</v>
      </c>
      <c r="X60" s="151">
        <f t="shared" si="6"/>
        <v>0.58262268467271783</v>
      </c>
      <c r="Y60" s="151">
        <f t="shared" si="6"/>
        <v>-3.4719965697357136E-2</v>
      </c>
      <c r="Z60" s="151">
        <f t="shared" si="6"/>
        <v>0.59930538847204962</v>
      </c>
      <c r="AA60" s="151">
        <f t="shared" si="6"/>
        <v>1.2939484853879524</v>
      </c>
      <c r="AC60" s="158"/>
      <c r="AD60" s="159"/>
      <c r="AE60" s="159"/>
      <c r="AF60" s="159"/>
      <c r="AG60" s="150"/>
      <c r="AH60" s="150"/>
    </row>
    <row r="61" spans="8:34">
      <c r="H61" s="146">
        <v>41259</v>
      </c>
      <c r="I61" s="147">
        <v>2355.8649999999998</v>
      </c>
      <c r="J61" s="147">
        <v>1390.48</v>
      </c>
      <c r="K61" s="147">
        <v>1218.72</v>
      </c>
      <c r="L61" s="147">
        <v>1328.06</v>
      </c>
      <c r="M61" s="147">
        <v>1018.7</v>
      </c>
      <c r="O61" s="149">
        <f t="shared" si="0"/>
        <v>41259</v>
      </c>
      <c r="P61" s="150">
        <f t="shared" si="8"/>
        <v>-0.13036167731690129</v>
      </c>
      <c r="Q61" s="150">
        <f t="shared" si="8"/>
        <v>-0.31155249842949517</v>
      </c>
      <c r="R61" s="150">
        <f t="shared" si="8"/>
        <v>-0.36447204095721963</v>
      </c>
      <c r="S61" s="150">
        <f t="shared" si="8"/>
        <v>-0.32795464951382147</v>
      </c>
      <c r="T61" s="150">
        <f t="shared" si="8"/>
        <v>-8.9657519275186059E-2</v>
      </c>
      <c r="V61" s="149">
        <f t="shared" si="2"/>
        <v>41616</v>
      </c>
      <c r="W61" s="151">
        <f t="shared" si="6"/>
        <v>9.0920131482307598E-2</v>
      </c>
      <c r="X61" s="151">
        <f t="shared" si="6"/>
        <v>0.49565097510415201</v>
      </c>
      <c r="Y61" s="151">
        <f t="shared" si="6"/>
        <v>-4.8750214391517832E-2</v>
      </c>
      <c r="Z61" s="151">
        <f t="shared" si="6"/>
        <v>0.51491158288539496</v>
      </c>
      <c r="AA61" s="151">
        <f t="shared" si="6"/>
        <v>1.1068331350080109</v>
      </c>
      <c r="AC61" s="158"/>
      <c r="AD61" s="159"/>
      <c r="AE61" s="159"/>
      <c r="AF61" s="159"/>
      <c r="AG61" s="150"/>
      <c r="AH61" s="150"/>
    </row>
    <row r="62" spans="8:34">
      <c r="H62" s="146">
        <v>41266</v>
      </c>
      <c r="I62" s="147">
        <v>2372.002</v>
      </c>
      <c r="J62" s="147">
        <v>1398.83</v>
      </c>
      <c r="K62" s="147">
        <v>1204.52</v>
      </c>
      <c r="L62" s="147">
        <v>1338.26</v>
      </c>
      <c r="M62" s="147">
        <v>1041.43</v>
      </c>
      <c r="O62" s="149">
        <f t="shared" si="0"/>
        <v>41266</v>
      </c>
      <c r="P62" s="150">
        <f t="shared" si="8"/>
        <v>-0.12440490406667803</v>
      </c>
      <c r="Q62" s="150">
        <f t="shared" si="8"/>
        <v>-0.3074182882012908</v>
      </c>
      <c r="R62" s="150">
        <f t="shared" si="8"/>
        <v>-0.37187693873390948</v>
      </c>
      <c r="S62" s="150">
        <f t="shared" si="8"/>
        <v>-0.32279308860922451</v>
      </c>
      <c r="T62" s="150">
        <f t="shared" si="8"/>
        <v>-6.9345273680923691E-2</v>
      </c>
      <c r="V62" s="149">
        <f t="shared" si="2"/>
        <v>41623</v>
      </c>
      <c r="W62" s="151">
        <f t="shared" si="6"/>
        <v>7.0613241562039741E-2</v>
      </c>
      <c r="X62" s="151">
        <f t="shared" si="6"/>
        <v>0.50283662393248418</v>
      </c>
      <c r="Y62" s="151">
        <f t="shared" si="6"/>
        <v>-6.5586419271848495E-2</v>
      </c>
      <c r="Z62" s="151">
        <f t="shared" si="6"/>
        <v>0.51021834820279977</v>
      </c>
      <c r="AA62" s="151">
        <f t="shared" si="6"/>
        <v>1.1966103235357499</v>
      </c>
      <c r="AC62" s="158"/>
      <c r="AD62" s="159"/>
      <c r="AE62" s="159"/>
      <c r="AF62" s="159"/>
      <c r="AG62" s="150"/>
      <c r="AH62" s="150"/>
    </row>
    <row r="63" spans="8:34">
      <c r="H63" s="146">
        <v>41273</v>
      </c>
      <c r="I63" s="147">
        <v>2480.049</v>
      </c>
      <c r="J63" s="147">
        <v>1466.8</v>
      </c>
      <c r="K63" s="147">
        <v>1232.95</v>
      </c>
      <c r="L63" s="147">
        <v>1416.17</v>
      </c>
      <c r="M63" s="147">
        <v>1079.1300000000001</v>
      </c>
      <c r="O63" s="149">
        <f t="shared" si="0"/>
        <v>41273</v>
      </c>
      <c r="P63" s="150">
        <f t="shared" si="8"/>
        <v>-8.4520695145139269E-2</v>
      </c>
      <c r="Q63" s="150">
        <f t="shared" si="8"/>
        <v>-0.27376532182870927</v>
      </c>
      <c r="R63" s="150">
        <f t="shared" si="8"/>
        <v>-0.35705149903029731</v>
      </c>
      <c r="S63" s="150">
        <f t="shared" si="8"/>
        <v>-0.28336787193499424</v>
      </c>
      <c r="T63" s="150">
        <f t="shared" si="8"/>
        <v>-3.5655363478385604E-2</v>
      </c>
      <c r="V63" s="149">
        <f t="shared" si="2"/>
        <v>41630</v>
      </c>
      <c r="W63" s="151">
        <f t="shared" si="6"/>
        <v>1.3447620386430437E-2</v>
      </c>
      <c r="X63" s="151">
        <f t="shared" si="6"/>
        <v>0.42859205291793279</v>
      </c>
      <c r="Y63" s="151">
        <f t="shared" si="6"/>
        <v>-0.10206501910033539</v>
      </c>
      <c r="Z63" s="151">
        <f t="shared" si="6"/>
        <v>0.43602508918202876</v>
      </c>
      <c r="AA63" s="151">
        <f t="shared" si="6"/>
        <v>1.0741798232874529</v>
      </c>
      <c r="AC63" s="158"/>
      <c r="AD63" s="159"/>
      <c r="AE63" s="159"/>
      <c r="AF63" s="159"/>
      <c r="AG63" s="150"/>
      <c r="AH63" s="150"/>
    </row>
    <row r="64" spans="8:34">
      <c r="H64" s="146">
        <v>41280</v>
      </c>
      <c r="I64" s="147">
        <v>2524.4090000000001</v>
      </c>
      <c r="J64" s="147">
        <v>1474.69</v>
      </c>
      <c r="K64" s="147">
        <v>1240.06</v>
      </c>
      <c r="L64" s="147">
        <v>1428.9</v>
      </c>
      <c r="M64" s="147">
        <v>1065.45</v>
      </c>
      <c r="O64" s="149">
        <f t="shared" si="0"/>
        <v>41280</v>
      </c>
      <c r="P64" s="150">
        <f t="shared" si="8"/>
        <v>-6.8145751761616746E-2</v>
      </c>
      <c r="Q64" s="150">
        <f t="shared" si="8"/>
        <v>-0.26985886449930407</v>
      </c>
      <c r="R64" s="150">
        <f t="shared" si="8"/>
        <v>-0.35334383542520831</v>
      </c>
      <c r="S64" s="150">
        <f t="shared" si="8"/>
        <v>-0.27692604151190414</v>
      </c>
      <c r="T64" s="150">
        <f t="shared" si="8"/>
        <v>-4.7880243360898134E-2</v>
      </c>
      <c r="V64" s="149">
        <f t="shared" si="2"/>
        <v>41637</v>
      </c>
      <c r="W64" s="151">
        <f t="shared" si="6"/>
        <v>2.4721218448983784E-2</v>
      </c>
      <c r="X64" s="151">
        <f t="shared" si="6"/>
        <v>0.44183750276732359</v>
      </c>
      <c r="Y64" s="151">
        <f t="shared" si="6"/>
        <v>-0.10206509706088729</v>
      </c>
      <c r="Z64" s="151">
        <f t="shared" si="6"/>
        <v>0.43850382804731325</v>
      </c>
      <c r="AA64" s="151">
        <f t="shared" si="6"/>
        <v>1.1521607465777168</v>
      </c>
      <c r="AC64" s="158"/>
      <c r="AD64" s="159"/>
      <c r="AE64" s="159"/>
      <c r="AF64" s="159"/>
      <c r="AG64" s="150"/>
      <c r="AH64" s="150"/>
    </row>
    <row r="65" spans="8:34">
      <c r="H65" s="146">
        <v>41287</v>
      </c>
      <c r="I65" s="147">
        <v>2483.23</v>
      </c>
      <c r="J65" s="147">
        <v>1537.77</v>
      </c>
      <c r="K65" s="147">
        <v>1232.95</v>
      </c>
      <c r="L65" s="147">
        <v>1492.54</v>
      </c>
      <c r="M65" s="147">
        <v>1171.3399999999999</v>
      </c>
      <c r="O65" s="149">
        <f t="shared" si="0"/>
        <v>41287</v>
      </c>
      <c r="P65" s="150">
        <f t="shared" si="8"/>
        <v>-8.3346468479156721E-2</v>
      </c>
      <c r="Q65" s="150">
        <f t="shared" si="8"/>
        <v>-0.2386270104639584</v>
      </c>
      <c r="R65" s="150">
        <f t="shared" si="8"/>
        <v>-0.35705149903029731</v>
      </c>
      <c r="S65" s="150">
        <f t="shared" si="8"/>
        <v>-0.24472194975028172</v>
      </c>
      <c r="T65" s="150">
        <f t="shared" si="8"/>
        <v>4.6746403624426724E-2</v>
      </c>
      <c r="V65" s="149">
        <f t="shared" si="2"/>
        <v>41644</v>
      </c>
      <c r="W65" s="151">
        <f t="shared" si="6"/>
        <v>1.9071963386385615E-2</v>
      </c>
      <c r="X65" s="151">
        <f t="shared" si="6"/>
        <v>0.47846156942459817</v>
      </c>
      <c r="Y65" s="151">
        <f t="shared" si="6"/>
        <v>-0.11048327746160447</v>
      </c>
      <c r="Z65" s="151">
        <f t="shared" si="6"/>
        <v>0.48193905720861974</v>
      </c>
      <c r="AA65" s="151">
        <f t="shared" si="6"/>
        <v>1.2134224704151713</v>
      </c>
      <c r="AC65" s="158"/>
      <c r="AD65" s="159"/>
      <c r="AE65" s="159"/>
      <c r="AF65" s="159"/>
      <c r="AG65" s="150"/>
      <c r="AH65" s="150"/>
    </row>
    <row r="66" spans="8:34">
      <c r="H66" s="146">
        <v>41294</v>
      </c>
      <c r="I66" s="147">
        <v>2595.4389999999999</v>
      </c>
      <c r="J66" s="147">
        <v>1586.96</v>
      </c>
      <c r="K66" s="147">
        <v>1275.5899999999999</v>
      </c>
      <c r="L66" s="147">
        <v>1539.03</v>
      </c>
      <c r="M66" s="147">
        <v>1209.79</v>
      </c>
      <c r="O66" s="149">
        <f t="shared" si="0"/>
        <v>41294</v>
      </c>
      <c r="P66" s="150">
        <f t="shared" si="8"/>
        <v>-4.1925908918253318E-2</v>
      </c>
      <c r="Q66" s="150">
        <f t="shared" si="8"/>
        <v>-0.2142723037423564</v>
      </c>
      <c r="R66" s="150">
        <f t="shared" si="8"/>
        <v>-0.33481594683325111</v>
      </c>
      <c r="S66" s="150">
        <f t="shared" si="8"/>
        <v>-0.22119636480374127</v>
      </c>
      <c r="T66" s="150">
        <f t="shared" si="8"/>
        <v>8.1106537504734177E-2</v>
      </c>
      <c r="V66" s="149">
        <f t="shared" si="2"/>
        <v>41651</v>
      </c>
      <c r="W66" s="151">
        <f t="shared" si="6"/>
        <v>-1.9153817306498899E-2</v>
      </c>
      <c r="X66" s="151">
        <f t="shared" si="6"/>
        <v>0.43439504632331727</v>
      </c>
      <c r="Y66" s="151">
        <f t="shared" si="6"/>
        <v>-0.15818601387697839</v>
      </c>
      <c r="Z66" s="151">
        <f t="shared" si="6"/>
        <v>0.42272344183523747</v>
      </c>
      <c r="AA66" s="151">
        <f t="shared" si="6"/>
        <v>1.2448875167483391</v>
      </c>
      <c r="AC66" s="158"/>
      <c r="AD66" s="159"/>
      <c r="AE66" s="159"/>
      <c r="AF66" s="159"/>
      <c r="AG66" s="150"/>
      <c r="AH66" s="150"/>
    </row>
    <row r="67" spans="8:34">
      <c r="H67" s="146">
        <v>41301</v>
      </c>
      <c r="I67" s="147">
        <v>2571.674</v>
      </c>
      <c r="J67" s="147">
        <v>1543.41</v>
      </c>
      <c r="K67" s="147">
        <v>1229.3900000000001</v>
      </c>
      <c r="L67" s="147">
        <v>1500.84</v>
      </c>
      <c r="M67" s="147">
        <v>1174.5999999999999</v>
      </c>
      <c r="O67" s="149">
        <f t="shared" si="0"/>
        <v>41301</v>
      </c>
      <c r="P67" s="150">
        <f t="shared" si="8"/>
        <v>-5.0698463686274287E-2</v>
      </c>
      <c r="Q67" s="150">
        <f t="shared" si="8"/>
        <v>-0.23583456187868013</v>
      </c>
      <c r="R67" s="150">
        <f t="shared" si="8"/>
        <v>-0.35890793819121392</v>
      </c>
      <c r="S67" s="150">
        <f t="shared" si="8"/>
        <v>-0.24052185607301169</v>
      </c>
      <c r="T67" s="150">
        <f t="shared" si="8"/>
        <v>4.96596425437974E-2</v>
      </c>
      <c r="V67" s="149">
        <f t="shared" si="2"/>
        <v>41658</v>
      </c>
      <c r="W67" s="151">
        <f t="shared" si="6"/>
        <v>-3.0881615654028582E-2</v>
      </c>
      <c r="X67" s="151">
        <f t="shared" si="6"/>
        <v>0.44736584351372932</v>
      </c>
      <c r="Y67" s="151">
        <f t="shared" si="6"/>
        <v>-0.16099204802370004</v>
      </c>
      <c r="Z67" s="151">
        <f t="shared" si="6"/>
        <v>0.43018135417608305</v>
      </c>
      <c r="AA67" s="151">
        <f t="shared" si="6"/>
        <v>1.2970273688944691</v>
      </c>
      <c r="AC67" s="158"/>
      <c r="AD67" s="159"/>
      <c r="AE67" s="159"/>
      <c r="AF67" s="159"/>
      <c r="AG67" s="150"/>
      <c r="AH67" s="150"/>
    </row>
    <row r="68" spans="8:34">
      <c r="H68" s="146">
        <v>41308</v>
      </c>
      <c r="I68" s="147">
        <v>2743.3240000000001</v>
      </c>
      <c r="J68" s="147">
        <v>1595.74</v>
      </c>
      <c r="K68" s="147">
        <v>1293.3499999999999</v>
      </c>
      <c r="L68" s="147">
        <v>1553.42</v>
      </c>
      <c r="M68" s="147">
        <v>1182.56</v>
      </c>
      <c r="O68" s="149">
        <f t="shared" ref="O68:O131" si="9">H68</f>
        <v>41308</v>
      </c>
      <c r="P68" s="150">
        <f t="shared" si="8"/>
        <v>1.2664003215926645E-2</v>
      </c>
      <c r="Q68" s="150">
        <f t="shared" si="8"/>
        <v>-0.20992519406527432</v>
      </c>
      <c r="R68" s="150">
        <f t="shared" si="8"/>
        <v>-0.32555460989564466</v>
      </c>
      <c r="S68" s="150">
        <f t="shared" si="8"/>
        <v>-0.21391451564519715</v>
      </c>
      <c r="T68" s="150">
        <f t="shared" si="8"/>
        <v>5.6772949843855836E-2</v>
      </c>
      <c r="V68" s="149">
        <f t="shared" si="2"/>
        <v>41665</v>
      </c>
      <c r="W68" s="151">
        <f t="shared" si="6"/>
        <v>-9.9158906485019571E-4</v>
      </c>
      <c r="X68" s="151">
        <f t="shared" si="6"/>
        <v>0.55428455464541382</v>
      </c>
      <c r="Y68" s="151">
        <f t="shared" si="6"/>
        <v>-0.1497678334762611</v>
      </c>
      <c r="Z68" s="151">
        <f t="shared" si="6"/>
        <v>0.54772528458280889</v>
      </c>
      <c r="AA68" s="151">
        <f t="shared" si="6"/>
        <v>1.5001112183421252</v>
      </c>
      <c r="AC68" s="158"/>
      <c r="AD68" s="159"/>
      <c r="AE68" s="159"/>
      <c r="AF68" s="159"/>
      <c r="AG68" s="150"/>
      <c r="AH68" s="150"/>
    </row>
    <row r="69" spans="8:34">
      <c r="H69" s="146">
        <v>41315</v>
      </c>
      <c r="I69" s="147">
        <v>2771.7249999999999</v>
      </c>
      <c r="J69" s="147">
        <v>1634.8425999999999</v>
      </c>
      <c r="K69" s="147">
        <v>1328.8815</v>
      </c>
      <c r="L69" s="147">
        <v>1570.749</v>
      </c>
      <c r="M69" s="147">
        <v>1281.3498999999999</v>
      </c>
      <c r="O69" s="149">
        <f t="shared" si="9"/>
        <v>41315</v>
      </c>
      <c r="P69" s="150">
        <f t="shared" ref="P69:T100" si="10">I69/I$4-1</f>
        <v>2.3147879839809038E-2</v>
      </c>
      <c r="Q69" s="150">
        <f t="shared" si="10"/>
        <v>-0.19056491036834178</v>
      </c>
      <c r="R69" s="150">
        <f t="shared" si="10"/>
        <v>-0.30702593909617593</v>
      </c>
      <c r="S69" s="150">
        <f t="shared" si="10"/>
        <v>-0.20514542849659323</v>
      </c>
      <c r="T69" s="150">
        <f t="shared" si="10"/>
        <v>0.14505472331647407</v>
      </c>
      <c r="V69" s="149">
        <f t="shared" ref="V69:V106" si="11">H119</f>
        <v>41672</v>
      </c>
      <c r="W69" s="151">
        <f t="shared" ref="W69:AA106" si="12">I119/I$54-1</f>
        <v>-2.0221921992324532E-2</v>
      </c>
      <c r="X69" s="151">
        <f t="shared" si="12"/>
        <v>0.57547755616828011</v>
      </c>
      <c r="Y69" s="151">
        <f t="shared" si="12"/>
        <v>-0.15818601387697839</v>
      </c>
      <c r="Z69" s="151">
        <f t="shared" si="12"/>
        <v>0.55489030436626874</v>
      </c>
      <c r="AA69" s="151">
        <f t="shared" si="12"/>
        <v>1.6268680839899932</v>
      </c>
      <c r="AC69" s="158"/>
      <c r="AD69" s="159"/>
      <c r="AE69" s="159"/>
      <c r="AF69" s="159"/>
      <c r="AG69" s="150"/>
      <c r="AH69" s="150"/>
    </row>
    <row r="70" spans="8:34">
      <c r="H70" s="146">
        <v>41329</v>
      </c>
      <c r="I70" s="147">
        <v>2596.6039999999998</v>
      </c>
      <c r="J70" s="147">
        <v>1616.8911000000001</v>
      </c>
      <c r="K70" s="147">
        <v>1257.8224</v>
      </c>
      <c r="L70" s="147">
        <v>1570.348</v>
      </c>
      <c r="M70" s="147">
        <v>1270.9290000000001</v>
      </c>
      <c r="O70" s="149">
        <f t="shared" si="9"/>
        <v>41329</v>
      </c>
      <c r="P70" s="150">
        <f t="shared" si="10"/>
        <v>-4.1495863628762786E-2</v>
      </c>
      <c r="Q70" s="150">
        <f t="shared" si="10"/>
        <v>-0.19945296724398398</v>
      </c>
      <c r="R70" s="150">
        <f t="shared" si="10"/>
        <v>-0.34408124695558318</v>
      </c>
      <c r="S70" s="150">
        <f t="shared" si="10"/>
        <v>-0.20534834868509744</v>
      </c>
      <c r="T70" s="150">
        <f t="shared" si="10"/>
        <v>0.13574227808491912</v>
      </c>
      <c r="V70" s="149">
        <f t="shared" si="11"/>
        <v>41679</v>
      </c>
      <c r="W70" s="151">
        <f t="shared" si="12"/>
        <v>-1.5758659054845192E-2</v>
      </c>
      <c r="X70" s="151">
        <f t="shared" si="12"/>
        <v>0.62225907514373335</v>
      </c>
      <c r="Y70" s="151">
        <f t="shared" si="12"/>
        <v>-0.14976791143681312</v>
      </c>
      <c r="Z70" s="151">
        <f t="shared" si="12"/>
        <v>0.60227749692295918</v>
      </c>
      <c r="AA70" s="151">
        <f t="shared" si="12"/>
        <v>1.7196593176984267</v>
      </c>
      <c r="AC70" s="158"/>
      <c r="AD70" s="159"/>
      <c r="AE70" s="159"/>
      <c r="AF70" s="159"/>
      <c r="AG70" s="150"/>
      <c r="AH70" s="150"/>
    </row>
    <row r="71" spans="8:34">
      <c r="H71" s="146">
        <v>41336</v>
      </c>
      <c r="I71" s="147">
        <v>2668.8359999999998</v>
      </c>
      <c r="J71" s="147">
        <v>1663.2194</v>
      </c>
      <c r="K71" s="147">
        <v>1254.2692</v>
      </c>
      <c r="L71" s="147">
        <v>1625.1085</v>
      </c>
      <c r="M71" s="147">
        <v>1317.6677999999999</v>
      </c>
      <c r="O71" s="149">
        <f t="shared" si="9"/>
        <v>41336</v>
      </c>
      <c r="P71" s="150">
        <f t="shared" si="10"/>
        <v>-1.4832317405169437E-2</v>
      </c>
      <c r="Q71" s="150">
        <f t="shared" si="10"/>
        <v>-0.17651513111041228</v>
      </c>
      <c r="R71" s="150">
        <f t="shared" si="10"/>
        <v>-0.34593414010911383</v>
      </c>
      <c r="S71" s="150">
        <f t="shared" si="10"/>
        <v>-0.17763759810507962</v>
      </c>
      <c r="T71" s="150">
        <f t="shared" si="10"/>
        <v>0.1775095453256188</v>
      </c>
      <c r="V71" s="149">
        <f t="shared" si="11"/>
        <v>41686</v>
      </c>
      <c r="W71" s="151">
        <f t="shared" si="12"/>
        <v>2.1205503608467735E-2</v>
      </c>
      <c r="X71" s="151">
        <f t="shared" si="12"/>
        <v>0.64633613084576114</v>
      </c>
      <c r="Y71" s="151">
        <f t="shared" si="12"/>
        <v>-0.12565985811179547</v>
      </c>
      <c r="Z71" s="151">
        <f t="shared" si="12"/>
        <v>0.64826990341221213</v>
      </c>
      <c r="AA71" s="151">
        <f t="shared" si="12"/>
        <v>1.6384082753192724</v>
      </c>
      <c r="AC71" s="158"/>
      <c r="AD71" s="159"/>
      <c r="AE71" s="159"/>
      <c r="AF71" s="159"/>
      <c r="AG71" s="150"/>
      <c r="AH71" s="150"/>
    </row>
    <row r="72" spans="8:34">
      <c r="H72" s="146">
        <v>41343</v>
      </c>
      <c r="I72" s="147">
        <v>2606.9270000000001</v>
      </c>
      <c r="J72" s="147">
        <v>1688.0717999999999</v>
      </c>
      <c r="K72" s="147">
        <v>1236.5033000000001</v>
      </c>
      <c r="L72" s="147">
        <v>1664.7403999999999</v>
      </c>
      <c r="M72" s="147">
        <v>1324.0997</v>
      </c>
      <c r="O72" s="149">
        <f t="shared" si="9"/>
        <v>41343</v>
      </c>
      <c r="P72" s="150">
        <f t="shared" si="10"/>
        <v>-3.7685256312529503E-2</v>
      </c>
      <c r="Q72" s="150">
        <f t="shared" si="10"/>
        <v>-0.16421033514928318</v>
      </c>
      <c r="R72" s="150">
        <f t="shared" si="10"/>
        <v>-0.3551985537295993</v>
      </c>
      <c r="S72" s="150">
        <f t="shared" si="10"/>
        <v>-0.15758245441734486</v>
      </c>
      <c r="T72" s="150">
        <f t="shared" si="10"/>
        <v>0.18325729422301151</v>
      </c>
      <c r="V72" s="149">
        <f t="shared" si="11"/>
        <v>41693</v>
      </c>
      <c r="W72" s="151">
        <f t="shared" si="12"/>
        <v>7.2898923309547836E-3</v>
      </c>
      <c r="X72" s="151">
        <f t="shared" si="12"/>
        <v>0.66687872750082189</v>
      </c>
      <c r="Y72" s="151">
        <f t="shared" si="12"/>
        <v>-9.8076479301473451E-2</v>
      </c>
      <c r="Z72" s="151">
        <f t="shared" si="12"/>
        <v>0.66432857927639133</v>
      </c>
      <c r="AA72" s="151">
        <f t="shared" si="12"/>
        <v>1.6745228480140923</v>
      </c>
      <c r="AC72" s="158"/>
      <c r="AD72" s="159"/>
      <c r="AE72" s="159"/>
      <c r="AF72" s="159"/>
      <c r="AG72" s="150"/>
      <c r="AH72" s="150"/>
    </row>
    <row r="73" spans="8:34">
      <c r="H73" s="146">
        <v>41350</v>
      </c>
      <c r="I73" s="147">
        <v>2539.873</v>
      </c>
      <c r="J73" s="147">
        <v>1660.4752000000001</v>
      </c>
      <c r="K73" s="147">
        <v>1211.6312</v>
      </c>
      <c r="L73" s="147">
        <v>1648.6338000000001</v>
      </c>
      <c r="M73" s="147">
        <v>1267.3512000000001</v>
      </c>
      <c r="O73" s="149">
        <f t="shared" si="9"/>
        <v>41350</v>
      </c>
      <c r="P73" s="150">
        <f t="shared" si="10"/>
        <v>-6.2437408107811732E-2</v>
      </c>
      <c r="Q73" s="150">
        <f t="shared" si="10"/>
        <v>-0.1778738256862491</v>
      </c>
      <c r="R73" s="150">
        <f t="shared" si="10"/>
        <v>-0.36816864936281113</v>
      </c>
      <c r="S73" s="150">
        <f t="shared" si="10"/>
        <v>-0.1657329639140096</v>
      </c>
      <c r="T73" s="150">
        <f t="shared" si="10"/>
        <v>0.13254504305248838</v>
      </c>
      <c r="V73" s="149">
        <f t="shared" si="11"/>
        <v>41700</v>
      </c>
      <c r="W73" s="151">
        <f t="shared" si="12"/>
        <v>-3.066674911373124E-2</v>
      </c>
      <c r="X73" s="151">
        <f t="shared" si="12"/>
        <v>0.58983167964792949</v>
      </c>
      <c r="Y73" s="151">
        <f t="shared" si="12"/>
        <v>-0.12179005223356976</v>
      </c>
      <c r="Z73" s="151">
        <f t="shared" si="12"/>
        <v>0.61473954675363496</v>
      </c>
      <c r="AA73" s="151">
        <f t="shared" si="12"/>
        <v>1.3876915869461337</v>
      </c>
      <c r="AC73" s="158"/>
      <c r="AD73" s="159"/>
      <c r="AE73" s="159"/>
      <c r="AF73" s="159"/>
      <c r="AG73" s="150"/>
      <c r="AH73" s="150"/>
    </row>
    <row r="74" spans="8:34">
      <c r="H74" s="146">
        <v>41357</v>
      </c>
      <c r="I74" s="147">
        <v>2618.308</v>
      </c>
      <c r="J74" s="147">
        <v>1712.6294</v>
      </c>
      <c r="K74" s="147">
        <v>1236.5034000000001</v>
      </c>
      <c r="L74" s="147">
        <v>1699.6998000000001</v>
      </c>
      <c r="M74" s="147">
        <v>1324.6513</v>
      </c>
      <c r="O74" s="149">
        <f t="shared" si="9"/>
        <v>41357</v>
      </c>
      <c r="P74" s="150">
        <f t="shared" si="10"/>
        <v>-3.3484101428673196E-2</v>
      </c>
      <c r="Q74" s="150">
        <f t="shared" si="10"/>
        <v>-0.15205149908938453</v>
      </c>
      <c r="R74" s="150">
        <f t="shared" si="10"/>
        <v>-0.35519850158243182</v>
      </c>
      <c r="S74" s="150">
        <f t="shared" si="10"/>
        <v>-0.13989176105575984</v>
      </c>
      <c r="T74" s="150">
        <f t="shared" si="10"/>
        <v>0.18375022139722175</v>
      </c>
      <c r="V74" s="149">
        <f t="shared" si="11"/>
        <v>41707</v>
      </c>
      <c r="W74" s="151">
        <f t="shared" si="12"/>
        <v>-3.5388029842871593E-2</v>
      </c>
      <c r="X74" s="151">
        <f t="shared" si="12"/>
        <v>0.63540074197811669</v>
      </c>
      <c r="Y74" s="151">
        <f t="shared" si="12"/>
        <v>-7.3970686832462773E-2</v>
      </c>
      <c r="Z74" s="151">
        <f t="shared" si="12"/>
        <v>0.65848449658222474</v>
      </c>
      <c r="AA74" s="151">
        <f t="shared" si="12"/>
        <v>1.4372401547874483</v>
      </c>
      <c r="AC74" s="158"/>
      <c r="AD74" s="159"/>
      <c r="AE74" s="159"/>
      <c r="AF74" s="159"/>
      <c r="AG74" s="150"/>
      <c r="AH74" s="150"/>
    </row>
    <row r="75" spans="8:34">
      <c r="H75" s="146">
        <v>41364</v>
      </c>
      <c r="I75" s="147">
        <v>2495.0830000000001</v>
      </c>
      <c r="J75" s="147">
        <v>1685.3153</v>
      </c>
      <c r="K75" s="147">
        <v>1254.2692999999999</v>
      </c>
      <c r="L75" s="147">
        <v>1635.3664000000001</v>
      </c>
      <c r="M75" s="147">
        <v>1393.1356000000001</v>
      </c>
      <c r="O75" s="149">
        <f t="shared" si="9"/>
        <v>41364</v>
      </c>
      <c r="P75" s="150">
        <f t="shared" si="10"/>
        <v>-7.8971080653978842E-2</v>
      </c>
      <c r="Q75" s="150">
        <f t="shared" si="10"/>
        <v>-0.16557511963958793</v>
      </c>
      <c r="R75" s="150">
        <f t="shared" si="10"/>
        <v>-0.34593408796194636</v>
      </c>
      <c r="S75" s="150">
        <f t="shared" si="10"/>
        <v>-0.1724467377518184</v>
      </c>
      <c r="T75" s="150">
        <f t="shared" si="10"/>
        <v>0.24494995395116526</v>
      </c>
      <c r="V75" s="149">
        <f t="shared" si="11"/>
        <v>41714</v>
      </c>
      <c r="W75" s="151">
        <f t="shared" si="12"/>
        <v>-5.5638867622192723E-2</v>
      </c>
      <c r="X75" s="151">
        <f t="shared" si="12"/>
        <v>0.54435908789019272</v>
      </c>
      <c r="Y75" s="151">
        <f t="shared" si="12"/>
        <v>-0.12208318390894202</v>
      </c>
      <c r="Z75" s="151">
        <f t="shared" si="12"/>
        <v>0.56144290611722658</v>
      </c>
      <c r="AA75" s="151">
        <f t="shared" si="12"/>
        <v>1.3209043634694124</v>
      </c>
      <c r="AC75" s="158"/>
      <c r="AD75" s="159"/>
      <c r="AE75" s="159"/>
      <c r="AF75" s="159"/>
      <c r="AG75" s="150"/>
      <c r="AH75" s="150"/>
    </row>
    <row r="76" spans="8:34">
      <c r="H76" s="146">
        <v>41371</v>
      </c>
      <c r="I76" s="147">
        <v>2483.547</v>
      </c>
      <c r="J76" s="147">
        <v>1657.2691</v>
      </c>
      <c r="K76" s="147">
        <v>1300.4606000000001</v>
      </c>
      <c r="L76" s="147">
        <v>1590.4827</v>
      </c>
      <c r="M76" s="147">
        <v>1355.0296000000001</v>
      </c>
      <c r="O76" s="149">
        <f t="shared" si="9"/>
        <v>41371</v>
      </c>
      <c r="P76" s="150">
        <f t="shared" si="10"/>
        <v>-8.3229451863904846E-2</v>
      </c>
      <c r="Q76" s="150">
        <f t="shared" si="10"/>
        <v>-0.17946121387938052</v>
      </c>
      <c r="R76" s="150">
        <f t="shared" si="10"/>
        <v>-0.32184663340755082</v>
      </c>
      <c r="S76" s="150">
        <f t="shared" si="10"/>
        <v>-0.1951594780629613</v>
      </c>
      <c r="T76" s="150">
        <f t="shared" si="10"/>
        <v>0.21089722933106159</v>
      </c>
      <c r="V76" s="149">
        <f t="shared" si="11"/>
        <v>41721</v>
      </c>
      <c r="W76" s="151">
        <f t="shared" si="12"/>
        <v>-3.9640874822668537E-2</v>
      </c>
      <c r="X76" s="151">
        <f t="shared" si="12"/>
        <v>0.58656503042378638</v>
      </c>
      <c r="Y76" s="151">
        <f t="shared" si="12"/>
        <v>-0.11121899119045775</v>
      </c>
      <c r="Z76" s="151">
        <f t="shared" si="12"/>
        <v>0.60925685119639539</v>
      </c>
      <c r="AA76" s="151">
        <f t="shared" si="12"/>
        <v>1.3755112576948667</v>
      </c>
      <c r="AC76" s="158"/>
      <c r="AD76" s="159"/>
      <c r="AE76" s="159"/>
      <c r="AF76" s="159"/>
      <c r="AG76" s="150"/>
      <c r="AH76" s="150"/>
    </row>
    <row r="77" spans="8:34">
      <c r="H77" s="146">
        <v>41378</v>
      </c>
      <c r="I77" s="147">
        <v>2462.1120000000001</v>
      </c>
      <c r="J77" s="147">
        <v>1657.8757000000001</v>
      </c>
      <c r="K77" s="147">
        <v>1240.0567000000001</v>
      </c>
      <c r="L77" s="147">
        <v>1608.8678</v>
      </c>
      <c r="M77" s="147">
        <v>1362.8359</v>
      </c>
      <c r="O77" s="149">
        <f t="shared" si="9"/>
        <v>41378</v>
      </c>
      <c r="P77" s="150">
        <f t="shared" si="10"/>
        <v>-9.1141916052944527E-2</v>
      </c>
      <c r="Q77" s="150">
        <f t="shared" si="10"/>
        <v>-0.17916087712196382</v>
      </c>
      <c r="R77" s="150">
        <f t="shared" si="10"/>
        <v>-0.35334555628173381</v>
      </c>
      <c r="S77" s="150">
        <f t="shared" si="10"/>
        <v>-0.18585596694657847</v>
      </c>
      <c r="T77" s="150">
        <f t="shared" si="10"/>
        <v>0.21787318545875567</v>
      </c>
      <c r="V77" s="149">
        <f t="shared" si="11"/>
        <v>41728</v>
      </c>
      <c r="W77" s="151">
        <f t="shared" si="12"/>
        <v>-4.2680591323395523E-2</v>
      </c>
      <c r="X77" s="151">
        <f t="shared" si="12"/>
        <v>0.50282931148992693</v>
      </c>
      <c r="Y77" s="151">
        <f t="shared" si="12"/>
        <v>-0.1229679582131441</v>
      </c>
      <c r="Z77" s="151">
        <f t="shared" si="12"/>
        <v>0.52262727127330399</v>
      </c>
      <c r="AA77" s="151">
        <f t="shared" si="12"/>
        <v>1.2095139936473434</v>
      </c>
      <c r="AC77" s="158"/>
      <c r="AD77" s="159"/>
      <c r="AE77" s="159"/>
      <c r="AF77" s="159"/>
      <c r="AG77" s="150"/>
      <c r="AH77" s="150"/>
    </row>
    <row r="78" spans="8:34">
      <c r="H78" s="146">
        <v>41385</v>
      </c>
      <c r="I78" s="147">
        <v>2533.8270000000002</v>
      </c>
      <c r="J78" s="147">
        <v>1707.3163999999999</v>
      </c>
      <c r="K78" s="147">
        <v>1254.2693999999999</v>
      </c>
      <c r="L78" s="147">
        <v>1653.2248</v>
      </c>
      <c r="M78" s="147">
        <v>1442.5621000000001</v>
      </c>
      <c r="O78" s="149">
        <f t="shared" si="9"/>
        <v>41385</v>
      </c>
      <c r="P78" s="150">
        <f t="shared" si="10"/>
        <v>-6.4669213962112337E-2</v>
      </c>
      <c r="Q78" s="150">
        <f t="shared" si="10"/>
        <v>-0.15468204507051631</v>
      </c>
      <c r="R78" s="150">
        <f t="shared" si="10"/>
        <v>-0.34593403581477888</v>
      </c>
      <c r="S78" s="150">
        <f t="shared" si="10"/>
        <v>-0.16340975547155823</v>
      </c>
      <c r="T78" s="150">
        <f t="shared" si="10"/>
        <v>0.2891190347635193</v>
      </c>
      <c r="V78" s="149">
        <f t="shared" si="11"/>
        <v>41735</v>
      </c>
      <c r="W78" s="151">
        <f t="shared" si="12"/>
        <v>-2.7774725555817059E-2</v>
      </c>
      <c r="X78" s="151">
        <f t="shared" si="12"/>
        <v>0.53677662165153861</v>
      </c>
      <c r="Y78" s="151">
        <f t="shared" si="12"/>
        <v>-0.12596039603960407</v>
      </c>
      <c r="Z78" s="151">
        <f t="shared" si="12"/>
        <v>0.56591368987601465</v>
      </c>
      <c r="AA78" s="151">
        <f t="shared" si="12"/>
        <v>1.2454128758421019</v>
      </c>
      <c r="AC78" s="158"/>
      <c r="AD78" s="159"/>
      <c r="AE78" s="159"/>
      <c r="AF78" s="159"/>
      <c r="AG78" s="150"/>
      <c r="AH78" s="150"/>
    </row>
    <row r="79" spans="8:34">
      <c r="H79" s="146">
        <v>41392</v>
      </c>
      <c r="I79" s="147">
        <v>2447.306</v>
      </c>
      <c r="J79" s="147">
        <v>1714.5174999999999</v>
      </c>
      <c r="K79" s="147">
        <v>1268.4820999999999</v>
      </c>
      <c r="L79" s="147">
        <v>1633.0542</v>
      </c>
      <c r="M79" s="147">
        <v>1535.3613</v>
      </c>
      <c r="O79" s="149">
        <f t="shared" si="9"/>
        <v>41392</v>
      </c>
      <c r="P79" s="150">
        <f t="shared" si="10"/>
        <v>-9.6607367174144643E-2</v>
      </c>
      <c r="Q79" s="150">
        <f t="shared" si="10"/>
        <v>-0.15111667246281291</v>
      </c>
      <c r="R79" s="150">
        <f t="shared" si="10"/>
        <v>-0.33852251534782396</v>
      </c>
      <c r="S79" s="150">
        <f t="shared" si="10"/>
        <v>-0.17361679276393693</v>
      </c>
      <c r="T79" s="150">
        <f t="shared" si="10"/>
        <v>0.37204732958758746</v>
      </c>
      <c r="V79" s="149">
        <f t="shared" si="11"/>
        <v>41742</v>
      </c>
      <c r="W79" s="151">
        <f t="shared" si="12"/>
        <v>1.0124529173137553E-2</v>
      </c>
      <c r="X79" s="151">
        <f t="shared" si="12"/>
        <v>0.58465239063202334</v>
      </c>
      <c r="Y79" s="151">
        <f t="shared" si="12"/>
        <v>-0.10300686052857255</v>
      </c>
      <c r="Z79" s="151">
        <f t="shared" si="12"/>
        <v>0.62170728824048904</v>
      </c>
      <c r="AA79" s="151">
        <f t="shared" si="12"/>
        <v>1.2860669746174822</v>
      </c>
      <c r="AC79" s="158"/>
      <c r="AD79" s="159"/>
      <c r="AE79" s="159"/>
      <c r="AF79" s="159"/>
      <c r="AG79" s="150"/>
      <c r="AH79" s="150"/>
    </row>
    <row r="80" spans="8:34">
      <c r="H80" s="146">
        <v>41399</v>
      </c>
      <c r="I80" s="147">
        <v>2492.9119999999998</v>
      </c>
      <c r="J80" s="147">
        <v>1784.6947</v>
      </c>
      <c r="K80" s="147">
        <v>1293.3543</v>
      </c>
      <c r="L80" s="147">
        <v>1699.6795999999999</v>
      </c>
      <c r="M80" s="147">
        <v>1631.3286000000001</v>
      </c>
      <c r="O80" s="149">
        <f t="shared" si="9"/>
        <v>41399</v>
      </c>
      <c r="P80" s="150">
        <f t="shared" si="10"/>
        <v>-7.9772478356540444E-2</v>
      </c>
      <c r="Q80" s="150">
        <f t="shared" si="10"/>
        <v>-0.11637088826799269</v>
      </c>
      <c r="R80" s="150">
        <f t="shared" si="10"/>
        <v>-0.32555236756744466</v>
      </c>
      <c r="S80" s="150">
        <f t="shared" si="10"/>
        <v>-0.1399019829704925</v>
      </c>
      <c r="T80" s="150">
        <f t="shared" si="10"/>
        <v>0.45780673858971022</v>
      </c>
      <c r="V80" s="149">
        <f t="shared" si="11"/>
        <v>41749</v>
      </c>
      <c r="W80" s="151">
        <f t="shared" si="12"/>
        <v>-1.042213935007108E-2</v>
      </c>
      <c r="X80" s="151">
        <f t="shared" si="12"/>
        <v>0.60042962277188527</v>
      </c>
      <c r="Y80" s="151">
        <f t="shared" si="12"/>
        <v>-0.1075121228658299</v>
      </c>
      <c r="Z80" s="151">
        <f t="shared" si="12"/>
        <v>0.64040526539041931</v>
      </c>
      <c r="AA80" s="151">
        <f t="shared" si="12"/>
        <v>1.3147983172018325</v>
      </c>
      <c r="AC80" s="158"/>
      <c r="AD80" s="159"/>
      <c r="AE80" s="159"/>
      <c r="AF80" s="159"/>
      <c r="AG80" s="150"/>
      <c r="AH80" s="150"/>
    </row>
    <row r="81" spans="8:34">
      <c r="H81" s="146">
        <v>41406</v>
      </c>
      <c r="I81" s="147">
        <v>2540.8359999999998</v>
      </c>
      <c r="J81" s="147">
        <v>1861.472</v>
      </c>
      <c r="K81" s="147">
        <v>1300.4606000000001</v>
      </c>
      <c r="L81" s="147">
        <v>1769.0399</v>
      </c>
      <c r="M81" s="147">
        <v>1765.5245</v>
      </c>
      <c r="O81" s="149">
        <f t="shared" si="9"/>
        <v>41406</v>
      </c>
      <c r="P81" s="150">
        <f t="shared" si="10"/>
        <v>-6.2081928611005366E-2</v>
      </c>
      <c r="Q81" s="150">
        <f t="shared" si="10"/>
        <v>-7.8357295578900366E-2</v>
      </c>
      <c r="R81" s="150">
        <f t="shared" si="10"/>
        <v>-0.32184663340755082</v>
      </c>
      <c r="S81" s="150">
        <f t="shared" si="10"/>
        <v>-0.10480321700861839</v>
      </c>
      <c r="T81" s="150">
        <f t="shared" si="10"/>
        <v>0.57772843144246266</v>
      </c>
      <c r="V81" s="149">
        <f t="shared" si="11"/>
        <v>41756</v>
      </c>
      <c r="W81" s="151">
        <f t="shared" si="12"/>
        <v>-3.5624694437981663E-2</v>
      </c>
      <c r="X81" s="151">
        <f t="shared" si="12"/>
        <v>0.48836241538698943</v>
      </c>
      <c r="Y81" s="151">
        <f t="shared" si="12"/>
        <v>-0.12445474389958688</v>
      </c>
      <c r="Z81" s="151">
        <f t="shared" si="12"/>
        <v>0.50991585945051376</v>
      </c>
      <c r="AA81" s="151">
        <f t="shared" si="12"/>
        <v>1.1651576452069299</v>
      </c>
      <c r="AC81" s="158"/>
      <c r="AD81" s="159"/>
      <c r="AE81" s="159"/>
      <c r="AF81" s="159"/>
      <c r="AG81" s="150"/>
      <c r="AH81" s="150"/>
    </row>
    <row r="82" spans="8:34">
      <c r="H82" s="146">
        <v>41413</v>
      </c>
      <c r="I82" s="147">
        <v>2592.0479999999998</v>
      </c>
      <c r="J82" s="147">
        <v>1951.7788</v>
      </c>
      <c r="K82" s="147">
        <v>1318.2265</v>
      </c>
      <c r="L82" s="147">
        <v>1848.24</v>
      </c>
      <c r="M82" s="147">
        <v>1919.6849</v>
      </c>
      <c r="O82" s="149">
        <f t="shared" si="9"/>
        <v>41413</v>
      </c>
      <c r="P82" s="150">
        <f t="shared" si="10"/>
        <v>-4.3177654477620453E-2</v>
      </c>
      <c r="Q82" s="150">
        <f t="shared" si="10"/>
        <v>-3.3645044532623292E-2</v>
      </c>
      <c r="R82" s="150">
        <f t="shared" si="10"/>
        <v>-0.31258221978706535</v>
      </c>
      <c r="S82" s="150">
        <f t="shared" si="10"/>
        <v>-6.4725164087033216E-2</v>
      </c>
      <c r="T82" s="150">
        <f t="shared" si="10"/>
        <v>0.71549103178164941</v>
      </c>
      <c r="V82" s="149">
        <f t="shared" si="11"/>
        <v>41763</v>
      </c>
      <c r="W82" s="151">
        <f t="shared" si="12"/>
        <v>-3.9702710121014784E-2</v>
      </c>
      <c r="X82" s="151">
        <f t="shared" si="12"/>
        <v>0.49076901402781425</v>
      </c>
      <c r="Y82" s="151">
        <f t="shared" si="12"/>
        <v>-9.6628050206595484E-2</v>
      </c>
      <c r="Z82" s="151">
        <f t="shared" si="12"/>
        <v>0.48996439672616776</v>
      </c>
      <c r="AA82" s="151">
        <f t="shared" si="12"/>
        <v>1.244078255736599</v>
      </c>
      <c r="AC82" s="158"/>
      <c r="AD82" s="159"/>
      <c r="AE82" s="159"/>
      <c r="AF82" s="159"/>
      <c r="AG82" s="150"/>
      <c r="AH82" s="150"/>
    </row>
    <row r="83" spans="8:34">
      <c r="H83" s="146">
        <v>41420</v>
      </c>
      <c r="I83" s="147">
        <v>2597.2280000000001</v>
      </c>
      <c r="J83" s="147">
        <v>2006.5083999999999</v>
      </c>
      <c r="K83" s="147">
        <v>1307.5669</v>
      </c>
      <c r="L83" s="147">
        <v>1917.2217000000001</v>
      </c>
      <c r="M83" s="147">
        <v>1957.2752</v>
      </c>
      <c r="O83" s="149">
        <f t="shared" si="9"/>
        <v>41420</v>
      </c>
      <c r="P83" s="150">
        <f t="shared" si="10"/>
        <v>-4.1265521774134228E-2</v>
      </c>
      <c r="Q83" s="150">
        <f t="shared" si="10"/>
        <v>-6.5475987714810335E-3</v>
      </c>
      <c r="R83" s="150">
        <f t="shared" si="10"/>
        <v>-0.31814089924765709</v>
      </c>
      <c r="S83" s="150">
        <f t="shared" si="10"/>
        <v>-2.9817983121088631E-2</v>
      </c>
      <c r="T83" s="150">
        <f t="shared" si="10"/>
        <v>0.74908291060091914</v>
      </c>
      <c r="V83" s="149">
        <f t="shared" si="11"/>
        <v>41770</v>
      </c>
      <c r="W83" s="151">
        <f t="shared" si="12"/>
        <v>-5.0712062376246037E-2</v>
      </c>
      <c r="X83" s="151">
        <f t="shared" si="12"/>
        <v>0.46977801034475841</v>
      </c>
      <c r="Y83" s="151">
        <f t="shared" si="12"/>
        <v>-8.5849068371404047E-2</v>
      </c>
      <c r="Z83" s="151">
        <f t="shared" si="12"/>
        <v>0.46913230927562632</v>
      </c>
      <c r="AA83" s="151">
        <f t="shared" si="12"/>
        <v>1.1774454449202172</v>
      </c>
      <c r="AC83" s="158"/>
      <c r="AD83" s="159"/>
      <c r="AE83" s="159"/>
      <c r="AF83" s="159"/>
      <c r="AG83" s="150"/>
      <c r="AH83" s="150"/>
    </row>
    <row r="84" spans="8:34">
      <c r="H84" s="146">
        <v>41427</v>
      </c>
      <c r="I84" s="147">
        <v>2606.4259999999999</v>
      </c>
      <c r="J84" s="147">
        <v>1990.8839</v>
      </c>
      <c r="K84" s="147">
        <v>1335.9921999999999</v>
      </c>
      <c r="L84" s="147">
        <v>1903.175</v>
      </c>
      <c r="M84" s="147">
        <v>1899.35</v>
      </c>
      <c r="O84" s="149">
        <f t="shared" si="9"/>
        <v>41427</v>
      </c>
      <c r="P84" s="150">
        <f t="shared" si="10"/>
        <v>-3.7870194243889932E-2</v>
      </c>
      <c r="Q84" s="150">
        <f t="shared" si="10"/>
        <v>-1.4283523048197244E-2</v>
      </c>
      <c r="R84" s="150">
        <f t="shared" si="10"/>
        <v>-0.30331791046091472</v>
      </c>
      <c r="S84" s="150">
        <f t="shared" si="10"/>
        <v>-3.6926110332716311E-2</v>
      </c>
      <c r="T84" s="150">
        <f t="shared" si="10"/>
        <v>0.69731912316155409</v>
      </c>
      <c r="V84" s="149">
        <f t="shared" si="11"/>
        <v>41777</v>
      </c>
      <c r="W84" s="151">
        <f t="shared" si="12"/>
        <v>-4.5355524049704887E-2</v>
      </c>
      <c r="X84" s="151">
        <f t="shared" si="12"/>
        <v>0.45923568203621334</v>
      </c>
      <c r="Y84" s="151">
        <f t="shared" si="12"/>
        <v>-8.232478365946827E-2</v>
      </c>
      <c r="Z84" s="151">
        <f t="shared" si="12"/>
        <v>0.46675481722030221</v>
      </c>
      <c r="AA84" s="151">
        <f t="shared" si="12"/>
        <v>1.1045624818462056</v>
      </c>
      <c r="AC84" s="158"/>
      <c r="AD84" s="159"/>
      <c r="AE84" s="159"/>
      <c r="AF84" s="159"/>
      <c r="AG84" s="150"/>
      <c r="AH84" s="150"/>
    </row>
    <row r="85" spans="8:34">
      <c r="H85" s="146">
        <v>41434</v>
      </c>
      <c r="I85" s="147">
        <v>2484.16</v>
      </c>
      <c r="J85" s="147">
        <v>1874.3806</v>
      </c>
      <c r="K85" s="147">
        <v>1279.1415</v>
      </c>
      <c r="L85" s="147">
        <v>1782.9445000000001</v>
      </c>
      <c r="M85" s="147">
        <v>1795.2170000000001</v>
      </c>
      <c r="O85" s="149">
        <f t="shared" si="9"/>
        <v>41434</v>
      </c>
      <c r="P85" s="150">
        <f t="shared" si="10"/>
        <v>-8.3003170522739422E-2</v>
      </c>
      <c r="Q85" s="150">
        <f t="shared" si="10"/>
        <v>-7.1966054123595025E-2</v>
      </c>
      <c r="R85" s="150">
        <f t="shared" si="10"/>
        <v>-0.33296394018156705</v>
      </c>
      <c r="S85" s="150">
        <f t="shared" si="10"/>
        <v>-9.7766997424887148E-2</v>
      </c>
      <c r="T85" s="150">
        <f t="shared" si="10"/>
        <v>0.60426258684535039</v>
      </c>
      <c r="V85" s="149">
        <f t="shared" si="11"/>
        <v>41784</v>
      </c>
      <c r="W85" s="151">
        <f t="shared" si="12"/>
        <v>-4.4260283009928791E-2</v>
      </c>
      <c r="X85" s="151">
        <f t="shared" si="12"/>
        <v>0.51072782283763041</v>
      </c>
      <c r="Y85" s="151">
        <f t="shared" si="12"/>
        <v>-8.4777032821392373E-2</v>
      </c>
      <c r="Z85" s="151">
        <f t="shared" si="12"/>
        <v>0.53133797381212333</v>
      </c>
      <c r="AA85" s="151">
        <f t="shared" si="12"/>
        <v>1.1634338077524897</v>
      </c>
      <c r="AC85" s="158"/>
      <c r="AD85" s="159"/>
      <c r="AE85" s="159"/>
      <c r="AF85" s="159"/>
      <c r="AG85" s="150"/>
      <c r="AH85" s="150"/>
    </row>
    <row r="86" spans="8:34">
      <c r="H86" s="146">
        <v>41441</v>
      </c>
      <c r="I86" s="147">
        <v>2416.7710000000002</v>
      </c>
      <c r="J86" s="147">
        <v>1889.989</v>
      </c>
      <c r="K86" s="147">
        <v>1268.482</v>
      </c>
      <c r="L86" s="147">
        <v>1776.5451</v>
      </c>
      <c r="M86" s="147">
        <v>1901.8074999999999</v>
      </c>
      <c r="O86" s="149">
        <f t="shared" si="9"/>
        <v>41441</v>
      </c>
      <c r="P86" s="150">
        <f t="shared" si="10"/>
        <v>-0.10787898340984925</v>
      </c>
      <c r="Q86" s="150">
        <f t="shared" si="10"/>
        <v>-6.4238101198336728E-2</v>
      </c>
      <c r="R86" s="150">
        <f t="shared" si="10"/>
        <v>-0.33852256749499143</v>
      </c>
      <c r="S86" s="150">
        <f t="shared" si="10"/>
        <v>-0.10100532025360065</v>
      </c>
      <c r="T86" s="150">
        <f t="shared" si="10"/>
        <v>0.69951522274571176</v>
      </c>
      <c r="V86" s="149">
        <f t="shared" si="11"/>
        <v>41791</v>
      </c>
      <c r="W86" s="151">
        <f t="shared" si="12"/>
        <v>-4.067917400497445E-2</v>
      </c>
      <c r="X86" s="151">
        <f t="shared" si="12"/>
        <v>0.55379395012780019</v>
      </c>
      <c r="Y86" s="151">
        <f t="shared" si="12"/>
        <v>-7.225321587276845E-2</v>
      </c>
      <c r="Z86" s="151">
        <f t="shared" si="12"/>
        <v>0.57793939098931224</v>
      </c>
      <c r="AA86" s="151">
        <f t="shared" si="12"/>
        <v>1.2291195292662587</v>
      </c>
      <c r="AC86" s="158"/>
      <c r="AD86" s="159"/>
      <c r="AE86" s="159"/>
      <c r="AF86" s="159"/>
      <c r="AG86" s="150"/>
      <c r="AH86" s="150"/>
    </row>
    <row r="87" spans="8:34">
      <c r="H87" s="146">
        <v>41448</v>
      </c>
      <c r="I87" s="147">
        <v>2317.3939999999998</v>
      </c>
      <c r="J87" s="147">
        <v>1823.5148999999999</v>
      </c>
      <c r="K87" s="147">
        <v>1190.3122000000001</v>
      </c>
      <c r="L87" s="147">
        <v>1732.6826000000001</v>
      </c>
      <c r="M87" s="147">
        <v>1808.4754</v>
      </c>
      <c r="O87" s="149">
        <f t="shared" si="9"/>
        <v>41448</v>
      </c>
      <c r="P87" s="150">
        <f t="shared" si="10"/>
        <v>-0.14456276944736779</v>
      </c>
      <c r="Q87" s="150">
        <f t="shared" si="10"/>
        <v>-9.7150425046322986E-2</v>
      </c>
      <c r="R87" s="150">
        <f t="shared" si="10"/>
        <v>-0.37928590398965978</v>
      </c>
      <c r="S87" s="150">
        <f t="shared" si="10"/>
        <v>-0.12320129723182449</v>
      </c>
      <c r="T87" s="150">
        <f t="shared" si="10"/>
        <v>0.61611071165779929</v>
      </c>
      <c r="V87" s="149">
        <f t="shared" si="11"/>
        <v>41798</v>
      </c>
      <c r="W87" s="151">
        <f t="shared" si="12"/>
        <v>-5.0353951475750613E-2</v>
      </c>
      <c r="X87" s="151">
        <f t="shared" si="12"/>
        <v>0.53572309323028855</v>
      </c>
      <c r="Y87" s="151">
        <f t="shared" si="12"/>
        <v>-8.8903328915568736E-2</v>
      </c>
      <c r="Z87" s="151">
        <f t="shared" si="12"/>
        <v>0.5686470060567288</v>
      </c>
      <c r="AA87" s="151">
        <f t="shared" si="12"/>
        <v>1.1693209778219198</v>
      </c>
      <c r="AC87" s="158"/>
      <c r="AD87" s="159"/>
      <c r="AE87" s="159"/>
      <c r="AF87" s="159"/>
      <c r="AG87" s="150"/>
      <c r="AH87" s="150"/>
    </row>
    <row r="88" spans="8:34">
      <c r="H88" s="146">
        <v>41455</v>
      </c>
      <c r="I88" s="147">
        <v>2200.6390000000001</v>
      </c>
      <c r="J88" s="147">
        <v>1799.0068000000001</v>
      </c>
      <c r="K88" s="147">
        <v>1108.5891999999999</v>
      </c>
      <c r="L88" s="147">
        <v>1724.2181</v>
      </c>
      <c r="M88" s="147">
        <v>1802.8298</v>
      </c>
      <c r="O88" s="149">
        <f t="shared" si="9"/>
        <v>41455</v>
      </c>
      <c r="P88" s="150">
        <f t="shared" si="10"/>
        <v>-0.18766142848125344</v>
      </c>
      <c r="Q88" s="150">
        <f t="shared" si="10"/>
        <v>-0.10928475291385076</v>
      </c>
      <c r="R88" s="150">
        <f t="shared" si="10"/>
        <v>-0.42190213363785889</v>
      </c>
      <c r="S88" s="150">
        <f t="shared" si="10"/>
        <v>-0.12748463372956576</v>
      </c>
      <c r="T88" s="150">
        <f t="shared" si="10"/>
        <v>0.61106562526417996</v>
      </c>
      <c r="V88" s="149">
        <f t="shared" si="11"/>
        <v>41805</v>
      </c>
      <c r="W88" s="151">
        <f t="shared" si="12"/>
        <v>-3.1880767309323765E-2</v>
      </c>
      <c r="X88" s="151">
        <f t="shared" si="12"/>
        <v>0.57446555437035851</v>
      </c>
      <c r="Y88" s="151">
        <f t="shared" si="12"/>
        <v>-9.2206127699384077E-2</v>
      </c>
      <c r="Z88" s="151">
        <f t="shared" si="12"/>
        <v>0.62025631575653484</v>
      </c>
      <c r="AA88" s="151">
        <f t="shared" si="12"/>
        <v>1.2018665379894498</v>
      </c>
      <c r="AC88" s="158"/>
      <c r="AD88" s="159"/>
      <c r="AE88" s="159"/>
      <c r="AF88" s="159"/>
      <c r="AG88" s="150"/>
      <c r="AH88" s="150"/>
    </row>
    <row r="89" spans="8:34">
      <c r="H89" s="146">
        <v>41462</v>
      </c>
      <c r="I89" s="147">
        <v>2226.8490000000002</v>
      </c>
      <c r="J89" s="147">
        <v>1892.0799</v>
      </c>
      <c r="K89" s="147">
        <v>1115.7879</v>
      </c>
      <c r="L89" s="147">
        <v>1803.5866000000001</v>
      </c>
      <c r="M89" s="147">
        <v>1960.3655000000001</v>
      </c>
      <c r="O89" s="149">
        <f t="shared" si="9"/>
        <v>41462</v>
      </c>
      <c r="P89" s="150">
        <f t="shared" si="10"/>
        <v>-0.17798633231168337</v>
      </c>
      <c r="Q89" s="150">
        <f t="shared" si="10"/>
        <v>-6.3202865250294504E-2</v>
      </c>
      <c r="R89" s="150">
        <f t="shared" si="10"/>
        <v>-0.41814821549524916</v>
      </c>
      <c r="S89" s="150">
        <f t="shared" si="10"/>
        <v>-8.7321364449516437E-2</v>
      </c>
      <c r="T89" s="150">
        <f t="shared" si="10"/>
        <v>0.75184450024280003</v>
      </c>
      <c r="V89" s="149">
        <f t="shared" si="11"/>
        <v>41812</v>
      </c>
      <c r="W89" s="151">
        <f t="shared" si="12"/>
        <v>-4.9458451795381331E-2</v>
      </c>
      <c r="X89" s="151">
        <f t="shared" si="12"/>
        <v>0.55740086273404854</v>
      </c>
      <c r="Y89" s="151">
        <f t="shared" si="12"/>
        <v>-8.5897092071411829E-2</v>
      </c>
      <c r="Z89" s="151">
        <f t="shared" si="12"/>
        <v>0.57747633981655988</v>
      </c>
      <c r="AA89" s="151">
        <f t="shared" si="12"/>
        <v>1.2636879140236301</v>
      </c>
      <c r="AC89" s="158"/>
      <c r="AD89" s="159"/>
      <c r="AE89" s="159"/>
      <c r="AF89" s="159"/>
      <c r="AG89" s="150"/>
      <c r="AH89" s="150"/>
    </row>
    <row r="90" spans="8:34">
      <c r="H90" s="146">
        <v>41469</v>
      </c>
      <c r="I90" s="147">
        <v>2275.373</v>
      </c>
      <c r="J90" s="147">
        <v>1940.7256</v>
      </c>
      <c r="K90" s="147">
        <v>1148.1817000000001</v>
      </c>
      <c r="L90" s="147">
        <v>1820.3679999999999</v>
      </c>
      <c r="M90" s="147">
        <v>2108.7325999999998</v>
      </c>
      <c r="O90" s="149">
        <f t="shared" si="9"/>
        <v>41469</v>
      </c>
      <c r="P90" s="150">
        <f t="shared" si="10"/>
        <v>-0.16007430001362111</v>
      </c>
      <c r="Q90" s="150">
        <f t="shared" si="10"/>
        <v>-3.9117649621771777E-2</v>
      </c>
      <c r="R90" s="150">
        <f t="shared" si="10"/>
        <v>-0.40125576636859162</v>
      </c>
      <c r="S90" s="150">
        <f t="shared" si="10"/>
        <v>-7.8829382276535909E-2</v>
      </c>
      <c r="T90" s="150">
        <f t="shared" si="10"/>
        <v>0.8844300248054251</v>
      </c>
      <c r="V90" s="149">
        <f t="shared" si="11"/>
        <v>41819</v>
      </c>
      <c r="W90" s="151">
        <f t="shared" si="12"/>
        <v>-4.3439964375750595E-2</v>
      </c>
      <c r="X90" s="151">
        <f t="shared" si="12"/>
        <v>0.62605698338264215</v>
      </c>
      <c r="Y90" s="151">
        <f t="shared" si="12"/>
        <v>-4.298089966476959E-2</v>
      </c>
      <c r="Z90" s="151">
        <f t="shared" si="12"/>
        <v>0.65188961594359118</v>
      </c>
      <c r="AA90" s="151">
        <f t="shared" si="12"/>
        <v>1.3404161083886925</v>
      </c>
      <c r="AC90" s="158"/>
      <c r="AD90" s="159"/>
      <c r="AE90" s="159"/>
      <c r="AF90" s="159"/>
      <c r="AG90" s="150"/>
      <c r="AH90" s="150"/>
    </row>
    <row r="91" spans="8:34">
      <c r="H91" s="146">
        <v>41476</v>
      </c>
      <c r="I91" s="147">
        <v>2190.4780000000001</v>
      </c>
      <c r="J91" s="147">
        <v>2014.5317</v>
      </c>
      <c r="K91" s="147">
        <v>1104.9899</v>
      </c>
      <c r="L91" s="147">
        <v>1924.6098999999999</v>
      </c>
      <c r="M91" s="147">
        <v>2179.6062999999999</v>
      </c>
      <c r="O91" s="149">
        <f t="shared" si="9"/>
        <v>41476</v>
      </c>
      <c r="P91" s="150">
        <f t="shared" si="10"/>
        <v>-0.19141223550830422</v>
      </c>
      <c r="Q91" s="150">
        <f t="shared" si="10"/>
        <v>-2.5751426129237975E-3</v>
      </c>
      <c r="R91" s="150">
        <f t="shared" si="10"/>
        <v>-0.42377906663557996</v>
      </c>
      <c r="S91" s="150">
        <f t="shared" si="10"/>
        <v>-2.6079292505858942E-2</v>
      </c>
      <c r="T91" s="150">
        <f t="shared" si="10"/>
        <v>0.94776500063358493</v>
      </c>
      <c r="V91" s="149">
        <f t="shared" si="11"/>
        <v>41826</v>
      </c>
      <c r="W91" s="151">
        <f t="shared" si="12"/>
        <v>-3.0789529993900944E-2</v>
      </c>
      <c r="X91" s="151">
        <f t="shared" si="12"/>
        <v>0.6860206224297436</v>
      </c>
      <c r="Y91" s="151">
        <f t="shared" si="12"/>
        <v>-4.0712403523816998E-2</v>
      </c>
      <c r="Z91" s="151">
        <f t="shared" si="12"/>
        <v>0.69285771902619508</v>
      </c>
      <c r="AA91" s="151">
        <f t="shared" si="12"/>
        <v>1.5433825554920499</v>
      </c>
      <c r="AC91" s="158"/>
      <c r="AD91" s="159"/>
      <c r="AE91" s="159"/>
      <c r="AF91" s="159"/>
      <c r="AG91" s="150"/>
      <c r="AH91" s="150"/>
    </row>
    <row r="92" spans="8:34">
      <c r="H92" s="146">
        <v>41483</v>
      </c>
      <c r="I92" s="147">
        <v>2224.0079999999998</v>
      </c>
      <c r="J92" s="147">
        <v>2128.9712</v>
      </c>
      <c r="K92" s="147">
        <v>1108.5893000000001</v>
      </c>
      <c r="L92" s="147">
        <v>2029.8155999999999</v>
      </c>
      <c r="M92" s="147">
        <v>2381.8697000000002</v>
      </c>
      <c r="O92" s="149">
        <f t="shared" si="9"/>
        <v>41483</v>
      </c>
      <c r="P92" s="150">
        <f t="shared" si="10"/>
        <v>-0.17903505219790061</v>
      </c>
      <c r="Q92" s="150">
        <f t="shared" si="10"/>
        <v>5.4085570130860905E-2</v>
      </c>
      <c r="R92" s="150">
        <f t="shared" si="10"/>
        <v>-0.42190208149069142</v>
      </c>
      <c r="S92" s="150">
        <f t="shared" si="10"/>
        <v>2.7158514166764069E-2</v>
      </c>
      <c r="T92" s="150">
        <f t="shared" si="10"/>
        <v>1.1285139604017558</v>
      </c>
      <c r="V92" s="149">
        <f t="shared" si="11"/>
        <v>41833</v>
      </c>
      <c r="W92" s="151">
        <f t="shared" si="12"/>
        <v>-4.444045060583024E-2</v>
      </c>
      <c r="X92" s="151">
        <f t="shared" si="12"/>
        <v>0.67693118924467166</v>
      </c>
      <c r="Y92" s="151">
        <f t="shared" si="12"/>
        <v>-1.9051609885398002E-2</v>
      </c>
      <c r="Z92" s="151">
        <f t="shared" si="12"/>
        <v>0.70025395147663172</v>
      </c>
      <c r="AA92" s="151">
        <f t="shared" si="12"/>
        <v>1.4308696955784383</v>
      </c>
      <c r="AC92" s="158"/>
      <c r="AD92" s="159"/>
      <c r="AE92" s="159"/>
      <c r="AF92" s="159"/>
      <c r="AG92" s="150"/>
      <c r="AH92" s="150"/>
    </row>
    <row r="93" spans="8:34">
      <c r="H93" s="146">
        <v>41490</v>
      </c>
      <c r="I93" s="147">
        <v>2247.2629999999999</v>
      </c>
      <c r="J93" s="147">
        <v>2142.0102999999999</v>
      </c>
      <c r="K93" s="147">
        <v>1151.7811999999999</v>
      </c>
      <c r="L93" s="147">
        <v>2042.4237000000001</v>
      </c>
      <c r="M93" s="147">
        <v>2356.9261000000001</v>
      </c>
      <c r="O93" s="149">
        <f t="shared" si="9"/>
        <v>41490</v>
      </c>
      <c r="P93" s="150">
        <f t="shared" si="10"/>
        <v>-0.17045075759952777</v>
      </c>
      <c r="Q93" s="150">
        <f t="shared" si="10"/>
        <v>6.0541424093325524E-2</v>
      </c>
      <c r="R93" s="150">
        <f t="shared" si="10"/>
        <v>-0.39937872907653571</v>
      </c>
      <c r="S93" s="150">
        <f t="shared" si="10"/>
        <v>3.3538658876690386E-2</v>
      </c>
      <c r="T93" s="150">
        <f t="shared" si="10"/>
        <v>1.1062235719633464</v>
      </c>
      <c r="V93" s="149">
        <f t="shared" si="11"/>
        <v>41840</v>
      </c>
      <c r="W93" s="151">
        <f t="shared" si="12"/>
        <v>-3.7262662556769688E-2</v>
      </c>
      <c r="X93" s="151">
        <f t="shared" si="12"/>
        <v>0.6346354848015241</v>
      </c>
      <c r="Y93" s="151">
        <f t="shared" si="12"/>
        <v>-3.2959460512980487E-2</v>
      </c>
      <c r="Z93" s="151">
        <f t="shared" si="12"/>
        <v>0.67657040338787411</v>
      </c>
      <c r="AA93" s="151">
        <f t="shared" si="12"/>
        <v>1.2760069148387942</v>
      </c>
      <c r="AC93" s="158"/>
      <c r="AD93" s="159"/>
      <c r="AE93" s="159"/>
      <c r="AF93" s="159"/>
      <c r="AG93" s="150"/>
      <c r="AH93" s="150"/>
    </row>
    <row r="94" spans="8:34">
      <c r="H94" s="146">
        <v>41497</v>
      </c>
      <c r="I94" s="147">
        <v>2286.0100000000002</v>
      </c>
      <c r="J94" s="147">
        <v>2159.4933000000001</v>
      </c>
      <c r="K94" s="147">
        <v>1191.3737000000001</v>
      </c>
      <c r="L94" s="147">
        <v>2060.66</v>
      </c>
      <c r="M94" s="147">
        <v>2341.6981999999998</v>
      </c>
      <c r="O94" s="149">
        <f t="shared" si="9"/>
        <v>41497</v>
      </c>
      <c r="P94" s="150">
        <f t="shared" si="10"/>
        <v>-0.15614778349489855</v>
      </c>
      <c r="Q94" s="150">
        <f t="shared" si="10"/>
        <v>6.9197519592690826E-2</v>
      </c>
      <c r="R94" s="150">
        <f t="shared" si="10"/>
        <v>-0.37873236180726844</v>
      </c>
      <c r="S94" s="150">
        <f t="shared" si="10"/>
        <v>4.2766871928112016E-2</v>
      </c>
      <c r="T94" s="150">
        <f t="shared" si="10"/>
        <v>1.0926154397730747</v>
      </c>
      <c r="V94" s="149">
        <f t="shared" si="11"/>
        <v>41847</v>
      </c>
      <c r="W94" s="151">
        <f t="shared" si="12"/>
        <v>5.5816366068526246E-3</v>
      </c>
      <c r="X94" s="151">
        <f t="shared" si="12"/>
        <v>0.62262986294201705</v>
      </c>
      <c r="Y94" s="151">
        <f t="shared" si="12"/>
        <v>3.2938333203391679E-4</v>
      </c>
      <c r="Z94" s="151">
        <f t="shared" si="12"/>
        <v>0.66500128644641765</v>
      </c>
      <c r="AA94" s="151">
        <f t="shared" si="12"/>
        <v>1.2090464456042049</v>
      </c>
      <c r="AC94" s="158"/>
      <c r="AD94" s="159"/>
      <c r="AE94" s="159"/>
      <c r="AF94" s="159"/>
      <c r="AG94" s="150"/>
      <c r="AH94" s="150"/>
    </row>
    <row r="95" spans="8:34">
      <c r="H95" s="146">
        <v>41504</v>
      </c>
      <c r="I95" s="147">
        <v>2304.1439999999998</v>
      </c>
      <c r="J95" s="147">
        <v>2108.7442999999998</v>
      </c>
      <c r="K95" s="147">
        <v>1187.7744</v>
      </c>
      <c r="L95" s="147">
        <v>2015.8068000000001</v>
      </c>
      <c r="M95" s="147">
        <v>2251.614</v>
      </c>
      <c r="O95" s="149">
        <f t="shared" si="9"/>
        <v>41504</v>
      </c>
      <c r="P95" s="150">
        <f t="shared" si="10"/>
        <v>-0.14945384248234694</v>
      </c>
      <c r="Q95" s="150">
        <f t="shared" si="10"/>
        <v>4.4070928590157932E-2</v>
      </c>
      <c r="R95" s="150">
        <f t="shared" si="10"/>
        <v>-0.38060929480498962</v>
      </c>
      <c r="S95" s="150">
        <f t="shared" si="10"/>
        <v>2.0069565696144709E-2</v>
      </c>
      <c r="T95" s="150">
        <f t="shared" si="10"/>
        <v>1.012113354662532</v>
      </c>
      <c r="V95" s="149">
        <f t="shared" si="11"/>
        <v>41854</v>
      </c>
      <c r="W95" s="151">
        <f t="shared" si="12"/>
        <v>3.6253724019721378E-2</v>
      </c>
      <c r="X95" s="151">
        <f t="shared" si="12"/>
        <v>0.64955850289478811</v>
      </c>
      <c r="Y95" s="151">
        <f t="shared" si="12"/>
        <v>-4.7668199890854579E-3</v>
      </c>
      <c r="Z95" s="151">
        <f t="shared" si="12"/>
        <v>0.69715535405091567</v>
      </c>
      <c r="AA95" s="151">
        <f t="shared" si="12"/>
        <v>1.2512208719443065</v>
      </c>
      <c r="AC95" s="158"/>
      <c r="AD95" s="159"/>
      <c r="AE95" s="159"/>
      <c r="AF95" s="159"/>
      <c r="AG95" s="150"/>
      <c r="AH95" s="150"/>
    </row>
    <row r="96" spans="8:34">
      <c r="H96" s="146">
        <v>41511</v>
      </c>
      <c r="I96" s="147">
        <v>2286.9290000000001</v>
      </c>
      <c r="J96" s="147">
        <v>2256.7710999999999</v>
      </c>
      <c r="K96" s="147">
        <v>1155.3805</v>
      </c>
      <c r="L96" s="147">
        <v>2179.3200999999999</v>
      </c>
      <c r="M96" s="147">
        <v>2450.5127000000002</v>
      </c>
      <c r="O96" s="149">
        <f t="shared" si="9"/>
        <v>41511</v>
      </c>
      <c r="P96" s="150">
        <f t="shared" si="10"/>
        <v>-0.15580854605194416</v>
      </c>
      <c r="Q96" s="150">
        <f t="shared" si="10"/>
        <v>0.11736121728577165</v>
      </c>
      <c r="R96" s="150">
        <f t="shared" si="10"/>
        <v>-0.39750179607881464</v>
      </c>
      <c r="S96" s="150">
        <f t="shared" si="10"/>
        <v>0.10281308105512821</v>
      </c>
      <c r="T96" s="150">
        <f t="shared" si="10"/>
        <v>1.1898555122859151</v>
      </c>
      <c r="V96" s="149">
        <f t="shared" si="11"/>
        <v>41861</v>
      </c>
      <c r="W96" s="151">
        <f t="shared" si="12"/>
        <v>3.7024218528613373E-2</v>
      </c>
      <c r="X96" s="151">
        <f t="shared" si="12"/>
        <v>0.69513373719483984</v>
      </c>
      <c r="Y96" s="151">
        <f t="shared" si="12"/>
        <v>5.2260076401340338E-3</v>
      </c>
      <c r="Z96" s="151">
        <f t="shared" si="12"/>
        <v>0.74601820495525262</v>
      </c>
      <c r="AA96" s="151">
        <f t="shared" si="12"/>
        <v>1.3252623984558736</v>
      </c>
      <c r="AC96" s="158"/>
      <c r="AD96" s="159"/>
      <c r="AE96" s="159"/>
      <c r="AF96" s="159"/>
      <c r="AG96" s="150"/>
      <c r="AH96" s="150"/>
    </row>
    <row r="97" spans="8:34">
      <c r="H97" s="146">
        <v>41518</v>
      </c>
      <c r="I97" s="147">
        <v>2313.91</v>
      </c>
      <c r="J97" s="147">
        <v>2166.2892999999999</v>
      </c>
      <c r="K97" s="147">
        <v>1166.1784</v>
      </c>
      <c r="L97" s="147">
        <v>2092.8912</v>
      </c>
      <c r="M97" s="147">
        <v>2295.674</v>
      </c>
      <c r="O97" s="149">
        <f t="shared" si="9"/>
        <v>41518</v>
      </c>
      <c r="P97" s="150">
        <f t="shared" si="10"/>
        <v>-0.1458488448023767</v>
      </c>
      <c r="Q97" s="150">
        <f t="shared" si="10"/>
        <v>7.2562321114951311E-2</v>
      </c>
      <c r="R97" s="150">
        <f t="shared" si="10"/>
        <v>-0.39187099708565121</v>
      </c>
      <c r="S97" s="150">
        <f t="shared" si="10"/>
        <v>5.9076999558332233E-2</v>
      </c>
      <c r="T97" s="150">
        <f t="shared" si="10"/>
        <v>1.0514867616525536</v>
      </c>
      <c r="V97" s="149">
        <f t="shared" si="11"/>
        <v>41868</v>
      </c>
      <c r="W97" s="151">
        <f t="shared" si="12"/>
        <v>5.0147982100682942E-2</v>
      </c>
      <c r="X97" s="151">
        <f t="shared" si="12"/>
        <v>0.73851805636618595</v>
      </c>
      <c r="Y97" s="151">
        <f t="shared" si="12"/>
        <v>2.7162313869182109E-2</v>
      </c>
      <c r="Z97" s="151">
        <f t="shared" si="12"/>
        <v>0.78248763968374302</v>
      </c>
      <c r="AA97" s="151">
        <f t="shared" si="12"/>
        <v>1.4252999709539291</v>
      </c>
      <c r="AC97" s="158"/>
      <c r="AD97" s="159"/>
      <c r="AE97" s="159"/>
      <c r="AF97" s="159"/>
      <c r="AG97" s="150"/>
      <c r="AH97" s="150"/>
    </row>
    <row r="98" spans="8:34">
      <c r="H98" s="146">
        <v>41525</v>
      </c>
      <c r="I98" s="147">
        <v>2357.7820000000002</v>
      </c>
      <c r="J98" s="147">
        <v>2277.7802999999999</v>
      </c>
      <c r="K98" s="147">
        <v>1169.7775999999999</v>
      </c>
      <c r="L98" s="147">
        <v>2189.3492000000001</v>
      </c>
      <c r="M98" s="147">
        <v>2501.8496</v>
      </c>
      <c r="O98" s="149">
        <f t="shared" si="9"/>
        <v>41525</v>
      </c>
      <c r="P98" s="150">
        <f t="shared" si="10"/>
        <v>-0.12965404056157626</v>
      </c>
      <c r="Q98" s="150">
        <f t="shared" si="10"/>
        <v>0.12776318728893243</v>
      </c>
      <c r="R98" s="150">
        <f t="shared" si="10"/>
        <v>-0.38999411623509761</v>
      </c>
      <c r="S98" s="150">
        <f t="shared" si="10"/>
        <v>0.10788816051280414</v>
      </c>
      <c r="T98" s="150">
        <f t="shared" si="10"/>
        <v>1.2357317868502831</v>
      </c>
      <c r="V98" s="149">
        <f t="shared" si="11"/>
        <v>41875</v>
      </c>
      <c r="W98" s="151">
        <f t="shared" si="12"/>
        <v>5.2251716819245564E-2</v>
      </c>
      <c r="X98" s="151">
        <f t="shared" si="12"/>
        <v>0.79162544193316831</v>
      </c>
      <c r="Y98" s="151">
        <f t="shared" si="12"/>
        <v>5.6175255320807249E-3</v>
      </c>
      <c r="Z98" s="151">
        <f t="shared" si="12"/>
        <v>0.85269166313183642</v>
      </c>
      <c r="AA98" s="151">
        <f t="shared" si="12"/>
        <v>1.4929781592286866</v>
      </c>
      <c r="AC98" s="158"/>
      <c r="AD98" s="159"/>
      <c r="AE98" s="159"/>
      <c r="AF98" s="159"/>
      <c r="AG98" s="150"/>
      <c r="AH98" s="150"/>
    </row>
    <row r="99" spans="8:34">
      <c r="H99" s="146">
        <v>41532</v>
      </c>
      <c r="I99" s="147">
        <v>2488.902</v>
      </c>
      <c r="J99" s="147">
        <v>2203.4901</v>
      </c>
      <c r="K99" s="147">
        <v>1220.1679999999999</v>
      </c>
      <c r="L99" s="147">
        <v>2114.7982999999999</v>
      </c>
      <c r="M99" s="147">
        <v>2345.9587000000001</v>
      </c>
      <c r="O99" s="149">
        <f t="shared" si="9"/>
        <v>41532</v>
      </c>
      <c r="P99" s="150">
        <f t="shared" si="10"/>
        <v>-8.1252720082598207E-2</v>
      </c>
      <c r="Q99" s="150">
        <f t="shared" si="10"/>
        <v>9.098099510984814E-2</v>
      </c>
      <c r="R99" s="150">
        <f t="shared" si="10"/>
        <v>-0.36371694997266713</v>
      </c>
      <c r="S99" s="150">
        <f t="shared" si="10"/>
        <v>7.0162767292949457E-2</v>
      </c>
      <c r="T99" s="150">
        <f t="shared" si="10"/>
        <v>1.09642275707859</v>
      </c>
      <c r="V99" s="149">
        <f t="shared" si="11"/>
        <v>41882</v>
      </c>
      <c r="W99" s="151">
        <f t="shared" si="12"/>
        <v>4.020628967301576E-2</v>
      </c>
      <c r="X99" s="151">
        <f t="shared" si="12"/>
        <v>0.74924084770664368</v>
      </c>
      <c r="Y99" s="151">
        <f t="shared" si="12"/>
        <v>-5.5680205815857864E-3</v>
      </c>
      <c r="Z99" s="151">
        <f t="shared" si="12"/>
        <v>0.80980828471493038</v>
      </c>
      <c r="AA99" s="151">
        <f t="shared" si="12"/>
        <v>1.4151203537998822</v>
      </c>
      <c r="AC99" s="158"/>
      <c r="AD99" s="159"/>
      <c r="AE99" s="159"/>
      <c r="AF99" s="159"/>
      <c r="AG99" s="150"/>
      <c r="AH99" s="150"/>
    </row>
    <row r="100" spans="8:34">
      <c r="H100" s="146">
        <v>41539</v>
      </c>
      <c r="I100" s="147">
        <v>2432.5100000000002</v>
      </c>
      <c r="J100" s="147">
        <v>2229.2368000000001</v>
      </c>
      <c r="K100" s="147">
        <v>1252.5618999999999</v>
      </c>
      <c r="L100" s="147">
        <v>2119.5441000000001</v>
      </c>
      <c r="M100" s="147">
        <v>2417.1107999999999</v>
      </c>
      <c r="O100" s="149">
        <f t="shared" si="9"/>
        <v>41539</v>
      </c>
      <c r="P100" s="150">
        <f t="shared" si="10"/>
        <v>-0.10206912691946912</v>
      </c>
      <c r="Q100" s="150">
        <f t="shared" si="10"/>
        <v>0.10372857241314293</v>
      </c>
      <c r="R100" s="150">
        <f t="shared" si="10"/>
        <v>-0.3468244486988421</v>
      </c>
      <c r="S100" s="150">
        <f t="shared" si="10"/>
        <v>7.256431001265895E-2</v>
      </c>
      <c r="T100" s="150">
        <f t="shared" si="10"/>
        <v>1.1600065199359375</v>
      </c>
      <c r="V100" s="149">
        <f t="shared" si="11"/>
        <v>41889</v>
      </c>
      <c r="W100" s="151">
        <f t="shared" si="12"/>
        <v>8.9573100666531014E-2</v>
      </c>
      <c r="X100" s="151">
        <f t="shared" si="12"/>
        <v>0.85926593810587626</v>
      </c>
      <c r="Y100" s="151">
        <f t="shared" si="12"/>
        <v>3.2861152256957959E-2</v>
      </c>
      <c r="Z100" s="151">
        <f t="shared" si="12"/>
        <v>0.92377839743545165</v>
      </c>
      <c r="AA100" s="151">
        <f t="shared" si="12"/>
        <v>1.5945452415977215</v>
      </c>
      <c r="AC100" s="158"/>
      <c r="AD100" s="159"/>
      <c r="AE100" s="159"/>
      <c r="AF100" s="159"/>
      <c r="AG100" s="150"/>
      <c r="AH100" s="150"/>
    </row>
    <row r="101" spans="8:34">
      <c r="H101" s="146">
        <v>41546</v>
      </c>
      <c r="I101" s="147">
        <v>2394.971</v>
      </c>
      <c r="J101" s="147">
        <v>2302.7067999999999</v>
      </c>
      <c r="K101" s="147">
        <v>1176.9763</v>
      </c>
      <c r="L101" s="147">
        <v>2200.4335000000001</v>
      </c>
      <c r="M101" s="147">
        <v>2572.0401999999999</v>
      </c>
      <c r="O101" s="149">
        <f t="shared" si="9"/>
        <v>41546</v>
      </c>
      <c r="P101" s="150">
        <f t="shared" ref="P101:T132" si="13">I101/I$4-1</f>
        <v>-0.11592618281834333</v>
      </c>
      <c r="Q101" s="150">
        <f t="shared" si="13"/>
        <v>0.14010467127136805</v>
      </c>
      <c r="R101" s="150">
        <f t="shared" si="13"/>
        <v>-0.38624019809248789</v>
      </c>
      <c r="S101" s="150">
        <f t="shared" si="13"/>
        <v>0.11349720850641432</v>
      </c>
      <c r="T101" s="150">
        <f t="shared" si="13"/>
        <v>1.2984563229527306</v>
      </c>
      <c r="V101" s="149">
        <f t="shared" si="11"/>
        <v>41896</v>
      </c>
      <c r="W101" s="151">
        <f t="shared" si="12"/>
        <v>8.4723700758082998E-2</v>
      </c>
      <c r="X101" s="151">
        <f t="shared" si="12"/>
        <v>0.89380226886979153</v>
      </c>
      <c r="Y101" s="151">
        <f t="shared" si="12"/>
        <v>2.5391050128634962E-2</v>
      </c>
      <c r="Z101" s="151">
        <f t="shared" si="12"/>
        <v>0.97597258826065492</v>
      </c>
      <c r="AA101" s="151">
        <f t="shared" si="12"/>
        <v>1.6020272283489652</v>
      </c>
      <c r="AC101" s="158"/>
      <c r="AD101" s="159"/>
      <c r="AE101" s="159"/>
      <c r="AF101" s="159"/>
      <c r="AG101" s="150"/>
      <c r="AH101" s="150"/>
    </row>
    <row r="102" spans="8:34">
      <c r="H102" s="146">
        <v>41553</v>
      </c>
      <c r="I102" s="147">
        <v>2409.0369999999998</v>
      </c>
      <c r="J102" s="147">
        <v>2354.7532000000001</v>
      </c>
      <c r="K102" s="147">
        <v>1180.5755999999999</v>
      </c>
      <c r="L102" s="147">
        <v>2245.605</v>
      </c>
      <c r="M102" s="147">
        <v>2666.5281</v>
      </c>
      <c r="O102" s="149">
        <f t="shared" si="9"/>
        <v>41553</v>
      </c>
      <c r="P102" s="150">
        <f t="shared" si="13"/>
        <v>-0.11073389351192708</v>
      </c>
      <c r="Q102" s="150">
        <f t="shared" si="13"/>
        <v>0.16587362447151421</v>
      </c>
      <c r="R102" s="150">
        <f t="shared" si="13"/>
        <v>-0.38436326509476682</v>
      </c>
      <c r="S102" s="150">
        <f t="shared" si="13"/>
        <v>0.13635558580072815</v>
      </c>
      <c r="T102" s="150">
        <f t="shared" si="13"/>
        <v>1.3828936934096641</v>
      </c>
      <c r="V102" s="149">
        <f t="shared" si="11"/>
        <v>41903</v>
      </c>
      <c r="W102" s="151">
        <f t="shared" si="12"/>
        <v>7.8875149194339356E-2</v>
      </c>
      <c r="X102" s="151">
        <f t="shared" si="12"/>
        <v>0.88424644944016206</v>
      </c>
      <c r="Y102" s="151">
        <f t="shared" si="12"/>
        <v>3.4686208778358152E-2</v>
      </c>
      <c r="Z102" s="151">
        <f t="shared" si="12"/>
        <v>0.9740377728483316</v>
      </c>
      <c r="AA102" s="151">
        <f t="shared" si="12"/>
        <v>1.5354402353668708</v>
      </c>
      <c r="AC102" s="158"/>
      <c r="AD102" s="159"/>
      <c r="AE102" s="159"/>
      <c r="AF102" s="159"/>
      <c r="AG102" s="150"/>
      <c r="AH102" s="150"/>
    </row>
    <row r="103" spans="8:34">
      <c r="H103" s="146">
        <v>41560</v>
      </c>
      <c r="I103" s="147">
        <v>2468.5079999999998</v>
      </c>
      <c r="J103" s="147">
        <v>2472.0882000000001</v>
      </c>
      <c r="K103" s="147">
        <v>1259.7603999999999</v>
      </c>
      <c r="L103" s="147">
        <v>2370.7103000000002</v>
      </c>
      <c r="M103" s="147">
        <v>2738.6215000000002</v>
      </c>
      <c r="O103" s="149">
        <f t="shared" si="9"/>
        <v>41560</v>
      </c>
      <c r="P103" s="150">
        <f t="shared" si="13"/>
        <v>-8.8780912043003091E-2</v>
      </c>
      <c r="Q103" s="150">
        <f t="shared" si="13"/>
        <v>0.22396794269024101</v>
      </c>
      <c r="R103" s="150">
        <f t="shared" si="13"/>
        <v>-0.34307063485056732</v>
      </c>
      <c r="S103" s="150">
        <f t="shared" si="13"/>
        <v>0.19966329417699025</v>
      </c>
      <c r="T103" s="150">
        <f t="shared" si="13"/>
        <v>1.4473186316641908</v>
      </c>
      <c r="V103" s="149">
        <f t="shared" si="11"/>
        <v>41910</v>
      </c>
      <c r="W103" s="151">
        <f t="shared" si="12"/>
        <v>8.4208999749544766E-2</v>
      </c>
      <c r="X103" s="151">
        <f t="shared" si="12"/>
        <v>0.95696433003937997</v>
      </c>
      <c r="Y103" s="151">
        <f t="shared" si="12"/>
        <v>3.2787245653699282E-2</v>
      </c>
      <c r="Z103" s="151">
        <f t="shared" si="12"/>
        <v>1.0568562726431954</v>
      </c>
      <c r="AA103" s="151">
        <f t="shared" si="12"/>
        <v>1.652742886055075</v>
      </c>
      <c r="AC103" s="158"/>
      <c r="AD103" s="159"/>
      <c r="AE103" s="159"/>
      <c r="AF103" s="159"/>
      <c r="AG103" s="150"/>
      <c r="AH103" s="150"/>
    </row>
    <row r="104" spans="8:34">
      <c r="H104" s="146">
        <v>41567</v>
      </c>
      <c r="I104" s="147">
        <v>2426.0540000000001</v>
      </c>
      <c r="J104" s="147">
        <v>2414.6640000000002</v>
      </c>
      <c r="K104" s="147">
        <v>1227.3666000000001</v>
      </c>
      <c r="L104" s="147">
        <v>2319.2930000000001</v>
      </c>
      <c r="M104" s="147">
        <v>2666.5650000000001</v>
      </c>
      <c r="O104" s="149">
        <f t="shared" si="9"/>
        <v>41567</v>
      </c>
      <c r="P104" s="150">
        <f t="shared" si="13"/>
        <v>-0.1044522791846636</v>
      </c>
      <c r="Q104" s="150">
        <f t="shared" si="13"/>
        <v>0.19553636005713249</v>
      </c>
      <c r="R104" s="150">
        <f t="shared" si="13"/>
        <v>-0.35996308397722476</v>
      </c>
      <c r="S104" s="150">
        <f t="shared" si="13"/>
        <v>0.17364432108876149</v>
      </c>
      <c r="T104" s="150">
        <f t="shared" si="13"/>
        <v>1.3829266684146102</v>
      </c>
      <c r="V104" s="149">
        <f t="shared" si="11"/>
        <v>41917</v>
      </c>
      <c r="W104" s="151">
        <f t="shared" si="12"/>
        <v>9.0342260600638546E-2</v>
      </c>
      <c r="X104" s="151">
        <f t="shared" si="12"/>
        <v>1.0010493690502549</v>
      </c>
      <c r="Y104" s="151">
        <f t="shared" si="12"/>
        <v>3.2724877212130687E-2</v>
      </c>
      <c r="Z104" s="151">
        <f t="shared" si="12"/>
        <v>1.1091995521775715</v>
      </c>
      <c r="AA104" s="151">
        <f t="shared" si="12"/>
        <v>1.7138897373673019</v>
      </c>
      <c r="AC104" s="158"/>
      <c r="AD104" s="159"/>
      <c r="AE104" s="159"/>
      <c r="AF104" s="159"/>
      <c r="AG104" s="150"/>
      <c r="AH104" s="150"/>
    </row>
    <row r="105" spans="8:34">
      <c r="H105" s="146">
        <v>41574</v>
      </c>
      <c r="I105" s="147">
        <v>2368.5590000000002</v>
      </c>
      <c r="J105" s="147">
        <v>2244.4158000000002</v>
      </c>
      <c r="K105" s="147">
        <v>1209.3699999999999</v>
      </c>
      <c r="L105" s="147">
        <v>2157.5814999999998</v>
      </c>
      <c r="M105" s="147">
        <v>2409.7887000000001</v>
      </c>
      <c r="O105" s="149">
        <f t="shared" si="9"/>
        <v>41574</v>
      </c>
      <c r="P105" s="150">
        <f t="shared" si="13"/>
        <v>-0.12567584478059746</v>
      </c>
      <c r="Q105" s="150">
        <f t="shared" si="13"/>
        <v>0.11124392295852226</v>
      </c>
      <c r="R105" s="150">
        <f t="shared" si="13"/>
        <v>-0.36934780111299792</v>
      </c>
      <c r="S105" s="150">
        <f t="shared" si="13"/>
        <v>9.1812580282513379E-2</v>
      </c>
      <c r="T105" s="150">
        <f t="shared" si="13"/>
        <v>1.1534632602146111</v>
      </c>
      <c r="V105" s="149">
        <f t="shared" si="11"/>
        <v>41924</v>
      </c>
      <c r="W105" s="151">
        <f t="shared" si="12"/>
        <v>9.7371465990363504E-2</v>
      </c>
      <c r="X105" s="151">
        <f t="shared" si="12"/>
        <v>1.0073804013122145</v>
      </c>
      <c r="Y105" s="151">
        <f t="shared" si="12"/>
        <v>3.4518203788882706E-2</v>
      </c>
      <c r="Z105" s="151">
        <f t="shared" si="12"/>
        <v>1.1285774684125252</v>
      </c>
      <c r="AA105" s="151">
        <f t="shared" si="12"/>
        <v>1.6707330853486</v>
      </c>
      <c r="AC105" s="158"/>
      <c r="AD105" s="159"/>
      <c r="AE105" s="159"/>
      <c r="AF105" s="159"/>
      <c r="AG105" s="150"/>
      <c r="AH105" s="150"/>
    </row>
    <row r="106" spans="8:34">
      <c r="H106" s="146">
        <v>41581</v>
      </c>
      <c r="I106" s="147">
        <v>2384.96</v>
      </c>
      <c r="J106" s="147">
        <v>2139.8011999999999</v>
      </c>
      <c r="K106" s="147">
        <v>1227.3667</v>
      </c>
      <c r="L106" s="147">
        <v>2045.5547999999999</v>
      </c>
      <c r="M106" s="147">
        <v>2253.0882000000001</v>
      </c>
      <c r="O106" s="149">
        <f t="shared" si="9"/>
        <v>41581</v>
      </c>
      <c r="P106" s="150">
        <f t="shared" si="13"/>
        <v>-0.11962161920726222</v>
      </c>
      <c r="Q106" s="150">
        <f t="shared" si="13"/>
        <v>5.9447665552591955E-2</v>
      </c>
      <c r="R106" s="150">
        <f t="shared" si="13"/>
        <v>-0.3599630318300574</v>
      </c>
      <c r="S106" s="150">
        <f t="shared" si="13"/>
        <v>3.5123106263786896E-2</v>
      </c>
      <c r="T106" s="150">
        <f t="shared" si="13"/>
        <v>1.0134307463235555</v>
      </c>
      <c r="V106" s="149">
        <f t="shared" si="11"/>
        <v>41929</v>
      </c>
      <c r="W106" s="151">
        <f t="shared" si="12"/>
        <v>8.6224652532333357E-2</v>
      </c>
      <c r="X106" s="151">
        <f t="shared" si="12"/>
        <v>0.92120776058123854</v>
      </c>
      <c r="Y106" s="151">
        <f t="shared" si="12"/>
        <v>3.3350588602167441E-2</v>
      </c>
      <c r="Z106" s="151">
        <f t="shared" si="12"/>
        <v>1.0285847003275221</v>
      </c>
      <c r="AA106" s="151">
        <f t="shared" si="12"/>
        <v>1.5386653798944976</v>
      </c>
      <c r="AC106" s="158"/>
      <c r="AD106" s="159"/>
      <c r="AE106" s="159"/>
      <c r="AF106" s="159"/>
      <c r="AG106" s="150"/>
      <c r="AH106" s="150"/>
    </row>
    <row r="107" spans="8:34">
      <c r="H107" s="146">
        <v>41588</v>
      </c>
      <c r="I107" s="147">
        <v>2307.9450000000002</v>
      </c>
      <c r="J107" s="147">
        <v>2098.759</v>
      </c>
      <c r="K107" s="147">
        <v>1191.3735999999999</v>
      </c>
      <c r="L107" s="147">
        <v>2024.8239000000001</v>
      </c>
      <c r="M107" s="147">
        <v>2158.7318</v>
      </c>
      <c r="O107" s="149">
        <f t="shared" si="9"/>
        <v>41588</v>
      </c>
      <c r="P107" s="150">
        <f t="shared" si="13"/>
        <v>-0.14805075051208605</v>
      </c>
      <c r="Q107" s="150">
        <f t="shared" si="13"/>
        <v>3.9127056806722127E-2</v>
      </c>
      <c r="R107" s="150">
        <f t="shared" si="13"/>
        <v>-0.37873241395443602</v>
      </c>
      <c r="S107" s="150">
        <f t="shared" si="13"/>
        <v>2.4632537346423344E-2</v>
      </c>
      <c r="T107" s="150">
        <f t="shared" si="13"/>
        <v>0.92911088841812406</v>
      </c>
      <c r="V107" s="149"/>
      <c r="W107" s="150"/>
      <c r="X107" s="150"/>
      <c r="Y107" s="150"/>
      <c r="Z107" s="150"/>
      <c r="AA107" s="150"/>
      <c r="AC107" s="159"/>
      <c r="AD107" s="159"/>
      <c r="AE107" s="159"/>
      <c r="AF107" s="159"/>
      <c r="AG107" s="150"/>
      <c r="AH107" s="150"/>
    </row>
    <row r="108" spans="8:34">
      <c r="H108" s="146">
        <v>41595</v>
      </c>
      <c r="I108" s="147">
        <v>2350.7339999999999</v>
      </c>
      <c r="J108" s="147">
        <v>2175.3380999999999</v>
      </c>
      <c r="K108" s="147">
        <v>1180.5757000000001</v>
      </c>
      <c r="L108" s="147">
        <v>2104.2280000000001</v>
      </c>
      <c r="M108" s="147">
        <v>2273.7874000000002</v>
      </c>
      <c r="O108" s="149">
        <f t="shared" si="9"/>
        <v>41595</v>
      </c>
      <c r="P108" s="150">
        <f t="shared" si="13"/>
        <v>-0.13225572227859772</v>
      </c>
      <c r="Q108" s="150">
        <f t="shared" si="13"/>
        <v>7.7042517703331814E-2</v>
      </c>
      <c r="R108" s="150">
        <f t="shared" si="13"/>
        <v>-0.38436321294759923</v>
      </c>
      <c r="S108" s="150">
        <f t="shared" si="13"/>
        <v>6.4813821486100487E-2</v>
      </c>
      <c r="T108" s="150">
        <f t="shared" si="13"/>
        <v>1.0319282049247325</v>
      </c>
      <c r="V108" s="158"/>
      <c r="W108" s="159"/>
      <c r="X108" s="159"/>
      <c r="Y108" s="159"/>
      <c r="Z108" s="150"/>
      <c r="AA108" s="150"/>
      <c r="AC108" s="159"/>
      <c r="AD108" s="159"/>
      <c r="AE108" s="159"/>
      <c r="AF108" s="159"/>
      <c r="AG108" s="150"/>
      <c r="AH108" s="150"/>
    </row>
    <row r="109" spans="8:34">
      <c r="H109" s="146">
        <v>41602</v>
      </c>
      <c r="I109" s="147">
        <v>2397.962</v>
      </c>
      <c r="J109" s="147">
        <v>2266.1723999999999</v>
      </c>
      <c r="K109" s="147">
        <v>1198.5724</v>
      </c>
      <c r="L109" s="147">
        <v>2218.1945000000001</v>
      </c>
      <c r="M109" s="147">
        <v>2311.8033</v>
      </c>
      <c r="O109" s="149">
        <f t="shared" si="9"/>
        <v>41602</v>
      </c>
      <c r="P109" s="150">
        <f t="shared" si="13"/>
        <v>-0.11482209229399443</v>
      </c>
      <c r="Q109" s="150">
        <f t="shared" si="13"/>
        <v>0.12201594191073184</v>
      </c>
      <c r="R109" s="150">
        <f t="shared" si="13"/>
        <v>-0.37497844366465882</v>
      </c>
      <c r="S109" s="150">
        <f t="shared" si="13"/>
        <v>0.12248490294038938</v>
      </c>
      <c r="T109" s="150">
        <f t="shared" si="13"/>
        <v>1.0659004133403469</v>
      </c>
      <c r="V109" s="158"/>
      <c r="W109" s="159"/>
      <c r="X109" s="159"/>
      <c r="Y109" s="159"/>
      <c r="Z109" s="150"/>
      <c r="AA109" s="150"/>
      <c r="AC109" s="159"/>
      <c r="AD109" s="159"/>
      <c r="AE109" s="159"/>
      <c r="AF109" s="159"/>
      <c r="AG109" s="150"/>
      <c r="AH109" s="150"/>
    </row>
    <row r="110" spans="8:34">
      <c r="H110" s="146">
        <v>41609</v>
      </c>
      <c r="I110" s="147">
        <v>2438.944</v>
      </c>
      <c r="J110" s="147">
        <v>2359.0731999999998</v>
      </c>
      <c r="K110" s="147">
        <v>1238.1647</v>
      </c>
      <c r="L110" s="147">
        <v>2299.9131000000002</v>
      </c>
      <c r="M110" s="147">
        <v>2448.2624000000001</v>
      </c>
      <c r="O110" s="149">
        <f t="shared" si="9"/>
        <v>41609</v>
      </c>
      <c r="P110" s="150">
        <f t="shared" si="13"/>
        <v>-9.9694095681200912E-2</v>
      </c>
      <c r="Q110" s="150">
        <f t="shared" si="13"/>
        <v>0.16801252126023791</v>
      </c>
      <c r="R110" s="150">
        <f t="shared" si="13"/>
        <v>-0.35433218068972661</v>
      </c>
      <c r="S110" s="150">
        <f t="shared" si="13"/>
        <v>0.16383740597356566</v>
      </c>
      <c r="T110" s="150">
        <f t="shared" si="13"/>
        <v>1.1878445731631362</v>
      </c>
      <c r="V110" s="158"/>
      <c r="W110" s="159"/>
      <c r="X110" s="159"/>
      <c r="Y110" s="159"/>
      <c r="Z110" s="150"/>
      <c r="AA110" s="150"/>
      <c r="AC110" s="159"/>
      <c r="AD110" s="159"/>
      <c r="AE110" s="159"/>
      <c r="AF110" s="159"/>
      <c r="AG110" s="150"/>
      <c r="AH110" s="150"/>
    </row>
    <row r="111" spans="8:34">
      <c r="H111" s="146">
        <v>41616</v>
      </c>
      <c r="I111" s="147">
        <v>2452.2869999999998</v>
      </c>
      <c r="J111" s="147">
        <v>2229.4322999999999</v>
      </c>
      <c r="K111" s="147">
        <v>1220.1681000000001</v>
      </c>
      <c r="L111" s="147">
        <v>2178.5488999999998</v>
      </c>
      <c r="M111" s="147">
        <v>2248.5598</v>
      </c>
      <c r="O111" s="149">
        <f t="shared" si="9"/>
        <v>41616</v>
      </c>
      <c r="P111" s="150">
        <f t="shared" si="13"/>
        <v>-9.4768692850580094E-2</v>
      </c>
      <c r="Q111" s="150">
        <f t="shared" si="13"/>
        <v>0.1038253673951326</v>
      </c>
      <c r="R111" s="150">
        <f t="shared" si="13"/>
        <v>-0.36371689782549954</v>
      </c>
      <c r="S111" s="150">
        <f t="shared" si="13"/>
        <v>0.10242282656790991</v>
      </c>
      <c r="T111" s="150">
        <f t="shared" si="13"/>
        <v>1.0093840251203412</v>
      </c>
      <c r="V111" s="158"/>
      <c r="W111" s="159"/>
      <c r="X111" s="159"/>
      <c r="Y111" s="159"/>
      <c r="Z111" s="150"/>
      <c r="AA111" s="150"/>
      <c r="AC111" s="159"/>
      <c r="AD111" s="159"/>
      <c r="AE111" s="159"/>
      <c r="AF111" s="159"/>
      <c r="AG111" s="150"/>
      <c r="AH111" s="150"/>
    </row>
    <row r="112" spans="8:34">
      <c r="H112" s="146">
        <v>41623</v>
      </c>
      <c r="I112" s="147">
        <v>2406.6390000000001</v>
      </c>
      <c r="J112" s="147">
        <v>2240.1433000000002</v>
      </c>
      <c r="K112" s="147">
        <v>1198.5723</v>
      </c>
      <c r="L112" s="147">
        <v>2171.7997</v>
      </c>
      <c r="M112" s="147">
        <v>2344.3762999999999</v>
      </c>
      <c r="O112" s="149">
        <f t="shared" si="9"/>
        <v>41623</v>
      </c>
      <c r="P112" s="150">
        <f t="shared" si="13"/>
        <v>-0.11161908544686128</v>
      </c>
      <c r="Q112" s="150">
        <f t="shared" si="13"/>
        <v>0.10912854413217432</v>
      </c>
      <c r="R112" s="150">
        <f t="shared" si="13"/>
        <v>-0.3749784958118263</v>
      </c>
      <c r="S112" s="150">
        <f t="shared" si="13"/>
        <v>9.900749256229191E-2</v>
      </c>
      <c r="T112" s="150">
        <f t="shared" si="13"/>
        <v>1.0950086744816536</v>
      </c>
      <c r="V112" s="158"/>
      <c r="W112" s="159"/>
      <c r="X112" s="159"/>
      <c r="Y112" s="159"/>
      <c r="Z112" s="150"/>
      <c r="AA112" s="150"/>
      <c r="AC112" s="159"/>
      <c r="AD112" s="159"/>
      <c r="AE112" s="159"/>
      <c r="AF112" s="159"/>
      <c r="AG112" s="150"/>
      <c r="AH112" s="150"/>
    </row>
    <row r="113" spans="8:34">
      <c r="H113" s="146">
        <v>41630</v>
      </c>
      <c r="I113" s="147">
        <v>2278.136</v>
      </c>
      <c r="J113" s="147">
        <v>2129.4735999999998</v>
      </c>
      <c r="K113" s="147">
        <v>1151.7811999999999</v>
      </c>
      <c r="L113" s="147">
        <v>2065.1046000000001</v>
      </c>
      <c r="M113" s="147">
        <v>2213.7098999999998</v>
      </c>
      <c r="O113" s="149">
        <f t="shared" si="9"/>
        <v>41630</v>
      </c>
      <c r="P113" s="150">
        <f t="shared" si="13"/>
        <v>-0.15905437285923263</v>
      </c>
      <c r="Q113" s="150">
        <f t="shared" si="13"/>
        <v>5.433431590554938E-2</v>
      </c>
      <c r="R113" s="150">
        <f t="shared" si="13"/>
        <v>-0.39937872907653571</v>
      </c>
      <c r="S113" s="150">
        <f t="shared" si="13"/>
        <v>4.5015996790521262E-2</v>
      </c>
      <c r="T113" s="150">
        <f t="shared" si="13"/>
        <v>0.97824105425648344</v>
      </c>
      <c r="V113" s="158"/>
      <c r="W113" s="159"/>
      <c r="X113" s="159"/>
      <c r="Y113" s="159"/>
      <c r="Z113" s="150"/>
      <c r="AA113" s="150"/>
      <c r="AC113" s="159"/>
      <c r="AD113" s="159"/>
      <c r="AE113" s="159"/>
      <c r="AF113" s="159"/>
      <c r="AG113" s="150"/>
      <c r="AH113" s="150"/>
    </row>
    <row r="114" spans="8:34">
      <c r="H114" s="146">
        <v>41637</v>
      </c>
      <c r="I114" s="147">
        <v>2303.4780000000001</v>
      </c>
      <c r="J114" s="147">
        <v>2149.2174</v>
      </c>
      <c r="K114" s="147">
        <v>1151.7810999999999</v>
      </c>
      <c r="L114" s="147">
        <v>2068.6691999999998</v>
      </c>
      <c r="M114" s="147">
        <v>2296.9366</v>
      </c>
      <c r="O114" s="149">
        <f t="shared" si="9"/>
        <v>41637</v>
      </c>
      <c r="P114" s="150">
        <f t="shared" si="13"/>
        <v>-0.14969968811565215</v>
      </c>
      <c r="Q114" s="150">
        <f t="shared" si="13"/>
        <v>6.4109767391013373E-2</v>
      </c>
      <c r="R114" s="150">
        <f t="shared" si="13"/>
        <v>-0.39937878122370318</v>
      </c>
      <c r="S114" s="150">
        <f t="shared" si="13"/>
        <v>4.6819810516062876E-2</v>
      </c>
      <c r="T114" s="150">
        <f t="shared" si="13"/>
        <v>1.0526150608732889</v>
      </c>
      <c r="V114" s="158"/>
      <c r="W114" s="159"/>
      <c r="X114" s="159"/>
      <c r="Y114" s="159"/>
      <c r="Z114" s="150"/>
      <c r="AA114" s="150"/>
      <c r="AC114" s="159"/>
      <c r="AD114" s="159"/>
      <c r="AE114" s="159"/>
      <c r="AF114" s="159"/>
      <c r="AG114" s="150"/>
      <c r="AH114" s="150"/>
    </row>
    <row r="115" spans="8:34">
      <c r="H115" s="146">
        <v>41644</v>
      </c>
      <c r="I115" s="147">
        <v>2290.779</v>
      </c>
      <c r="J115" s="147">
        <v>2203.8096</v>
      </c>
      <c r="K115" s="147">
        <v>1140.9830999999999</v>
      </c>
      <c r="L115" s="147">
        <v>2131.1320999999998</v>
      </c>
      <c r="M115" s="147">
        <v>2362.3193999999999</v>
      </c>
      <c r="O115" s="149">
        <f t="shared" si="9"/>
        <v>41644</v>
      </c>
      <c r="P115" s="150">
        <f t="shared" si="13"/>
        <v>-0.15438736633989369</v>
      </c>
      <c r="Q115" s="150">
        <f t="shared" si="13"/>
        <v>9.1139184351514135E-2</v>
      </c>
      <c r="R115" s="150">
        <f t="shared" si="13"/>
        <v>-0.40500963236403398</v>
      </c>
      <c r="S115" s="150">
        <f t="shared" si="13"/>
        <v>7.8428248028587166E-2</v>
      </c>
      <c r="T115" s="150">
        <f t="shared" si="13"/>
        <v>1.1110431951117641</v>
      </c>
      <c r="V115" s="158"/>
      <c r="W115" s="159"/>
      <c r="X115" s="159"/>
      <c r="Y115" s="159"/>
      <c r="Z115" s="150"/>
      <c r="AA115" s="150"/>
      <c r="AC115" s="159"/>
      <c r="AD115" s="159"/>
      <c r="AE115" s="159"/>
      <c r="AF115" s="159"/>
      <c r="AG115" s="150"/>
      <c r="AH115" s="150"/>
    </row>
    <row r="116" spans="8:34">
      <c r="H116" s="146">
        <v>41651</v>
      </c>
      <c r="I116" s="147">
        <v>2204.8510000000001</v>
      </c>
      <c r="J116" s="147">
        <v>2138.1235999999999</v>
      </c>
      <c r="K116" s="147">
        <v>1079.7947999999999</v>
      </c>
      <c r="L116" s="147">
        <v>2045.9758999999999</v>
      </c>
      <c r="M116" s="147">
        <v>2395.9011</v>
      </c>
      <c r="O116" s="149">
        <f t="shared" si="9"/>
        <v>41651</v>
      </c>
      <c r="P116" s="150">
        <f t="shared" si="13"/>
        <v>-0.1861066209625114</v>
      </c>
      <c r="Q116" s="150">
        <f t="shared" si="13"/>
        <v>5.8617060632970786E-2</v>
      </c>
      <c r="R116" s="150">
        <f t="shared" si="13"/>
        <v>-0.4369175976196279</v>
      </c>
      <c r="S116" s="150">
        <f t="shared" si="13"/>
        <v>3.53361977634854E-2</v>
      </c>
      <c r="T116" s="150">
        <f t="shared" si="13"/>
        <v>1.1410528624180922</v>
      </c>
      <c r="V116" s="158"/>
      <c r="W116" s="159"/>
      <c r="X116" s="159"/>
      <c r="Y116" s="159"/>
      <c r="Z116" s="150"/>
      <c r="AA116" s="150"/>
      <c r="AC116" s="159"/>
      <c r="AD116" s="159"/>
      <c r="AE116" s="159"/>
      <c r="AF116" s="159"/>
      <c r="AG116" s="150"/>
      <c r="AH116" s="150"/>
    </row>
    <row r="117" spans="8:34">
      <c r="H117" s="146">
        <v>41658</v>
      </c>
      <c r="I117" s="147">
        <v>2178.4879999999998</v>
      </c>
      <c r="J117" s="147">
        <v>2157.4580000000001</v>
      </c>
      <c r="K117" s="147">
        <v>1076.1955</v>
      </c>
      <c r="L117" s="147">
        <v>2056.7008999999998</v>
      </c>
      <c r="M117" s="147">
        <v>2451.5484000000001</v>
      </c>
      <c r="O117" s="149">
        <f t="shared" si="9"/>
        <v>41658</v>
      </c>
      <c r="P117" s="150">
        <f t="shared" si="13"/>
        <v>-0.19583819518297596</v>
      </c>
      <c r="Q117" s="150">
        <f t="shared" si="13"/>
        <v>6.8189812038503383E-2</v>
      </c>
      <c r="R117" s="150">
        <f t="shared" si="13"/>
        <v>-0.43879453061734885</v>
      </c>
      <c r="S117" s="150">
        <f t="shared" si="13"/>
        <v>4.076342724405424E-2</v>
      </c>
      <c r="T117" s="150">
        <f t="shared" si="13"/>
        <v>1.1907810465033362</v>
      </c>
      <c r="V117" s="158"/>
      <c r="W117" s="159"/>
      <c r="X117" s="159"/>
      <c r="Y117" s="159"/>
      <c r="Z117" s="150"/>
      <c r="AA117" s="150"/>
      <c r="AC117" s="159"/>
      <c r="AD117" s="159"/>
      <c r="AE117" s="159"/>
      <c r="AF117" s="159"/>
      <c r="AG117" s="150"/>
      <c r="AH117" s="150"/>
    </row>
    <row r="118" spans="8:34">
      <c r="H118" s="146">
        <v>41665</v>
      </c>
      <c r="I118" s="147">
        <v>2245.6779999999999</v>
      </c>
      <c r="J118" s="147">
        <v>2316.8321000000001</v>
      </c>
      <c r="K118" s="147">
        <v>1090.5927999999999</v>
      </c>
      <c r="L118" s="147">
        <v>2225.7372999999998</v>
      </c>
      <c r="M118" s="147">
        <v>2668.2937000000002</v>
      </c>
      <c r="O118" s="149">
        <f t="shared" si="9"/>
        <v>41665</v>
      </c>
      <c r="P118" s="150">
        <f t="shared" si="13"/>
        <v>-0.17103584067578759</v>
      </c>
      <c r="Q118" s="150">
        <f t="shared" si="13"/>
        <v>0.14709831914399762</v>
      </c>
      <c r="R118" s="150">
        <f t="shared" si="13"/>
        <v>-0.4312867464792971</v>
      </c>
      <c r="S118" s="150">
        <f t="shared" si="13"/>
        <v>0.12630182662580047</v>
      </c>
      <c r="T118" s="150">
        <f t="shared" si="13"/>
        <v>1.3844714893102901</v>
      </c>
      <c r="V118" s="158"/>
      <c r="W118" s="159"/>
      <c r="X118" s="159"/>
      <c r="Y118" s="159"/>
      <c r="Z118" s="150"/>
      <c r="AA118" s="150"/>
      <c r="AC118" s="159"/>
      <c r="AD118" s="159"/>
      <c r="AE118" s="159"/>
      <c r="AF118" s="159"/>
      <c r="AG118" s="150"/>
      <c r="AH118" s="150"/>
    </row>
    <row r="119" spans="8:34">
      <c r="H119" s="146">
        <v>41672</v>
      </c>
      <c r="I119" s="147">
        <v>2202.4499999999998</v>
      </c>
      <c r="J119" s="147">
        <v>2348.4225999999999</v>
      </c>
      <c r="K119" s="147">
        <v>1079.7947999999999</v>
      </c>
      <c r="L119" s="147">
        <v>2236.0410999999999</v>
      </c>
      <c r="M119" s="147">
        <v>2803.5774999999999</v>
      </c>
      <c r="O119" s="149">
        <f t="shared" si="9"/>
        <v>41672</v>
      </c>
      <c r="P119" s="150">
        <f t="shared" si="13"/>
        <v>-0.18699292031020853</v>
      </c>
      <c r="Q119" s="150">
        <f t="shared" si="13"/>
        <v>0.16273924946903873</v>
      </c>
      <c r="R119" s="150">
        <f t="shared" si="13"/>
        <v>-0.4369175976196279</v>
      </c>
      <c r="S119" s="150">
        <f t="shared" si="13"/>
        <v>0.13151591400313256</v>
      </c>
      <c r="T119" s="150">
        <f t="shared" si="13"/>
        <v>1.5053653639484361</v>
      </c>
      <c r="V119" s="158"/>
      <c r="W119" s="159"/>
      <c r="X119" s="159"/>
      <c r="Y119" s="159"/>
      <c r="Z119" s="150"/>
      <c r="AA119" s="150"/>
      <c r="AC119" s="159"/>
      <c r="AD119" s="159"/>
      <c r="AE119" s="159"/>
      <c r="AF119" s="159"/>
      <c r="AG119" s="150"/>
      <c r="AH119" s="150"/>
    </row>
    <row r="120" spans="8:34">
      <c r="H120" s="146">
        <v>41679</v>
      </c>
      <c r="I120" s="147">
        <v>2212.4830000000002</v>
      </c>
      <c r="J120" s="147">
        <v>2418.1556</v>
      </c>
      <c r="K120" s="147">
        <v>1090.5926999999999</v>
      </c>
      <c r="L120" s="147">
        <v>2304.1871999999998</v>
      </c>
      <c r="M120" s="147">
        <v>2902.6107999999999</v>
      </c>
      <c r="O120" s="149">
        <f t="shared" si="9"/>
        <v>41679</v>
      </c>
      <c r="P120" s="150">
        <f t="shared" si="13"/>
        <v>-0.18328936289436337</v>
      </c>
      <c r="Q120" s="150">
        <f t="shared" si="13"/>
        <v>0.19726510358201832</v>
      </c>
      <c r="R120" s="150">
        <f t="shared" si="13"/>
        <v>-0.43128679862646446</v>
      </c>
      <c r="S120" s="150">
        <f t="shared" si="13"/>
        <v>0.16600025180320643</v>
      </c>
      <c r="T120" s="150">
        <f t="shared" si="13"/>
        <v>1.59386464734528</v>
      </c>
      <c r="V120" s="158"/>
      <c r="W120" s="159"/>
      <c r="X120" s="159"/>
      <c r="Y120" s="159"/>
      <c r="Z120" s="150"/>
      <c r="AA120" s="150"/>
      <c r="AC120" s="159"/>
      <c r="AD120" s="159"/>
      <c r="AE120" s="159"/>
      <c r="AF120" s="159"/>
      <c r="AG120" s="150"/>
      <c r="AH120" s="150"/>
    </row>
    <row r="121" spans="8:34">
      <c r="H121" s="146">
        <v>41686</v>
      </c>
      <c r="I121" s="147">
        <v>2295.5749999999998</v>
      </c>
      <c r="J121" s="147">
        <v>2454.0450999999998</v>
      </c>
      <c r="K121" s="147">
        <v>1121.5161000000001</v>
      </c>
      <c r="L121" s="147">
        <v>2370.3274999999999</v>
      </c>
      <c r="M121" s="147">
        <v>2815.8939999999998</v>
      </c>
      <c r="O121" s="149">
        <f t="shared" si="9"/>
        <v>41686</v>
      </c>
      <c r="P121" s="150">
        <f t="shared" si="13"/>
        <v>-0.15261698247002509</v>
      </c>
      <c r="Q121" s="150">
        <f t="shared" si="13"/>
        <v>0.21503453328083788</v>
      </c>
      <c r="R121" s="150">
        <f t="shared" si="13"/>
        <v>-0.41516112144986639</v>
      </c>
      <c r="S121" s="150">
        <f t="shared" si="13"/>
        <v>0.19946958383245272</v>
      </c>
      <c r="T121" s="150">
        <f t="shared" si="13"/>
        <v>1.516371777184764</v>
      </c>
      <c r="V121" s="158"/>
      <c r="W121" s="159"/>
      <c r="X121" s="159"/>
      <c r="Y121" s="159"/>
      <c r="Z121" s="150"/>
      <c r="AA121" s="150"/>
      <c r="AC121" s="159"/>
      <c r="AD121" s="159"/>
      <c r="AE121" s="159"/>
      <c r="AF121" s="159"/>
      <c r="AG121" s="150"/>
      <c r="AH121" s="150"/>
    </row>
    <row r="122" spans="8:34">
      <c r="H122" s="146">
        <v>41693</v>
      </c>
      <c r="I122" s="147">
        <v>2264.2939999999999</v>
      </c>
      <c r="J122" s="147">
        <v>2484.6660999999999</v>
      </c>
      <c r="K122" s="147">
        <v>1156.8973000000001</v>
      </c>
      <c r="L122" s="147">
        <v>2393.4209999999998</v>
      </c>
      <c r="M122" s="147">
        <v>2854.4380000000001</v>
      </c>
      <c r="O122" s="149">
        <f t="shared" si="9"/>
        <v>41693</v>
      </c>
      <c r="P122" s="150">
        <f t="shared" si="13"/>
        <v>-0.16416397534603877</v>
      </c>
      <c r="Q122" s="150">
        <f t="shared" si="13"/>
        <v>0.23019544961590954</v>
      </c>
      <c r="R122" s="150">
        <f t="shared" si="13"/>
        <v>-0.39671082784306222</v>
      </c>
      <c r="S122" s="150">
        <f t="shared" si="13"/>
        <v>0.21115571194522831</v>
      </c>
      <c r="T122" s="150">
        <f t="shared" si="13"/>
        <v>1.5508159124326855</v>
      </c>
      <c r="V122" s="158"/>
      <c r="W122" s="159"/>
      <c r="X122" s="159"/>
      <c r="Y122" s="159"/>
      <c r="Z122" s="150"/>
      <c r="AA122" s="150"/>
      <c r="AC122" s="159"/>
      <c r="AD122" s="159"/>
      <c r="AE122" s="159"/>
      <c r="AF122" s="159"/>
      <c r="AG122" s="150"/>
      <c r="AH122" s="150"/>
    </row>
    <row r="123" spans="8:34">
      <c r="H123" s="146">
        <v>41700</v>
      </c>
      <c r="I123" s="147">
        <v>2178.971</v>
      </c>
      <c r="J123" s="147">
        <v>2369.819</v>
      </c>
      <c r="K123" s="147">
        <v>1126.4799</v>
      </c>
      <c r="L123" s="147">
        <v>2322.1084999999998</v>
      </c>
      <c r="M123" s="147">
        <v>2548.3116</v>
      </c>
      <c r="O123" s="149">
        <f t="shared" si="9"/>
        <v>41700</v>
      </c>
      <c r="P123" s="150">
        <f t="shared" si="13"/>
        <v>-0.19565990172819137</v>
      </c>
      <c r="Q123" s="150">
        <f t="shared" si="13"/>
        <v>0.17333292799918887</v>
      </c>
      <c r="R123" s="150">
        <f t="shared" si="13"/>
        <v>-0.41257264035240637</v>
      </c>
      <c r="S123" s="150">
        <f t="shared" si="13"/>
        <v>0.17506906370904485</v>
      </c>
      <c r="T123" s="150">
        <f t="shared" si="13"/>
        <v>1.2772516968723076</v>
      </c>
      <c r="V123" s="158"/>
      <c r="W123" s="159"/>
      <c r="X123" s="159"/>
      <c r="Y123" s="159"/>
      <c r="Z123" s="150"/>
      <c r="AA123" s="150"/>
      <c r="AC123" s="159"/>
      <c r="AD123" s="159"/>
      <c r="AE123" s="159"/>
      <c r="AF123" s="159"/>
      <c r="AG123" s="150"/>
      <c r="AH123" s="150"/>
    </row>
    <row r="124" spans="8:34">
      <c r="H124" s="146">
        <v>41707</v>
      </c>
      <c r="I124" s="147">
        <v>2168.3580000000002</v>
      </c>
      <c r="J124" s="147">
        <v>2437.7447000000002</v>
      </c>
      <c r="K124" s="147">
        <v>1187.8178</v>
      </c>
      <c r="L124" s="147">
        <v>2385.0167999999999</v>
      </c>
      <c r="M124" s="147">
        <v>2601.1932999999999</v>
      </c>
      <c r="O124" s="149">
        <f t="shared" si="9"/>
        <v>41707</v>
      </c>
      <c r="P124" s="150">
        <f t="shared" si="13"/>
        <v>-0.19957755894481266</v>
      </c>
      <c r="Q124" s="150">
        <f t="shared" si="13"/>
        <v>0.2069639607773861</v>
      </c>
      <c r="R124" s="150">
        <f t="shared" si="13"/>
        <v>-0.38058666293432009</v>
      </c>
      <c r="S124" s="150">
        <f t="shared" si="13"/>
        <v>0.20690288938107004</v>
      </c>
      <c r="T124" s="150">
        <f t="shared" si="13"/>
        <v>1.3245084534865663</v>
      </c>
      <c r="V124" s="158"/>
      <c r="W124" s="159"/>
      <c r="X124" s="159"/>
      <c r="Y124" s="159"/>
      <c r="Z124" s="150"/>
      <c r="AA124" s="150"/>
      <c r="AC124" s="159"/>
      <c r="AD124" s="159"/>
      <c r="AE124" s="159"/>
      <c r="AF124" s="159"/>
      <c r="AG124" s="150"/>
      <c r="AH124" s="150"/>
    </row>
    <row r="125" spans="8:34">
      <c r="H125" s="146">
        <v>41714</v>
      </c>
      <c r="I125" s="147">
        <v>2122.8359999999998</v>
      </c>
      <c r="J125" s="147">
        <v>2302.0371</v>
      </c>
      <c r="K125" s="147">
        <v>1126.1039000000001</v>
      </c>
      <c r="L125" s="147">
        <v>2245.4641999999999</v>
      </c>
      <c r="M125" s="147">
        <v>2477.0315999999998</v>
      </c>
      <c r="O125" s="149">
        <f t="shared" si="9"/>
        <v>41714</v>
      </c>
      <c r="P125" s="150">
        <f t="shared" si="13"/>
        <v>-0.21638144020506334</v>
      </c>
      <c r="Q125" s="150">
        <f t="shared" si="13"/>
        <v>0.13977309275761618</v>
      </c>
      <c r="R125" s="150">
        <f t="shared" si="13"/>
        <v>-0.41276871370198631</v>
      </c>
      <c r="S125" s="150">
        <f t="shared" si="13"/>
        <v>0.13628433601882928</v>
      </c>
      <c r="T125" s="150">
        <f t="shared" si="13"/>
        <v>1.2135536385371108</v>
      </c>
      <c r="V125" s="158"/>
      <c r="W125" s="159"/>
      <c r="X125" s="159"/>
      <c r="Y125" s="159"/>
      <c r="Z125" s="150"/>
      <c r="AA125" s="150"/>
      <c r="AC125" s="159"/>
      <c r="AD125" s="159"/>
      <c r="AE125" s="159"/>
      <c r="AF125" s="159"/>
      <c r="AG125" s="150"/>
      <c r="AH125" s="150"/>
    </row>
    <row r="126" spans="8:34">
      <c r="H126" s="146">
        <v>41721</v>
      </c>
      <c r="I126" s="147">
        <v>2158.7979999999998</v>
      </c>
      <c r="J126" s="147">
        <v>2364.9497000000001</v>
      </c>
      <c r="K126" s="147">
        <v>1140.0393999999999</v>
      </c>
      <c r="L126" s="147">
        <v>2314.2240000000002</v>
      </c>
      <c r="M126" s="147">
        <v>2535.3119000000002</v>
      </c>
      <c r="O126" s="149">
        <f t="shared" si="9"/>
        <v>41721</v>
      </c>
      <c r="P126" s="150">
        <f t="shared" si="13"/>
        <v>-0.20310651428174875</v>
      </c>
      <c r="Q126" s="150">
        <f t="shared" si="13"/>
        <v>0.170922064542399</v>
      </c>
      <c r="R126" s="150">
        <f t="shared" si="13"/>
        <v>-0.40550174518317927</v>
      </c>
      <c r="S126" s="150">
        <f t="shared" si="13"/>
        <v>0.17107922773332995</v>
      </c>
      <c r="T126" s="150">
        <f t="shared" si="13"/>
        <v>1.2656347545471105</v>
      </c>
      <c r="V126" s="158"/>
      <c r="W126" s="159"/>
      <c r="X126" s="159"/>
      <c r="Y126" s="159"/>
      <c r="Z126" s="150"/>
      <c r="AA126" s="150"/>
      <c r="AC126" s="159"/>
      <c r="AD126" s="159"/>
      <c r="AE126" s="159"/>
      <c r="AF126" s="159"/>
      <c r="AG126" s="150"/>
      <c r="AH126" s="150"/>
    </row>
    <row r="127" spans="8:34">
      <c r="H127" s="146">
        <v>41728</v>
      </c>
      <c r="I127" s="147">
        <v>2151.9650000000001</v>
      </c>
      <c r="J127" s="147">
        <v>2240.1324</v>
      </c>
      <c r="K127" s="147">
        <v>1124.9690000000001</v>
      </c>
      <c r="L127" s="147">
        <v>2189.6446000000001</v>
      </c>
      <c r="M127" s="147">
        <v>2358.1480000000001</v>
      </c>
      <c r="O127" s="149">
        <f t="shared" si="9"/>
        <v>41728</v>
      </c>
      <c r="P127" s="150">
        <f t="shared" si="13"/>
        <v>-0.20562883141744759</v>
      </c>
      <c r="Q127" s="150">
        <f t="shared" si="13"/>
        <v>0.10912314737870266</v>
      </c>
      <c r="R127" s="150">
        <f t="shared" si="13"/>
        <v>-0.41336053190527966</v>
      </c>
      <c r="S127" s="150">
        <f t="shared" si="13"/>
        <v>0.10803764336488419</v>
      </c>
      <c r="T127" s="150">
        <f t="shared" si="13"/>
        <v>1.1073155003791681</v>
      </c>
      <c r="V127" s="158"/>
      <c r="W127" s="159"/>
      <c r="X127" s="159"/>
      <c r="Y127" s="159"/>
      <c r="Z127" s="150"/>
      <c r="AA127" s="150"/>
      <c r="AC127" s="159"/>
      <c r="AD127" s="159"/>
      <c r="AE127" s="159"/>
      <c r="AF127" s="159"/>
      <c r="AG127" s="150"/>
      <c r="AH127" s="150"/>
    </row>
    <row r="128" spans="8:34">
      <c r="H128" s="146">
        <v>41735</v>
      </c>
      <c r="I128" s="147">
        <v>2185.4720000000002</v>
      </c>
      <c r="J128" s="147">
        <v>2290.7345999999998</v>
      </c>
      <c r="K128" s="147">
        <v>1121.1306</v>
      </c>
      <c r="L128" s="147">
        <v>2251.8935000000001</v>
      </c>
      <c r="M128" s="147">
        <v>2396.4618</v>
      </c>
      <c r="O128" s="149">
        <f t="shared" si="9"/>
        <v>41735</v>
      </c>
      <c r="P128" s="150">
        <f t="shared" si="13"/>
        <v>-0.19326013827155741</v>
      </c>
      <c r="Q128" s="150">
        <f t="shared" si="13"/>
        <v>0.13417705549961845</v>
      </c>
      <c r="R128" s="150">
        <f t="shared" si="13"/>
        <v>-0.41536214878035338</v>
      </c>
      <c r="S128" s="150">
        <f t="shared" si="13"/>
        <v>0.13953778930548877</v>
      </c>
      <c r="T128" s="150">
        <f t="shared" si="13"/>
        <v>1.1415539216395927</v>
      </c>
      <c r="V128" s="158"/>
      <c r="W128" s="159"/>
      <c r="X128" s="159"/>
      <c r="Y128" s="159"/>
      <c r="Z128" s="150"/>
      <c r="AA128" s="150"/>
      <c r="AC128" s="159"/>
      <c r="AD128" s="159"/>
      <c r="AE128" s="159"/>
      <c r="AF128" s="159"/>
      <c r="AG128" s="150"/>
      <c r="AH128" s="150"/>
    </row>
    <row r="129" spans="8:34">
      <c r="H129" s="146">
        <v>41742</v>
      </c>
      <c r="I129" s="147">
        <v>2270.6660000000002</v>
      </c>
      <c r="J129" s="147">
        <v>2362.0987</v>
      </c>
      <c r="K129" s="147">
        <v>1150.5731000000001</v>
      </c>
      <c r="L129" s="147">
        <v>2332.1286</v>
      </c>
      <c r="M129" s="147">
        <v>2439.8507</v>
      </c>
      <c r="O129" s="149">
        <f t="shared" si="9"/>
        <v>41742</v>
      </c>
      <c r="P129" s="150">
        <f t="shared" si="13"/>
        <v>-0.16181183063819815</v>
      </c>
      <c r="Q129" s="150">
        <f t="shared" si="13"/>
        <v>0.16951049168484067</v>
      </c>
      <c r="R129" s="150">
        <f t="shared" si="13"/>
        <v>-0.40000871900639612</v>
      </c>
      <c r="S129" s="150">
        <f t="shared" si="13"/>
        <v>0.18013958884827552</v>
      </c>
      <c r="T129" s="150">
        <f t="shared" si="13"/>
        <v>1.1803276124827464</v>
      </c>
      <c r="V129" s="158"/>
      <c r="W129" s="159"/>
      <c r="X129" s="159"/>
      <c r="Y129" s="159"/>
      <c r="Z129" s="150"/>
      <c r="AA129" s="150"/>
      <c r="AC129" s="159"/>
      <c r="AD129" s="159"/>
      <c r="AE129" s="159"/>
      <c r="AF129" s="159"/>
      <c r="AG129" s="150"/>
      <c r="AH129" s="150"/>
    </row>
    <row r="130" spans="8:34">
      <c r="H130" s="146">
        <v>41749</v>
      </c>
      <c r="I130" s="147">
        <v>2224.4789999999998</v>
      </c>
      <c r="J130" s="147">
        <v>2385.6163999999999</v>
      </c>
      <c r="K130" s="147">
        <v>1144.7942</v>
      </c>
      <c r="L130" s="147">
        <v>2359.0176000000001</v>
      </c>
      <c r="M130" s="147">
        <v>2470.5147999999999</v>
      </c>
      <c r="O130" s="149">
        <f t="shared" si="9"/>
        <v>41749</v>
      </c>
      <c r="P130" s="150">
        <f t="shared" si="13"/>
        <v>-0.17886118839416665</v>
      </c>
      <c r="Q130" s="150">
        <f t="shared" si="13"/>
        <v>0.18115445765895366</v>
      </c>
      <c r="R130" s="150">
        <f t="shared" si="13"/>
        <v>-0.40302225166567174</v>
      </c>
      <c r="S130" s="150">
        <f t="shared" si="13"/>
        <v>0.19374637425648222</v>
      </c>
      <c r="T130" s="150">
        <f t="shared" si="13"/>
        <v>1.2077300203193948</v>
      </c>
      <c r="V130" s="158"/>
      <c r="W130" s="159"/>
      <c r="X130" s="159"/>
      <c r="Y130" s="159"/>
      <c r="Z130" s="150"/>
      <c r="AA130" s="150"/>
      <c r="AC130" s="159"/>
      <c r="AD130" s="159"/>
      <c r="AE130" s="159"/>
      <c r="AF130" s="159"/>
      <c r="AG130" s="150"/>
      <c r="AH130" s="150"/>
    </row>
    <row r="131" spans="8:34">
      <c r="H131" s="146">
        <v>41756</v>
      </c>
      <c r="I131" s="147">
        <v>2167.826</v>
      </c>
      <c r="J131" s="147">
        <v>2218.5679</v>
      </c>
      <c r="K131" s="147">
        <v>1123.0618999999999</v>
      </c>
      <c r="L131" s="147">
        <v>2171.3647000000001</v>
      </c>
      <c r="M131" s="147">
        <v>2310.8078</v>
      </c>
      <c r="O131" s="149">
        <f t="shared" si="9"/>
        <v>41756</v>
      </c>
      <c r="P131" s="150">
        <f t="shared" si="13"/>
        <v>-0.19977394014138705</v>
      </c>
      <c r="Q131" s="150">
        <f t="shared" si="13"/>
        <v>9.8446240017491471E-2</v>
      </c>
      <c r="R131" s="150">
        <f t="shared" si="13"/>
        <v>-0.41435503053555611</v>
      </c>
      <c r="S131" s="150">
        <f t="shared" si="13"/>
        <v>9.8787367170772411E-2</v>
      </c>
      <c r="T131" s="150">
        <f t="shared" si="13"/>
        <v>1.0650108031120542</v>
      </c>
      <c r="V131" s="158"/>
      <c r="W131" s="159"/>
      <c r="X131" s="159"/>
      <c r="Y131" s="159"/>
      <c r="Z131" s="150"/>
      <c r="AA131" s="150"/>
      <c r="AC131" s="159"/>
      <c r="AD131" s="159"/>
      <c r="AE131" s="159"/>
      <c r="AF131" s="159"/>
      <c r="AG131" s="150"/>
      <c r="AH131" s="150"/>
    </row>
    <row r="132" spans="8:34">
      <c r="H132" s="146">
        <v>41763</v>
      </c>
      <c r="I132" s="147">
        <v>2158.6590000000001</v>
      </c>
      <c r="J132" s="147">
        <v>2222.1552000000001</v>
      </c>
      <c r="K132" s="147">
        <v>1158.7552000000001</v>
      </c>
      <c r="L132" s="147">
        <v>2142.6731</v>
      </c>
      <c r="M132" s="147">
        <v>2395.0374000000002</v>
      </c>
      <c r="O132" s="149">
        <f t="shared" ref="O132:O156" si="14">H132</f>
        <v>41763</v>
      </c>
      <c r="P132" s="150">
        <f t="shared" si="13"/>
        <v>-0.20315782440641739</v>
      </c>
      <c r="Q132" s="150">
        <f t="shared" si="13"/>
        <v>0.1002223660476278</v>
      </c>
      <c r="R132" s="150">
        <f t="shared" si="13"/>
        <v>-0.39574198561916696</v>
      </c>
      <c r="S132" s="150">
        <f t="shared" si="13"/>
        <v>8.4268402381523888E-2</v>
      </c>
      <c r="T132" s="150">
        <f t="shared" si="13"/>
        <v>1.1402810328307731</v>
      </c>
      <c r="V132" s="158"/>
      <c r="W132" s="159"/>
      <c r="X132" s="159"/>
      <c r="Y132" s="159"/>
      <c r="Z132" s="150"/>
      <c r="AA132" s="150"/>
      <c r="AC132" s="159"/>
      <c r="AD132" s="159"/>
      <c r="AE132" s="159"/>
      <c r="AF132" s="159"/>
      <c r="AG132" s="150"/>
      <c r="AH132" s="150"/>
    </row>
    <row r="133" spans="8:34">
      <c r="H133" s="146">
        <v>41770</v>
      </c>
      <c r="I133" s="147">
        <v>2133.9110000000001</v>
      </c>
      <c r="J133" s="147">
        <v>2190.8658</v>
      </c>
      <c r="K133" s="147">
        <v>1172.5814</v>
      </c>
      <c r="L133" s="147">
        <v>2112.7150999999999</v>
      </c>
      <c r="M133" s="147">
        <v>2323.9222</v>
      </c>
      <c r="O133" s="149">
        <f t="shared" si="14"/>
        <v>41770</v>
      </c>
      <c r="P133" s="150">
        <f t="shared" ref="P133:T156" si="15">I133/I$4-1</f>
        <v>-0.21229324142299577</v>
      </c>
      <c r="Q133" s="150">
        <f t="shared" si="15"/>
        <v>8.4730514848300853E-2</v>
      </c>
      <c r="R133" s="150">
        <f t="shared" si="15"/>
        <v>-0.38853201395437342</v>
      </c>
      <c r="S133" s="150">
        <f t="shared" si="15"/>
        <v>6.9108594383493038E-2</v>
      </c>
      <c r="T133" s="150">
        <f t="shared" si="15"/>
        <v>1.0767302449783718</v>
      </c>
      <c r="V133" s="158"/>
      <c r="W133" s="159"/>
      <c r="X133" s="159"/>
      <c r="Y133" s="159"/>
      <c r="Z133" s="150"/>
      <c r="AA133" s="150"/>
      <c r="AC133" s="159"/>
      <c r="AD133" s="159"/>
      <c r="AE133" s="159"/>
      <c r="AF133" s="159"/>
      <c r="AG133" s="150"/>
      <c r="AH133" s="150"/>
    </row>
    <row r="134" spans="8:34">
      <c r="H134" s="146">
        <v>41777</v>
      </c>
      <c r="I134" s="147">
        <v>2145.9520000000002</v>
      </c>
      <c r="J134" s="147">
        <v>2175.1513</v>
      </c>
      <c r="K134" s="147">
        <v>1177.1020000000001</v>
      </c>
      <c r="L134" s="147">
        <v>2109.2961</v>
      </c>
      <c r="M134" s="147">
        <v>2246.1363999999999</v>
      </c>
      <c r="O134" s="149">
        <f t="shared" si="14"/>
        <v>41777</v>
      </c>
      <c r="P134" s="150">
        <f t="shared" si="15"/>
        <v>-0.20784845573135924</v>
      </c>
      <c r="Q134" s="150">
        <f t="shared" si="15"/>
        <v>7.6950030221819343E-2</v>
      </c>
      <c r="R134" s="150">
        <f t="shared" si="15"/>
        <v>-0.38617464910301391</v>
      </c>
      <c r="S134" s="150">
        <f t="shared" si="15"/>
        <v>6.7378459409687341E-2</v>
      </c>
      <c r="T134" s="150">
        <f t="shared" si="15"/>
        <v>1.0072183983727325</v>
      </c>
      <c r="V134" s="158"/>
      <c r="W134" s="159"/>
      <c r="X134" s="159"/>
      <c r="Y134" s="159"/>
      <c r="Z134" s="150"/>
      <c r="AA134" s="150"/>
      <c r="AC134" s="159"/>
      <c r="AD134" s="159"/>
      <c r="AE134" s="159"/>
      <c r="AF134" s="159"/>
      <c r="AG134" s="150"/>
      <c r="AH134" s="150"/>
    </row>
    <row r="135" spans="8:34">
      <c r="H135" s="146">
        <v>41784</v>
      </c>
      <c r="I135" s="147">
        <v>2148.4140000000002</v>
      </c>
      <c r="J135" s="147">
        <v>2251.9059999999999</v>
      </c>
      <c r="K135" s="147">
        <v>1173.9565</v>
      </c>
      <c r="L135" s="147">
        <v>2202.1712000000002</v>
      </c>
      <c r="M135" s="147">
        <v>2308.9679999999998</v>
      </c>
      <c r="O135" s="149">
        <f t="shared" si="14"/>
        <v>41784</v>
      </c>
      <c r="P135" s="150">
        <f t="shared" si="15"/>
        <v>-0.20693963899082202</v>
      </c>
      <c r="Q135" s="150">
        <f t="shared" si="15"/>
        <v>0.11495243331197069</v>
      </c>
      <c r="R135" s="150">
        <f t="shared" si="15"/>
        <v>-0.38781493825488567</v>
      </c>
      <c r="S135" s="150">
        <f t="shared" si="15"/>
        <v>0.11437654619111215</v>
      </c>
      <c r="T135" s="150">
        <f t="shared" si="15"/>
        <v>1.0633666997489075</v>
      </c>
      <c r="V135" s="158"/>
      <c r="W135" s="159"/>
      <c r="X135" s="159"/>
      <c r="Y135" s="159"/>
      <c r="Z135" s="150"/>
      <c r="AA135" s="150"/>
      <c r="AC135" s="159"/>
      <c r="AD135" s="159"/>
      <c r="AE135" s="159"/>
      <c r="AF135" s="159"/>
      <c r="AG135" s="150"/>
      <c r="AH135" s="150"/>
    </row>
    <row r="136" spans="8:34">
      <c r="H136" s="146">
        <v>41791</v>
      </c>
      <c r="I136" s="147">
        <v>2156.4639999999999</v>
      </c>
      <c r="J136" s="147">
        <v>2316.1008000000002</v>
      </c>
      <c r="K136" s="147">
        <v>1190.0208</v>
      </c>
      <c r="L136" s="147">
        <v>2269.1873000000001</v>
      </c>
      <c r="M136" s="147">
        <v>2379.0724</v>
      </c>
      <c r="O136" s="149">
        <f t="shared" si="14"/>
        <v>41791</v>
      </c>
      <c r="P136" s="150">
        <f t="shared" si="15"/>
        <v>-0.20396808141108003</v>
      </c>
      <c r="Q136" s="150">
        <f t="shared" si="15"/>
        <v>0.14673624154640663</v>
      </c>
      <c r="R136" s="150">
        <f t="shared" si="15"/>
        <v>-0.37943786083558428</v>
      </c>
      <c r="S136" s="150">
        <f t="shared" si="15"/>
        <v>0.14828906400861785</v>
      </c>
      <c r="T136" s="150">
        <f t="shared" si="15"/>
        <v>1.1260142048099899</v>
      </c>
      <c r="V136" s="158"/>
      <c r="W136" s="159"/>
      <c r="X136" s="159"/>
      <c r="Y136" s="159"/>
      <c r="Z136" s="150"/>
      <c r="AA136" s="150"/>
      <c r="AC136" s="159"/>
      <c r="AD136" s="159"/>
      <c r="AE136" s="159"/>
      <c r="AF136" s="159"/>
      <c r="AG136" s="150"/>
      <c r="AH136" s="150"/>
    </row>
    <row r="137" spans="8:34">
      <c r="H137" s="146">
        <v>41798</v>
      </c>
      <c r="I137" s="147">
        <v>2134.7159999999999</v>
      </c>
      <c r="J137" s="147">
        <v>2289.1642000000002</v>
      </c>
      <c r="K137" s="147">
        <v>1168.6637000000001</v>
      </c>
      <c r="L137" s="147">
        <v>2255.8242</v>
      </c>
      <c r="M137" s="147">
        <v>2315.2512000000002</v>
      </c>
      <c r="O137" s="149">
        <f t="shared" si="14"/>
        <v>41798</v>
      </c>
      <c r="P137" s="150">
        <f t="shared" si="15"/>
        <v>-0.21199608566502171</v>
      </c>
      <c r="Q137" s="150">
        <f t="shared" si="15"/>
        <v>0.13339952690771772</v>
      </c>
      <c r="R137" s="150">
        <f t="shared" si="15"/>
        <v>-0.39057498353322817</v>
      </c>
      <c r="S137" s="150">
        <f t="shared" si="15"/>
        <v>0.14152686258467484</v>
      </c>
      <c r="T137" s="150">
        <f t="shared" si="15"/>
        <v>1.068981565631788</v>
      </c>
      <c r="V137" s="158"/>
      <c r="W137" s="159"/>
      <c r="X137" s="159"/>
      <c r="Y137" s="159"/>
      <c r="Z137" s="150"/>
      <c r="AA137" s="150"/>
      <c r="AC137" s="159"/>
      <c r="AD137" s="159"/>
      <c r="AE137" s="159"/>
      <c r="AF137" s="159"/>
      <c r="AG137" s="150"/>
      <c r="AH137" s="150"/>
    </row>
    <row r="138" spans="8:34">
      <c r="H138" s="146">
        <v>41805</v>
      </c>
      <c r="I138" s="147">
        <v>2176.2420000000002</v>
      </c>
      <c r="J138" s="147">
        <v>2346.9141</v>
      </c>
      <c r="K138" s="147">
        <v>1164.4272000000001</v>
      </c>
      <c r="L138" s="147">
        <v>2330.0419999999999</v>
      </c>
      <c r="M138" s="147">
        <v>2349.9861000000001</v>
      </c>
      <c r="O138" s="149">
        <f t="shared" si="14"/>
        <v>41805</v>
      </c>
      <c r="P138" s="150">
        <f t="shared" si="15"/>
        <v>-0.19666727820460328</v>
      </c>
      <c r="Q138" s="150">
        <f t="shared" si="15"/>
        <v>0.16199236849547627</v>
      </c>
      <c r="R138" s="150">
        <f t="shared" si="15"/>
        <v>-0.39278419828188638</v>
      </c>
      <c r="S138" s="150">
        <f t="shared" si="15"/>
        <v>0.17908369541851754</v>
      </c>
      <c r="T138" s="150">
        <f t="shared" si="15"/>
        <v>1.1000217688650542</v>
      </c>
      <c r="V138" s="158"/>
      <c r="W138" s="159"/>
      <c r="X138" s="159"/>
      <c r="Y138" s="159"/>
      <c r="Z138" s="150"/>
      <c r="AA138" s="150"/>
      <c r="AC138" s="159"/>
      <c r="AD138" s="159"/>
      <c r="AE138" s="159"/>
      <c r="AF138" s="159"/>
      <c r="AG138" s="150"/>
      <c r="AH138" s="150"/>
    </row>
    <row r="139" spans="8:34">
      <c r="H139" s="146">
        <v>41812</v>
      </c>
      <c r="I139" s="147">
        <v>2136.7289999999998</v>
      </c>
      <c r="J139" s="147">
        <v>2321.4773</v>
      </c>
      <c r="K139" s="147">
        <v>1172.5198</v>
      </c>
      <c r="L139" s="147">
        <v>2268.5214000000001</v>
      </c>
      <c r="M139" s="147">
        <v>2415.9661999999998</v>
      </c>
      <c r="O139" s="149">
        <f t="shared" si="14"/>
        <v>41812</v>
      </c>
      <c r="P139" s="150">
        <f t="shared" si="15"/>
        <v>-0.2112530117012924</v>
      </c>
      <c r="Q139" s="150">
        <f t="shared" si="15"/>
        <v>0.14939822732987262</v>
      </c>
      <c r="R139" s="150">
        <f t="shared" si="15"/>
        <v>-0.38856413660951739</v>
      </c>
      <c r="S139" s="150">
        <f t="shared" si="15"/>
        <v>0.14795209504720908</v>
      </c>
      <c r="T139" s="150">
        <f t="shared" si="15"/>
        <v>1.1589836692405044</v>
      </c>
      <c r="V139" s="158"/>
      <c r="W139" s="159"/>
      <c r="X139" s="159"/>
      <c r="Y139" s="159"/>
      <c r="Z139" s="150"/>
      <c r="AA139" s="150"/>
      <c r="AC139" s="159"/>
      <c r="AD139" s="159"/>
      <c r="AE139" s="159"/>
      <c r="AF139" s="159"/>
      <c r="AG139" s="150"/>
      <c r="AH139" s="150"/>
    </row>
    <row r="140" spans="8:34">
      <c r="H140" s="146">
        <v>41819</v>
      </c>
      <c r="I140" s="147">
        <v>2150.2579999999998</v>
      </c>
      <c r="J140" s="147">
        <v>2423.8168000000001</v>
      </c>
      <c r="K140" s="147">
        <v>1227.5684000000001</v>
      </c>
      <c r="L140" s="147">
        <v>2375.5329000000002</v>
      </c>
      <c r="M140" s="147">
        <v>2497.8559</v>
      </c>
      <c r="O140" s="149">
        <f t="shared" si="14"/>
        <v>41819</v>
      </c>
      <c r="P140" s="150">
        <f t="shared" si="15"/>
        <v>-0.20625894927938804</v>
      </c>
      <c r="Q140" s="150">
        <f t="shared" si="15"/>
        <v>0.2000680486052413</v>
      </c>
      <c r="R140" s="150">
        <f t="shared" si="15"/>
        <v>-0.3598578509933279</v>
      </c>
      <c r="S140" s="150">
        <f t="shared" si="15"/>
        <v>0.20210370041409886</v>
      </c>
      <c r="T140" s="150">
        <f t="shared" si="15"/>
        <v>1.2321628904477402</v>
      </c>
      <c r="V140" s="158"/>
      <c r="W140" s="159"/>
      <c r="X140" s="159"/>
      <c r="Y140" s="159"/>
      <c r="Z140" s="150"/>
      <c r="AA140" s="150"/>
      <c r="AC140" s="159"/>
      <c r="AD140" s="159"/>
      <c r="AE140" s="159"/>
      <c r="AF140" s="159"/>
      <c r="AG140" s="150"/>
      <c r="AH140" s="150"/>
    </row>
    <row r="141" spans="8:34">
      <c r="H141" s="146">
        <v>41826</v>
      </c>
      <c r="I141" s="147">
        <v>2178.6950000000002</v>
      </c>
      <c r="J141" s="147">
        <v>2513.1992</v>
      </c>
      <c r="K141" s="147">
        <v>1230.4782</v>
      </c>
      <c r="L141" s="147">
        <v>2434.4479000000001</v>
      </c>
      <c r="M141" s="147">
        <v>2714.4758999999999</v>
      </c>
      <c r="O141" s="149">
        <f t="shared" si="14"/>
        <v>41826</v>
      </c>
      <c r="P141" s="150">
        <f t="shared" si="15"/>
        <v>-0.19576178370235386</v>
      </c>
      <c r="Q141" s="150">
        <f t="shared" si="15"/>
        <v>0.2443226153479312</v>
      </c>
      <c r="R141" s="150">
        <f t="shared" si="15"/>
        <v>-0.35834047271511582</v>
      </c>
      <c r="S141" s="150">
        <f t="shared" si="15"/>
        <v>0.23191677499197438</v>
      </c>
      <c r="T141" s="150">
        <f t="shared" si="15"/>
        <v>1.425741361218928</v>
      </c>
      <c r="V141" s="158"/>
      <c r="W141" s="159"/>
      <c r="X141" s="159"/>
      <c r="Y141" s="159"/>
      <c r="Z141" s="150"/>
      <c r="AA141" s="150"/>
      <c r="AC141" s="159"/>
      <c r="AD141" s="159"/>
      <c r="AE141" s="159"/>
      <c r="AF141" s="159"/>
      <c r="AG141" s="150"/>
      <c r="AH141" s="150"/>
    </row>
    <row r="142" spans="8:34">
      <c r="H142" s="146">
        <v>41833</v>
      </c>
      <c r="I142" s="147">
        <v>2148.009</v>
      </c>
      <c r="J142" s="147">
        <v>2499.6504</v>
      </c>
      <c r="K142" s="147">
        <v>1258.2625</v>
      </c>
      <c r="L142" s="147">
        <v>2445.0841999999998</v>
      </c>
      <c r="M142" s="147">
        <v>2594.3942999999999</v>
      </c>
      <c r="O142" s="149">
        <f t="shared" si="14"/>
        <v>41833</v>
      </c>
      <c r="P142" s="150">
        <f t="shared" si="15"/>
        <v>-0.20708913971377807</v>
      </c>
      <c r="Q142" s="150">
        <f t="shared" si="15"/>
        <v>0.23761440127129685</v>
      </c>
      <c r="R142" s="150">
        <f t="shared" si="15"/>
        <v>-0.34385174727167322</v>
      </c>
      <c r="S142" s="150">
        <f t="shared" si="15"/>
        <v>0.2372991191340883</v>
      </c>
      <c r="T142" s="150">
        <f t="shared" si="15"/>
        <v>1.3184326524396948</v>
      </c>
      <c r="V142" s="158"/>
      <c r="W142" s="159"/>
      <c r="X142" s="159"/>
      <c r="Y142" s="159"/>
      <c r="Z142" s="150"/>
      <c r="AA142" s="150"/>
      <c r="AC142" s="159"/>
      <c r="AD142" s="159"/>
      <c r="AE142" s="159"/>
      <c r="AF142" s="159"/>
      <c r="AG142" s="150"/>
      <c r="AH142" s="150"/>
    </row>
    <row r="143" spans="8:34">
      <c r="H143" s="146">
        <v>41840</v>
      </c>
      <c r="I143" s="147">
        <v>2164.1439999999998</v>
      </c>
      <c r="J143" s="147">
        <v>2436.6039999999998</v>
      </c>
      <c r="K143" s="147">
        <v>1240.4229</v>
      </c>
      <c r="L143" s="147">
        <v>2411.0255999999999</v>
      </c>
      <c r="M143" s="147">
        <v>2429.1138999999998</v>
      </c>
      <c r="O143" s="149">
        <f t="shared" si="14"/>
        <v>41840</v>
      </c>
      <c r="P143" s="150">
        <f t="shared" si="15"/>
        <v>-0.20113310473873003</v>
      </c>
      <c r="Q143" s="150">
        <f t="shared" si="15"/>
        <v>0.20639918309986349</v>
      </c>
      <c r="R143" s="150">
        <f t="shared" si="15"/>
        <v>-0.35315459335456312</v>
      </c>
      <c r="S143" s="150">
        <f t="shared" si="15"/>
        <v>0.22006426244533284</v>
      </c>
      <c r="T143" s="150">
        <f t="shared" si="15"/>
        <v>1.1707328690381149</v>
      </c>
      <c r="V143" s="158"/>
      <c r="W143" s="159"/>
      <c r="X143" s="159"/>
      <c r="Y143" s="159"/>
      <c r="Z143" s="150"/>
      <c r="AA143" s="150"/>
      <c r="AC143" s="159"/>
      <c r="AD143" s="159"/>
      <c r="AE143" s="159"/>
      <c r="AF143" s="159"/>
      <c r="AG143" s="150"/>
      <c r="AH143" s="150"/>
    </row>
    <row r="144" spans="8:34">
      <c r="H144" s="146">
        <v>41847</v>
      </c>
      <c r="I144" s="147">
        <v>2260.4540000000002</v>
      </c>
      <c r="J144" s="147">
        <v>2418.7082999999998</v>
      </c>
      <c r="K144" s="147">
        <v>1283.1224999999999</v>
      </c>
      <c r="L144" s="147">
        <v>2394.3883999999998</v>
      </c>
      <c r="M144" s="147">
        <v>2357.6489999999999</v>
      </c>
      <c r="O144" s="149">
        <f t="shared" si="14"/>
        <v>41847</v>
      </c>
      <c r="P144" s="150">
        <f t="shared" si="15"/>
        <v>-0.16558146368221371</v>
      </c>
      <c r="Q144" s="150">
        <f t="shared" si="15"/>
        <v>0.19753875364107554</v>
      </c>
      <c r="R144" s="150">
        <f t="shared" si="15"/>
        <v>-0.33088796144572186</v>
      </c>
      <c r="S144" s="150">
        <f t="shared" si="15"/>
        <v>0.21164525057455252</v>
      </c>
      <c r="T144" s="150">
        <f t="shared" si="15"/>
        <v>1.1068695782255586</v>
      </c>
      <c r="V144" s="158"/>
      <c r="W144" s="159"/>
      <c r="X144" s="159"/>
      <c r="Y144" s="159"/>
      <c r="Z144" s="150"/>
      <c r="AA144" s="150"/>
      <c r="AC144" s="159"/>
      <c r="AD144" s="159"/>
      <c r="AE144" s="159"/>
      <c r="AF144" s="159"/>
      <c r="AG144" s="150"/>
      <c r="AH144" s="150"/>
    </row>
    <row r="145" spans="8:34">
      <c r="H145" s="146">
        <v>41854</v>
      </c>
      <c r="I145" s="147">
        <v>2329.402</v>
      </c>
      <c r="J145" s="147">
        <v>2458.8483999999999</v>
      </c>
      <c r="K145" s="147">
        <v>1276.5856000000001</v>
      </c>
      <c r="L145" s="147">
        <v>2440.6282000000001</v>
      </c>
      <c r="M145" s="147">
        <v>2402.6605</v>
      </c>
      <c r="O145" s="149">
        <f t="shared" si="14"/>
        <v>41854</v>
      </c>
      <c r="P145" s="150">
        <f t="shared" si="15"/>
        <v>-0.14013016529612021</v>
      </c>
      <c r="Q145" s="150">
        <f t="shared" si="15"/>
        <v>0.21741271914780014</v>
      </c>
      <c r="R145" s="150">
        <f t="shared" si="15"/>
        <v>-0.33429676963420374</v>
      </c>
      <c r="S145" s="150">
        <f t="shared" si="15"/>
        <v>0.2350442254683156</v>
      </c>
      <c r="T145" s="150">
        <f t="shared" si="15"/>
        <v>1.1470932756547776</v>
      </c>
      <c r="V145" s="158"/>
      <c r="W145" s="159"/>
      <c r="X145" s="159"/>
      <c r="Y145" s="159"/>
      <c r="Z145" s="150"/>
      <c r="AA145" s="150"/>
      <c r="AC145" s="159"/>
      <c r="AD145" s="159"/>
      <c r="AE145" s="159"/>
      <c r="AF145" s="159"/>
      <c r="AG145" s="150"/>
      <c r="AH145" s="150"/>
    </row>
    <row r="146" spans="8:34">
      <c r="H146" s="146">
        <v>41861</v>
      </c>
      <c r="I146" s="147">
        <v>2331.134</v>
      </c>
      <c r="J146" s="147">
        <v>2526.7833000000001</v>
      </c>
      <c r="K146" s="147">
        <v>1289.4033999999999</v>
      </c>
      <c r="L146" s="147">
        <v>2510.8964000000001</v>
      </c>
      <c r="M146" s="147">
        <v>2481.6828</v>
      </c>
      <c r="O146" s="149">
        <f t="shared" si="14"/>
        <v>41861</v>
      </c>
      <c r="P146" s="150">
        <f t="shared" si="15"/>
        <v>-0.13949081899449134</v>
      </c>
      <c r="Q146" s="150">
        <f t="shared" si="15"/>
        <v>0.25104830698397329</v>
      </c>
      <c r="R146" s="150">
        <f t="shared" si="15"/>
        <v>-0.32761265000589002</v>
      </c>
      <c r="S146" s="150">
        <f t="shared" si="15"/>
        <v>0.27060242095423703</v>
      </c>
      <c r="T146" s="150">
        <f t="shared" si="15"/>
        <v>1.2177100976971653</v>
      </c>
      <c r="V146" s="158"/>
      <c r="W146" s="159"/>
      <c r="X146" s="159"/>
      <c r="Y146" s="159"/>
      <c r="Z146" s="150"/>
      <c r="AA146" s="150"/>
      <c r="AC146" s="159"/>
      <c r="AD146" s="159"/>
      <c r="AE146" s="159"/>
      <c r="AF146" s="159"/>
      <c r="AG146" s="150"/>
      <c r="AH146" s="150"/>
    </row>
    <row r="147" spans="8:34">
      <c r="H147" s="146">
        <v>41868</v>
      </c>
      <c r="I147" s="147">
        <v>2360.6350000000002</v>
      </c>
      <c r="J147" s="147">
        <v>2591.4524000000001</v>
      </c>
      <c r="K147" s="147">
        <v>1317.5410999999999</v>
      </c>
      <c r="L147" s="147">
        <v>2563.3420000000001</v>
      </c>
      <c r="M147" s="147">
        <v>2588.4499000000001</v>
      </c>
      <c r="O147" s="149">
        <f t="shared" si="14"/>
        <v>41868</v>
      </c>
      <c r="P147" s="150">
        <f t="shared" si="15"/>
        <v>-0.12860089102430872</v>
      </c>
      <c r="Q147" s="150">
        <f t="shared" si="15"/>
        <v>0.283066948261671</v>
      </c>
      <c r="R147" s="150">
        <f t="shared" si="15"/>
        <v>-0.31293963647270928</v>
      </c>
      <c r="S147" s="150">
        <f t="shared" si="15"/>
        <v>0.29714175022660272</v>
      </c>
      <c r="T147" s="150">
        <f t="shared" si="15"/>
        <v>1.3131205489328521</v>
      </c>
      <c r="V147" s="158"/>
      <c r="W147" s="159"/>
      <c r="X147" s="159"/>
      <c r="Y147" s="159"/>
      <c r="Z147" s="150"/>
      <c r="AA147" s="150"/>
      <c r="AC147" s="159"/>
      <c r="AD147" s="159"/>
      <c r="AE147" s="159"/>
      <c r="AF147" s="159"/>
      <c r="AG147" s="150"/>
      <c r="AH147" s="150"/>
    </row>
    <row r="148" spans="8:34">
      <c r="H148" s="146">
        <v>41875</v>
      </c>
      <c r="I148" s="147">
        <v>2365.364</v>
      </c>
      <c r="J148" s="147">
        <v>2670.6147999999998</v>
      </c>
      <c r="K148" s="147">
        <v>1289.9056</v>
      </c>
      <c r="L148" s="147">
        <v>2664.3002999999999</v>
      </c>
      <c r="M148" s="147">
        <v>2660.6808000000001</v>
      </c>
      <c r="O148" s="149">
        <f t="shared" si="14"/>
        <v>41875</v>
      </c>
      <c r="P148" s="150">
        <f t="shared" si="15"/>
        <v>-0.12685523937280563</v>
      </c>
      <c r="Q148" s="150">
        <f t="shared" si="15"/>
        <v>0.32226143973103771</v>
      </c>
      <c r="R148" s="150">
        <f t="shared" si="15"/>
        <v>-0.32735076693099885</v>
      </c>
      <c r="S148" s="150">
        <f t="shared" si="15"/>
        <v>0.34823022221430544</v>
      </c>
      <c r="T148" s="150">
        <f t="shared" si="15"/>
        <v>1.3776683615283032</v>
      </c>
      <c r="V148" s="158"/>
      <c r="W148" s="159"/>
      <c r="X148" s="159"/>
      <c r="Y148" s="159"/>
      <c r="Z148" s="150"/>
      <c r="AA148" s="150"/>
      <c r="AC148" s="159"/>
      <c r="AD148" s="159"/>
      <c r="AE148" s="159"/>
      <c r="AF148" s="159"/>
      <c r="AG148" s="150"/>
      <c r="AH148" s="150"/>
    </row>
    <row r="149" spans="8:34">
      <c r="H149" s="146">
        <v>41882</v>
      </c>
      <c r="I149" s="147">
        <v>2338.2869999999998</v>
      </c>
      <c r="J149" s="147">
        <v>2607.4358999999999</v>
      </c>
      <c r="K149" s="147">
        <v>1275.5579</v>
      </c>
      <c r="L149" s="147">
        <v>2602.6309999999999</v>
      </c>
      <c r="M149" s="147">
        <v>2577.5855000000001</v>
      </c>
      <c r="O149" s="149">
        <f t="shared" si="14"/>
        <v>41882</v>
      </c>
      <c r="P149" s="150">
        <f t="shared" si="15"/>
        <v>-0.1368503778307778</v>
      </c>
      <c r="Q149" s="150">
        <f t="shared" si="15"/>
        <v>0.29098061882245019</v>
      </c>
      <c r="R149" s="150">
        <f t="shared" si="15"/>
        <v>-0.33483268607399985</v>
      </c>
      <c r="S149" s="150">
        <f t="shared" si="15"/>
        <v>0.31702337438157402</v>
      </c>
      <c r="T149" s="150">
        <f t="shared" si="15"/>
        <v>1.3034117780998429</v>
      </c>
      <c r="V149" s="158"/>
      <c r="W149" s="159"/>
      <c r="X149" s="159"/>
      <c r="Y149" s="159"/>
      <c r="Z149" s="150"/>
      <c r="AA149" s="150"/>
      <c r="AC149" s="159"/>
      <c r="AD149" s="159"/>
      <c r="AE149" s="159"/>
      <c r="AF149" s="159"/>
      <c r="AG149" s="150"/>
      <c r="AH149" s="150"/>
    </row>
    <row r="150" spans="8:34">
      <c r="H150" s="146">
        <v>41889</v>
      </c>
      <c r="I150" s="147">
        <v>2449.259</v>
      </c>
      <c r="J150" s="147">
        <v>2771.4404</v>
      </c>
      <c r="K150" s="147">
        <v>1324.8510000000001</v>
      </c>
      <c r="L150" s="147">
        <v>2766.5279999999998</v>
      </c>
      <c r="M150" s="147">
        <v>2769.0803000000001</v>
      </c>
      <c r="O150" s="149">
        <f t="shared" si="14"/>
        <v>41889</v>
      </c>
      <c r="P150" s="150">
        <f t="shared" si="15"/>
        <v>-9.588644146566816E-2</v>
      </c>
      <c r="Q150" s="150">
        <f t="shared" si="15"/>
        <v>0.37218170641185799</v>
      </c>
      <c r="R150" s="150">
        <f t="shared" si="15"/>
        <v>-0.30912773067990462</v>
      </c>
      <c r="S150" s="150">
        <f t="shared" si="15"/>
        <v>0.39996105551693928</v>
      </c>
      <c r="T150" s="150">
        <f t="shared" si="15"/>
        <v>1.4745375769394444</v>
      </c>
      <c r="V150" s="158"/>
      <c r="W150" s="159"/>
      <c r="X150" s="159"/>
      <c r="Y150" s="159"/>
      <c r="Z150" s="150"/>
      <c r="AA150" s="150"/>
      <c r="AC150" s="159"/>
      <c r="AD150" s="159"/>
      <c r="AE150" s="159"/>
      <c r="AF150" s="159"/>
      <c r="AG150" s="150"/>
      <c r="AH150" s="150"/>
    </row>
    <row r="151" spans="8:34">
      <c r="H151" s="146">
        <v>41896</v>
      </c>
      <c r="I151" s="147">
        <v>2438.3580000000002</v>
      </c>
      <c r="J151" s="147">
        <v>2822.9205999999999</v>
      </c>
      <c r="K151" s="147">
        <v>1315.2691</v>
      </c>
      <c r="L151" s="147">
        <v>2841.5868999999998</v>
      </c>
      <c r="M151" s="147">
        <v>2777.0655999999999</v>
      </c>
      <c r="O151" s="149">
        <f t="shared" si="14"/>
        <v>41896</v>
      </c>
      <c r="P151" s="150">
        <f t="shared" si="15"/>
        <v>-9.9910410307502584E-2</v>
      </c>
      <c r="Q151" s="150">
        <f t="shared" si="15"/>
        <v>0.39767032550048209</v>
      </c>
      <c r="R151" s="150">
        <f t="shared" si="15"/>
        <v>-0.31412442011697961</v>
      </c>
      <c r="S151" s="150">
        <f t="shared" si="15"/>
        <v>0.43794351471125803</v>
      </c>
      <c r="T151" s="150">
        <f t="shared" si="15"/>
        <v>1.4816734931182327</v>
      </c>
      <c r="V151" s="158"/>
      <c r="W151" s="159"/>
      <c r="X151" s="159"/>
      <c r="Y151" s="159"/>
      <c r="Z151" s="150"/>
      <c r="AA151" s="150"/>
      <c r="AC151" s="159"/>
      <c r="AD151" s="159"/>
      <c r="AE151" s="159"/>
      <c r="AF151" s="159"/>
      <c r="AG151" s="150"/>
      <c r="AH151" s="150"/>
    </row>
    <row r="152" spans="8:34">
      <c r="H152" s="146">
        <v>41903</v>
      </c>
      <c r="I152" s="147">
        <v>2425.2109999999998</v>
      </c>
      <c r="J152" s="147">
        <v>2808.6765999999998</v>
      </c>
      <c r="K152" s="147">
        <v>1327.192</v>
      </c>
      <c r="L152" s="147">
        <v>2838.8045000000002</v>
      </c>
      <c r="M152" s="147">
        <v>2705.9992999999999</v>
      </c>
      <c r="O152" s="149">
        <f t="shared" si="14"/>
        <v>41903</v>
      </c>
      <c r="P152" s="150">
        <f t="shared" si="15"/>
        <v>-0.10476346217096466</v>
      </c>
      <c r="Q152" s="150">
        <f t="shared" si="15"/>
        <v>0.39061790747766234</v>
      </c>
      <c r="R152" s="150">
        <f t="shared" si="15"/>
        <v>-0.30790696549009966</v>
      </c>
      <c r="S152" s="150">
        <f t="shared" si="15"/>
        <v>0.43653552186214539</v>
      </c>
      <c r="T152" s="150">
        <f t="shared" si="15"/>
        <v>1.418166403849622</v>
      </c>
      <c r="V152" s="158"/>
      <c r="W152" s="159"/>
      <c r="X152" s="159"/>
      <c r="Y152" s="159"/>
      <c r="Z152" s="150"/>
      <c r="AA152" s="150"/>
      <c r="AC152" s="159"/>
      <c r="AD152" s="159"/>
      <c r="AE152" s="159"/>
      <c r="AF152" s="159"/>
      <c r="AG152" s="150"/>
      <c r="AH152" s="150"/>
    </row>
    <row r="153" spans="8:34">
      <c r="H153" s="146">
        <v>41910</v>
      </c>
      <c r="I153" s="147">
        <v>2437.201</v>
      </c>
      <c r="J153" s="147">
        <v>2917.0706</v>
      </c>
      <c r="K153" s="147">
        <v>1324.7562</v>
      </c>
      <c r="L153" s="147">
        <v>2957.9032999999999</v>
      </c>
      <c r="M153" s="147">
        <v>2831.1929</v>
      </c>
      <c r="O153" s="149">
        <f t="shared" si="14"/>
        <v>41910</v>
      </c>
      <c r="P153" s="150">
        <f t="shared" si="15"/>
        <v>-0.10033750249629292</v>
      </c>
      <c r="Q153" s="150">
        <f t="shared" si="15"/>
        <v>0.44428540250472737</v>
      </c>
      <c r="R153" s="150">
        <f t="shared" si="15"/>
        <v>-0.3091771661946392</v>
      </c>
      <c r="S153" s="150">
        <f t="shared" si="15"/>
        <v>0.49680372871159739</v>
      </c>
      <c r="T153" s="150">
        <f t="shared" si="15"/>
        <v>1.5300433572165311</v>
      </c>
      <c r="V153" s="158"/>
      <c r="W153" s="159"/>
      <c r="X153" s="159"/>
      <c r="Y153" s="159"/>
      <c r="Z153" s="150"/>
      <c r="AA153" s="150"/>
      <c r="AC153" s="159"/>
      <c r="AD153" s="159"/>
      <c r="AE153" s="159"/>
      <c r="AF153" s="159"/>
      <c r="AG153" s="150"/>
      <c r="AH153" s="150"/>
    </row>
    <row r="154" spans="8:34">
      <c r="H154" s="146">
        <v>41917</v>
      </c>
      <c r="I154" s="147">
        <v>2450.9879999999998</v>
      </c>
      <c r="J154" s="147">
        <v>2982.7842000000001</v>
      </c>
      <c r="K154" s="147">
        <v>1324.6762000000001</v>
      </c>
      <c r="L154" s="147">
        <v>3033.1765999999998</v>
      </c>
      <c r="M154" s="147">
        <v>2896.4531000000002</v>
      </c>
      <c r="O154" s="149">
        <f t="shared" si="14"/>
        <v>41917</v>
      </c>
      <c r="P154" s="150">
        <f t="shared" si="15"/>
        <v>-9.5248202576801888E-2</v>
      </c>
      <c r="Q154" s="150">
        <f t="shared" si="15"/>
        <v>0.4768211913971987</v>
      </c>
      <c r="R154" s="150">
        <f t="shared" si="15"/>
        <v>-0.30921888392859231</v>
      </c>
      <c r="S154" s="150">
        <f t="shared" si="15"/>
        <v>0.5348946818919893</v>
      </c>
      <c r="T154" s="150">
        <f t="shared" si="15"/>
        <v>1.5883619322244797</v>
      </c>
      <c r="V154" s="158"/>
      <c r="W154" s="159"/>
      <c r="X154" s="159"/>
      <c r="Y154" s="159"/>
      <c r="Z154" s="150"/>
      <c r="AA154" s="150"/>
      <c r="AC154" s="159"/>
      <c r="AD154" s="159"/>
      <c r="AE154" s="159"/>
      <c r="AF154" s="159"/>
      <c r="AG154" s="150"/>
      <c r="AH154" s="150"/>
    </row>
    <row r="155" spans="8:34">
      <c r="H155" s="146">
        <v>41924</v>
      </c>
      <c r="I155" s="147">
        <v>2466.7890000000002</v>
      </c>
      <c r="J155" s="147">
        <v>2992.2213000000002</v>
      </c>
      <c r="K155" s="147">
        <v>1326.9765</v>
      </c>
      <c r="L155" s="147">
        <v>3061.0434</v>
      </c>
      <c r="M155" s="147">
        <v>2850.3933000000002</v>
      </c>
      <c r="O155" s="149">
        <f t="shared" si="14"/>
        <v>41924</v>
      </c>
      <c r="P155" s="150">
        <f t="shared" si="15"/>
        <v>-8.9415459555993837E-2</v>
      </c>
      <c r="Q155" s="150">
        <f t="shared" si="15"/>
        <v>0.48149364113906556</v>
      </c>
      <c r="R155" s="150">
        <f t="shared" si="15"/>
        <v>-0.308019342635936</v>
      </c>
      <c r="S155" s="150">
        <f t="shared" si="15"/>
        <v>0.5489962686975014</v>
      </c>
      <c r="T155" s="150">
        <f t="shared" si="15"/>
        <v>1.5472014408200541</v>
      </c>
      <c r="V155" s="158"/>
      <c r="W155" s="159"/>
      <c r="X155" s="159"/>
      <c r="Y155" s="159"/>
      <c r="Z155" s="150"/>
      <c r="AA155" s="150"/>
      <c r="AC155" s="159"/>
      <c r="AD155" s="159"/>
      <c r="AE155" s="159"/>
      <c r="AF155" s="159"/>
      <c r="AG155" s="150"/>
      <c r="AH155" s="150"/>
    </row>
    <row r="156" spans="8:34">
      <c r="H156" s="146">
        <v>41929</v>
      </c>
      <c r="I156" s="147">
        <v>2441.732</v>
      </c>
      <c r="J156" s="147">
        <v>2863.7714999999998</v>
      </c>
      <c r="K156" s="147">
        <v>1325.4788000000001</v>
      </c>
      <c r="L156" s="147">
        <v>2917.2467999999999</v>
      </c>
      <c r="M156" s="147">
        <v>2709.4414000000002</v>
      </c>
      <c r="O156" s="160">
        <f t="shared" si="14"/>
        <v>41929</v>
      </c>
      <c r="P156" s="150">
        <f t="shared" si="15"/>
        <v>-9.8664940087123787E-2</v>
      </c>
      <c r="Q156" s="150">
        <f t="shared" si="15"/>
        <v>0.41789621874735094</v>
      </c>
      <c r="R156" s="150">
        <f t="shared" si="15"/>
        <v>-0.30880035076270695</v>
      </c>
      <c r="S156" s="150">
        <f t="shared" si="15"/>
        <v>0.4762301011706418</v>
      </c>
      <c r="T156" s="150">
        <f t="shared" si="15"/>
        <v>1.4212423730779551</v>
      </c>
      <c r="V156" s="158"/>
      <c r="W156" s="159"/>
      <c r="X156" s="159"/>
      <c r="Y156" s="159"/>
      <c r="Z156" s="150"/>
      <c r="AA156" s="150"/>
      <c r="AC156" s="159"/>
      <c r="AD156" s="159"/>
      <c r="AE156" s="159"/>
      <c r="AF156" s="159"/>
      <c r="AG156" s="150"/>
      <c r="AH156" s="150"/>
    </row>
    <row r="157" spans="8:34">
      <c r="H157" s="146"/>
      <c r="I157" s="147"/>
      <c r="J157" s="147"/>
      <c r="K157" s="147"/>
      <c r="L157" s="147"/>
      <c r="M157" s="147"/>
      <c r="N157" s="57"/>
      <c r="O157" s="57"/>
      <c r="P157" s="159"/>
      <c r="Q157" s="159"/>
      <c r="R157" s="159"/>
      <c r="S157" s="159"/>
      <c r="T157" s="159"/>
      <c r="W157" s="161"/>
      <c r="X157" s="161"/>
      <c r="Y157" s="161"/>
      <c r="AC157" s="159"/>
      <c r="AD157" s="159"/>
      <c r="AE157" s="159"/>
      <c r="AF157" s="159"/>
    </row>
    <row r="158" spans="8:34">
      <c r="H158" s="146"/>
      <c r="I158" s="147"/>
      <c r="J158" s="147"/>
      <c r="K158" s="147"/>
      <c r="L158" s="147"/>
      <c r="M158" s="147"/>
      <c r="N158" s="57"/>
      <c r="O158" s="57"/>
      <c r="P158" s="159"/>
      <c r="Q158" s="159"/>
      <c r="R158" s="159"/>
      <c r="S158" s="159"/>
      <c r="T158" s="159"/>
      <c r="W158" s="161"/>
      <c r="X158" s="161"/>
      <c r="Y158" s="161"/>
      <c r="AC158" s="159"/>
      <c r="AD158" s="159"/>
      <c r="AE158" s="159"/>
      <c r="AF158" s="159"/>
    </row>
    <row r="159" spans="8:34">
      <c r="H159" s="146"/>
      <c r="I159" s="147"/>
      <c r="J159" s="147"/>
      <c r="K159" s="147"/>
      <c r="L159" s="147"/>
      <c r="M159" s="147"/>
      <c r="N159" s="57"/>
      <c r="O159" s="57"/>
      <c r="P159" s="159"/>
      <c r="Q159" s="159"/>
      <c r="R159" s="159"/>
      <c r="S159" s="159"/>
      <c r="T159" s="159"/>
      <c r="W159" s="161"/>
      <c r="X159" s="161"/>
      <c r="Y159" s="161"/>
      <c r="AC159" s="159"/>
      <c r="AD159" s="159"/>
      <c r="AE159" s="159"/>
      <c r="AF159" s="159"/>
    </row>
    <row r="160" spans="8:34">
      <c r="H160" s="146"/>
      <c r="I160" s="147"/>
      <c r="J160" s="147"/>
      <c r="K160" s="147"/>
      <c r="L160" s="147"/>
      <c r="M160" s="147"/>
      <c r="N160" s="57"/>
      <c r="O160" s="57"/>
      <c r="P160" s="159"/>
      <c r="Q160" s="159"/>
      <c r="R160" s="159"/>
      <c r="S160" s="159"/>
      <c r="T160" s="159"/>
      <c r="W160" s="161"/>
      <c r="X160" s="161"/>
      <c r="Y160" s="161"/>
      <c r="AC160" s="159"/>
      <c r="AD160" s="159"/>
      <c r="AE160" s="159"/>
      <c r="AF160" s="159"/>
    </row>
    <row r="161" spans="8:32">
      <c r="H161" s="146"/>
      <c r="I161" s="147"/>
      <c r="J161" s="147"/>
      <c r="K161" s="147"/>
      <c r="L161" s="147"/>
      <c r="M161" s="147"/>
      <c r="N161" s="57"/>
      <c r="O161" s="57"/>
      <c r="P161" s="159"/>
      <c r="Q161" s="159"/>
      <c r="R161" s="159"/>
      <c r="S161" s="159"/>
      <c r="T161" s="159"/>
      <c r="W161" s="161"/>
      <c r="X161" s="161"/>
      <c r="Y161" s="161"/>
      <c r="AC161" s="159"/>
      <c r="AD161" s="159"/>
      <c r="AE161" s="159"/>
      <c r="AF161" s="159"/>
    </row>
    <row r="162" spans="8:32">
      <c r="H162" s="146"/>
      <c r="I162" s="147"/>
      <c r="J162" s="147"/>
      <c r="K162" s="147"/>
      <c r="L162" s="147"/>
      <c r="M162" s="147"/>
      <c r="N162" s="57"/>
      <c r="O162" s="57"/>
      <c r="P162" s="159"/>
      <c r="Q162" s="159"/>
      <c r="R162" s="159"/>
      <c r="S162" s="159"/>
      <c r="T162" s="159"/>
      <c r="W162" s="161"/>
      <c r="X162" s="161"/>
      <c r="Y162" s="161"/>
      <c r="AC162" s="159"/>
      <c r="AD162" s="159"/>
      <c r="AE162" s="159"/>
      <c r="AF162" s="159"/>
    </row>
    <row r="163" spans="8:32">
      <c r="H163" s="146"/>
      <c r="I163" s="147"/>
      <c r="J163" s="147"/>
      <c r="K163" s="147"/>
      <c r="L163" s="147"/>
      <c r="M163" s="147"/>
      <c r="O163" s="149"/>
      <c r="P163" s="159"/>
      <c r="Q163" s="159"/>
      <c r="R163" s="159"/>
      <c r="S163" s="159"/>
      <c r="T163" s="159"/>
      <c r="W163" s="161"/>
      <c r="X163" s="161"/>
      <c r="Y163" s="161"/>
      <c r="AC163" s="159"/>
      <c r="AD163" s="159"/>
      <c r="AE163" s="159"/>
      <c r="AF163" s="159"/>
    </row>
    <row r="164" spans="8:32">
      <c r="H164" s="146"/>
      <c r="I164" s="147"/>
      <c r="J164" s="147"/>
      <c r="K164" s="147"/>
      <c r="L164" s="147"/>
      <c r="M164" s="147"/>
      <c r="O164" s="149"/>
      <c r="P164" s="159"/>
      <c r="Q164" s="159"/>
      <c r="R164" s="159"/>
      <c r="S164" s="159"/>
      <c r="T164" s="159"/>
      <c r="W164" s="161"/>
      <c r="X164" s="161"/>
      <c r="Y164" s="161"/>
      <c r="AC164" s="159"/>
      <c r="AD164" s="159"/>
      <c r="AE164" s="159"/>
      <c r="AF164" s="159"/>
    </row>
    <row r="165" spans="8:32">
      <c r="H165" s="146"/>
      <c r="I165" s="147"/>
      <c r="J165" s="147"/>
      <c r="K165" s="147"/>
      <c r="L165" s="147"/>
      <c r="M165" s="147"/>
      <c r="O165" s="149"/>
      <c r="P165" s="159"/>
      <c r="Q165" s="159"/>
      <c r="R165" s="159"/>
      <c r="S165" s="159"/>
      <c r="T165" s="159"/>
      <c r="W165" s="161"/>
      <c r="X165" s="161"/>
      <c r="Y165" s="161"/>
      <c r="AC165" s="159"/>
      <c r="AD165" s="159"/>
      <c r="AE165" s="159"/>
      <c r="AF165" s="159"/>
    </row>
    <row r="166" spans="8:32">
      <c r="H166" s="162"/>
      <c r="I166" s="147"/>
      <c r="J166" s="147"/>
      <c r="K166" s="147"/>
      <c r="L166" s="147"/>
      <c r="M166" s="147"/>
      <c r="O166" s="149"/>
      <c r="P166" s="159"/>
      <c r="Q166" s="159"/>
      <c r="R166" s="159"/>
      <c r="S166" s="159"/>
      <c r="T166" s="159"/>
      <c r="W166" s="161"/>
      <c r="X166" s="161"/>
      <c r="Y166" s="161"/>
      <c r="AC166" s="159"/>
      <c r="AD166" s="159"/>
      <c r="AE166" s="159"/>
      <c r="AF166" s="159"/>
    </row>
    <row r="167" spans="8:32">
      <c r="H167" s="162"/>
      <c r="I167" s="163"/>
      <c r="J167" s="163"/>
      <c r="K167" s="163"/>
      <c r="L167" s="163"/>
      <c r="M167" s="163"/>
      <c r="O167" s="149"/>
      <c r="P167" s="159"/>
      <c r="Q167" s="159"/>
      <c r="R167" s="159"/>
      <c r="S167" s="159"/>
      <c r="T167" s="159"/>
      <c r="W167" s="161"/>
      <c r="X167" s="161"/>
      <c r="Y167" s="161"/>
      <c r="AC167" s="159"/>
      <c r="AD167" s="159"/>
      <c r="AE167" s="159"/>
      <c r="AF167" s="159"/>
    </row>
    <row r="168" spans="8:32">
      <c r="H168" s="162"/>
      <c r="I168" s="163"/>
      <c r="J168" s="163"/>
      <c r="K168" s="163"/>
      <c r="L168" s="163"/>
      <c r="M168" s="163"/>
      <c r="O168" s="149"/>
      <c r="P168" s="159"/>
      <c r="Q168" s="159"/>
      <c r="R168" s="159"/>
      <c r="S168" s="159"/>
      <c r="T168" s="159"/>
      <c r="W168" s="161"/>
      <c r="X168" s="161"/>
      <c r="Y168" s="161"/>
      <c r="AC168" s="159"/>
      <c r="AD168" s="159"/>
      <c r="AE168" s="159"/>
      <c r="AF168" s="159"/>
    </row>
    <row r="169" spans="8:32">
      <c r="H169" s="162"/>
      <c r="I169" s="163"/>
      <c r="J169" s="163"/>
      <c r="K169" s="163"/>
      <c r="L169" s="163"/>
      <c r="M169" s="163"/>
      <c r="O169" s="149"/>
      <c r="P169" s="159"/>
      <c r="Q169" s="159"/>
      <c r="R169" s="159"/>
      <c r="S169" s="159"/>
      <c r="T169" s="159"/>
      <c r="W169" s="161"/>
      <c r="X169" s="161"/>
      <c r="Y169" s="161"/>
      <c r="AC169" s="159"/>
      <c r="AD169" s="159"/>
      <c r="AE169" s="159"/>
      <c r="AF169" s="159"/>
    </row>
    <row r="170" spans="8:32">
      <c r="H170" s="162"/>
      <c r="I170" s="163"/>
      <c r="J170" s="163"/>
      <c r="K170" s="163"/>
      <c r="L170" s="163"/>
      <c r="M170" s="163"/>
      <c r="O170" s="149"/>
      <c r="P170" s="159"/>
      <c r="Q170" s="159"/>
      <c r="R170" s="159"/>
      <c r="S170" s="159"/>
      <c r="T170" s="159"/>
      <c r="W170" s="161"/>
      <c r="X170" s="161"/>
      <c r="Y170" s="161"/>
      <c r="AC170" s="159"/>
      <c r="AD170" s="159"/>
      <c r="AE170" s="159"/>
      <c r="AF170" s="159"/>
    </row>
    <row r="171" spans="8:32">
      <c r="H171" s="162"/>
      <c r="I171" s="163"/>
      <c r="J171" s="163"/>
      <c r="K171" s="163"/>
      <c r="L171" s="163"/>
      <c r="M171" s="163"/>
      <c r="O171" s="149"/>
      <c r="P171" s="159"/>
      <c r="Q171" s="159"/>
      <c r="R171" s="159"/>
      <c r="S171" s="159"/>
      <c r="T171" s="159"/>
      <c r="W171" s="161"/>
      <c r="X171" s="161"/>
      <c r="Y171" s="161"/>
      <c r="AC171" s="159"/>
      <c r="AD171" s="159"/>
      <c r="AE171" s="159"/>
      <c r="AF171" s="159"/>
    </row>
    <row r="172" spans="8:32">
      <c r="H172" s="162"/>
      <c r="I172" s="163"/>
      <c r="J172" s="163"/>
      <c r="K172" s="163"/>
      <c r="L172" s="163"/>
      <c r="M172" s="163"/>
      <c r="O172" s="149"/>
      <c r="P172" s="159"/>
      <c r="Q172" s="159"/>
      <c r="R172" s="159"/>
      <c r="S172" s="159"/>
      <c r="T172" s="159"/>
      <c r="W172" s="161"/>
      <c r="X172" s="161"/>
      <c r="Y172" s="161"/>
      <c r="AC172" s="159"/>
      <c r="AD172" s="159"/>
      <c r="AE172" s="159"/>
      <c r="AF172" s="159"/>
    </row>
    <row r="173" spans="8:32">
      <c r="H173" s="162"/>
      <c r="I173" s="163"/>
      <c r="J173" s="163"/>
      <c r="K173" s="163"/>
      <c r="L173" s="163"/>
      <c r="M173" s="163"/>
      <c r="O173" s="149"/>
      <c r="P173" s="159"/>
      <c r="Q173" s="159"/>
      <c r="R173" s="159"/>
      <c r="S173" s="159"/>
      <c r="T173" s="159"/>
      <c r="W173" s="161"/>
      <c r="X173" s="161"/>
      <c r="Y173" s="161"/>
      <c r="AC173" s="159"/>
      <c r="AD173" s="159"/>
      <c r="AE173" s="159"/>
      <c r="AF173" s="159"/>
    </row>
    <row r="174" spans="8:32">
      <c r="H174" s="162"/>
      <c r="I174" s="163"/>
      <c r="J174" s="163"/>
      <c r="K174" s="163"/>
      <c r="L174" s="163"/>
      <c r="M174" s="163"/>
      <c r="O174" s="149"/>
      <c r="P174" s="159"/>
      <c r="Q174" s="159"/>
      <c r="R174" s="159"/>
      <c r="S174" s="159"/>
      <c r="T174" s="159"/>
      <c r="W174" s="161"/>
      <c r="X174" s="161"/>
      <c r="Y174" s="161"/>
      <c r="AC174" s="159"/>
      <c r="AD174" s="159"/>
      <c r="AE174" s="159"/>
      <c r="AF174" s="159"/>
    </row>
    <row r="175" spans="8:32">
      <c r="H175" s="162"/>
      <c r="I175" s="163"/>
      <c r="J175" s="163"/>
      <c r="K175" s="163"/>
      <c r="L175" s="163"/>
      <c r="M175" s="163"/>
      <c r="O175" s="149"/>
      <c r="P175" s="159"/>
      <c r="Q175" s="159"/>
      <c r="R175" s="159"/>
      <c r="S175" s="159"/>
      <c r="T175" s="159"/>
      <c r="W175" s="161"/>
      <c r="X175" s="161"/>
      <c r="Y175" s="161"/>
      <c r="AC175" s="159"/>
      <c r="AD175" s="159"/>
      <c r="AE175" s="159"/>
      <c r="AF175" s="159"/>
    </row>
    <row r="176" spans="8:32">
      <c r="H176" s="162"/>
      <c r="I176" s="163"/>
      <c r="J176" s="163"/>
      <c r="K176" s="163"/>
      <c r="L176" s="163"/>
      <c r="M176" s="163"/>
      <c r="O176" s="149"/>
      <c r="P176" s="159"/>
      <c r="Q176" s="159"/>
      <c r="R176" s="159"/>
      <c r="S176" s="159"/>
      <c r="T176" s="159"/>
      <c r="W176" s="161"/>
      <c r="X176" s="161"/>
      <c r="Y176" s="161"/>
      <c r="AC176" s="159"/>
      <c r="AD176" s="159"/>
      <c r="AE176" s="159"/>
      <c r="AF176" s="159"/>
    </row>
    <row r="177" spans="8:32">
      <c r="H177" s="162"/>
      <c r="I177" s="163"/>
      <c r="J177" s="163"/>
      <c r="K177" s="163"/>
      <c r="L177" s="163"/>
      <c r="M177" s="163"/>
      <c r="O177" s="149"/>
      <c r="P177" s="159"/>
      <c r="Q177" s="159"/>
      <c r="R177" s="159"/>
      <c r="S177" s="159"/>
      <c r="T177" s="159"/>
      <c r="W177" s="161"/>
      <c r="X177" s="161"/>
      <c r="Y177" s="161"/>
      <c r="AC177" s="159"/>
      <c r="AD177" s="159"/>
      <c r="AE177" s="159"/>
      <c r="AF177" s="159"/>
    </row>
    <row r="178" spans="8:32">
      <c r="H178" s="162"/>
      <c r="I178" s="163"/>
      <c r="J178" s="163"/>
      <c r="K178" s="163"/>
      <c r="L178" s="163"/>
      <c r="M178" s="163"/>
      <c r="O178" s="149"/>
      <c r="P178" s="159"/>
      <c r="Q178" s="159"/>
      <c r="R178" s="159"/>
      <c r="S178" s="159"/>
      <c r="T178" s="159"/>
      <c r="W178" s="161"/>
      <c r="X178" s="161"/>
      <c r="Y178" s="161"/>
      <c r="AC178" s="159"/>
      <c r="AD178" s="159"/>
      <c r="AE178" s="159"/>
      <c r="AF178" s="159"/>
    </row>
    <row r="179" spans="8:32">
      <c r="H179" s="162"/>
      <c r="I179" s="163"/>
      <c r="J179" s="163"/>
      <c r="K179" s="163"/>
      <c r="L179" s="163"/>
      <c r="M179" s="163"/>
      <c r="O179" s="149"/>
      <c r="P179" s="159"/>
      <c r="Q179" s="159"/>
      <c r="R179" s="159"/>
      <c r="S179" s="159"/>
      <c r="T179" s="159"/>
      <c r="W179" s="161"/>
      <c r="X179" s="161"/>
      <c r="Y179" s="161"/>
      <c r="AC179" s="159"/>
      <c r="AD179" s="159"/>
      <c r="AE179" s="159"/>
      <c r="AF179" s="159"/>
    </row>
    <row r="180" spans="8:32">
      <c r="H180" s="162"/>
      <c r="I180" s="163"/>
      <c r="J180" s="163"/>
      <c r="K180" s="163"/>
      <c r="L180" s="163"/>
      <c r="M180" s="163"/>
      <c r="O180" s="149"/>
      <c r="P180" s="159"/>
      <c r="Q180" s="159"/>
      <c r="R180" s="159"/>
      <c r="S180" s="159"/>
      <c r="T180" s="159"/>
      <c r="W180" s="161"/>
      <c r="X180" s="161"/>
      <c r="Y180" s="161"/>
      <c r="AC180" s="159"/>
      <c r="AD180" s="159"/>
      <c r="AE180" s="159"/>
      <c r="AF180" s="159"/>
    </row>
    <row r="181" spans="8:32">
      <c r="H181" s="162"/>
      <c r="I181" s="163"/>
      <c r="J181" s="163"/>
      <c r="K181" s="163"/>
      <c r="L181" s="163"/>
      <c r="M181" s="163"/>
      <c r="O181" s="149"/>
      <c r="P181" s="159"/>
      <c r="Q181" s="159"/>
      <c r="R181" s="159"/>
      <c r="S181" s="159"/>
      <c r="T181" s="159"/>
      <c r="W181" s="161"/>
      <c r="X181" s="161"/>
      <c r="Y181" s="161"/>
      <c r="AC181" s="159"/>
      <c r="AD181" s="159"/>
      <c r="AE181" s="159"/>
      <c r="AF181" s="159"/>
    </row>
    <row r="182" spans="8:32">
      <c r="H182" s="162"/>
      <c r="I182" s="163"/>
      <c r="J182" s="163"/>
      <c r="K182" s="163"/>
      <c r="L182" s="163"/>
      <c r="M182" s="163"/>
      <c r="O182" s="149"/>
      <c r="P182" s="159"/>
      <c r="Q182" s="159"/>
      <c r="R182" s="159"/>
      <c r="S182" s="159"/>
      <c r="T182" s="159"/>
      <c r="AC182" s="159"/>
      <c r="AD182" s="159"/>
      <c r="AE182" s="159"/>
      <c r="AF182" s="159"/>
    </row>
    <row r="183" spans="8:32">
      <c r="H183" s="162"/>
      <c r="I183" s="163"/>
      <c r="J183" s="163"/>
      <c r="K183" s="163"/>
      <c r="L183" s="163"/>
      <c r="M183" s="163"/>
      <c r="O183" s="149"/>
      <c r="P183" s="159"/>
      <c r="Q183" s="159"/>
      <c r="R183" s="159"/>
      <c r="S183" s="159"/>
      <c r="T183" s="159"/>
      <c r="AC183" s="159"/>
      <c r="AD183" s="159"/>
      <c r="AE183" s="159"/>
      <c r="AF183" s="159"/>
    </row>
    <row r="184" spans="8:32">
      <c r="H184" s="162"/>
      <c r="I184" s="163"/>
      <c r="J184" s="163"/>
      <c r="K184" s="163"/>
      <c r="L184" s="163"/>
      <c r="M184" s="163"/>
      <c r="O184" s="149"/>
      <c r="P184" s="159"/>
      <c r="Q184" s="159"/>
      <c r="R184" s="159"/>
      <c r="S184" s="159"/>
      <c r="T184" s="159"/>
      <c r="AC184" s="159"/>
      <c r="AD184" s="159"/>
      <c r="AE184" s="159"/>
      <c r="AF184" s="159"/>
    </row>
    <row r="185" spans="8:32">
      <c r="H185" s="162"/>
      <c r="I185" s="163"/>
      <c r="J185" s="163"/>
      <c r="K185" s="163"/>
      <c r="L185" s="163"/>
      <c r="M185" s="163"/>
      <c r="O185" s="149"/>
      <c r="P185" s="159"/>
      <c r="Q185" s="159"/>
      <c r="R185" s="159"/>
      <c r="S185" s="159"/>
      <c r="T185" s="159"/>
      <c r="AC185" s="159"/>
      <c r="AD185" s="159"/>
      <c r="AE185" s="159"/>
      <c r="AF185" s="159"/>
    </row>
    <row r="186" spans="8:32">
      <c r="H186" s="162"/>
      <c r="I186" s="163"/>
      <c r="J186" s="163"/>
      <c r="K186" s="163"/>
      <c r="L186" s="163"/>
      <c r="M186" s="163"/>
      <c r="O186" s="149"/>
      <c r="P186" s="159"/>
      <c r="Q186" s="159"/>
      <c r="R186" s="159"/>
      <c r="S186" s="159"/>
      <c r="T186" s="159"/>
      <c r="AC186" s="159"/>
      <c r="AD186" s="159"/>
      <c r="AE186" s="159"/>
      <c r="AF186" s="159"/>
    </row>
    <row r="187" spans="8:32">
      <c r="H187" s="162"/>
      <c r="I187" s="163"/>
      <c r="J187" s="163"/>
      <c r="K187" s="163"/>
      <c r="L187" s="163"/>
      <c r="M187" s="163"/>
      <c r="O187" s="149"/>
      <c r="P187" s="159"/>
      <c r="Q187" s="159"/>
      <c r="R187" s="159"/>
      <c r="S187" s="159"/>
      <c r="T187" s="159"/>
      <c r="AC187" s="159"/>
      <c r="AD187" s="159"/>
      <c r="AE187" s="159"/>
      <c r="AF187" s="159"/>
    </row>
    <row r="188" spans="8:32">
      <c r="H188" s="162"/>
      <c r="I188" s="163"/>
      <c r="J188" s="163"/>
      <c r="K188" s="163"/>
      <c r="L188" s="163"/>
      <c r="M188" s="163"/>
      <c r="O188" s="149"/>
      <c r="P188" s="159"/>
      <c r="Q188" s="159"/>
      <c r="R188" s="159"/>
      <c r="S188" s="159"/>
      <c r="T188" s="159"/>
      <c r="AC188" s="159"/>
      <c r="AD188" s="159"/>
      <c r="AE188" s="159"/>
      <c r="AF188" s="159"/>
    </row>
    <row r="189" spans="8:32">
      <c r="H189" s="162"/>
      <c r="I189" s="163"/>
      <c r="J189" s="163"/>
      <c r="K189" s="163"/>
      <c r="L189" s="163"/>
      <c r="M189" s="163"/>
      <c r="O189" s="149"/>
      <c r="P189" s="159"/>
      <c r="Q189" s="159"/>
      <c r="R189" s="159"/>
      <c r="S189" s="159"/>
      <c r="T189" s="159"/>
      <c r="AC189" s="159"/>
      <c r="AD189" s="159"/>
      <c r="AE189" s="159"/>
      <c r="AF189" s="159"/>
    </row>
    <row r="190" spans="8:32">
      <c r="H190" s="162"/>
      <c r="I190" s="163"/>
      <c r="J190" s="163"/>
      <c r="K190" s="163"/>
      <c r="L190" s="163"/>
      <c r="M190" s="163"/>
      <c r="O190" s="149"/>
      <c r="P190" s="159"/>
      <c r="Q190" s="159"/>
      <c r="R190" s="159"/>
      <c r="S190" s="159"/>
      <c r="T190" s="159"/>
      <c r="AC190" s="159"/>
      <c r="AD190" s="159"/>
      <c r="AE190" s="159"/>
      <c r="AF190" s="159"/>
    </row>
    <row r="191" spans="8:32">
      <c r="H191" s="162"/>
      <c r="I191" s="163"/>
      <c r="J191" s="163"/>
      <c r="K191" s="163"/>
      <c r="L191" s="163"/>
      <c r="M191" s="163"/>
      <c r="O191" s="149"/>
      <c r="P191" s="159"/>
      <c r="Q191" s="159"/>
      <c r="R191" s="159"/>
      <c r="S191" s="159"/>
      <c r="T191" s="159"/>
      <c r="AC191" s="159"/>
      <c r="AD191" s="159"/>
      <c r="AE191" s="159"/>
      <c r="AF191" s="159"/>
    </row>
    <row r="192" spans="8:32">
      <c r="H192" s="162"/>
      <c r="I192" s="163"/>
      <c r="J192" s="163"/>
      <c r="K192" s="163"/>
      <c r="L192" s="163"/>
      <c r="M192" s="163"/>
      <c r="O192" s="149"/>
      <c r="P192" s="159"/>
      <c r="Q192" s="159"/>
      <c r="R192" s="159"/>
      <c r="S192" s="159"/>
      <c r="T192" s="159"/>
      <c r="AC192" s="159"/>
      <c r="AD192" s="159"/>
      <c r="AE192" s="159"/>
      <c r="AF192" s="159"/>
    </row>
    <row r="193" spans="8:32">
      <c r="H193" s="162"/>
      <c r="I193" s="163"/>
      <c r="J193" s="163"/>
      <c r="K193" s="163"/>
      <c r="L193" s="163"/>
      <c r="M193" s="163"/>
      <c r="O193" s="149"/>
      <c r="P193" s="159"/>
      <c r="Q193" s="159"/>
      <c r="R193" s="159"/>
      <c r="S193" s="159"/>
      <c r="T193" s="159"/>
      <c r="AC193" s="159"/>
      <c r="AD193" s="159"/>
      <c r="AE193" s="159"/>
      <c r="AF193" s="159"/>
    </row>
    <row r="194" spans="8:32">
      <c r="H194" s="162"/>
      <c r="I194" s="163"/>
      <c r="J194" s="163"/>
      <c r="K194" s="163"/>
      <c r="L194" s="163"/>
      <c r="M194" s="163"/>
      <c r="O194" s="149"/>
      <c r="P194" s="159"/>
      <c r="Q194" s="159"/>
      <c r="R194" s="159"/>
      <c r="S194" s="159"/>
      <c r="T194" s="159"/>
      <c r="AC194" s="159"/>
      <c r="AD194" s="159"/>
      <c r="AE194" s="159"/>
      <c r="AF194" s="159"/>
    </row>
    <row r="195" spans="8:32">
      <c r="H195" s="162"/>
      <c r="I195" s="163"/>
      <c r="J195" s="163"/>
      <c r="K195" s="163"/>
      <c r="L195" s="163"/>
      <c r="M195" s="163"/>
      <c r="O195" s="149"/>
      <c r="P195" s="159"/>
      <c r="Q195" s="159"/>
      <c r="R195" s="159"/>
      <c r="S195" s="159"/>
      <c r="T195" s="159"/>
      <c r="AC195" s="159"/>
      <c r="AD195" s="159"/>
      <c r="AE195" s="159"/>
      <c r="AF195" s="159"/>
    </row>
    <row r="196" spans="8:32">
      <c r="H196" s="162"/>
      <c r="I196" s="163"/>
      <c r="J196" s="163"/>
      <c r="K196" s="163"/>
      <c r="L196" s="163"/>
      <c r="M196" s="163"/>
      <c r="O196" s="149"/>
      <c r="P196" s="159"/>
      <c r="Q196" s="159"/>
      <c r="R196" s="159"/>
      <c r="S196" s="159"/>
      <c r="T196" s="159"/>
      <c r="AC196" s="159"/>
      <c r="AD196" s="159"/>
      <c r="AE196" s="159"/>
      <c r="AF196" s="159"/>
    </row>
    <row r="197" spans="8:32">
      <c r="H197" s="162"/>
      <c r="I197" s="163"/>
      <c r="J197" s="163"/>
      <c r="K197" s="163"/>
      <c r="L197" s="163"/>
      <c r="M197" s="163"/>
      <c r="O197" s="149"/>
      <c r="P197" s="159"/>
      <c r="Q197" s="159"/>
      <c r="R197" s="159"/>
      <c r="S197" s="159"/>
      <c r="T197" s="159"/>
      <c r="AC197" s="159"/>
      <c r="AD197" s="159"/>
      <c r="AE197" s="159"/>
      <c r="AF197" s="159"/>
    </row>
    <row r="198" spans="8:32">
      <c r="H198" s="162"/>
      <c r="I198" s="163"/>
      <c r="J198" s="163"/>
      <c r="K198" s="163"/>
      <c r="L198" s="163"/>
      <c r="M198" s="163"/>
      <c r="O198" s="149"/>
      <c r="P198" s="159"/>
      <c r="Q198" s="159"/>
      <c r="R198" s="159"/>
      <c r="S198" s="159"/>
      <c r="T198" s="159"/>
      <c r="AC198" s="159"/>
      <c r="AD198" s="159"/>
      <c r="AE198" s="159"/>
      <c r="AF198" s="159"/>
    </row>
    <row r="199" spans="8:32">
      <c r="H199" s="162"/>
      <c r="I199" s="163"/>
      <c r="J199" s="163"/>
      <c r="K199" s="163"/>
      <c r="L199" s="163"/>
      <c r="M199" s="163"/>
      <c r="O199" s="149"/>
      <c r="P199" s="159"/>
      <c r="Q199" s="159"/>
      <c r="R199" s="159"/>
      <c r="S199" s="159"/>
      <c r="T199" s="159"/>
      <c r="AC199" s="159"/>
      <c r="AD199" s="159"/>
      <c r="AE199" s="159"/>
      <c r="AF199" s="159"/>
    </row>
    <row r="200" spans="8:32">
      <c r="H200" s="162"/>
      <c r="I200" s="163"/>
      <c r="J200" s="163"/>
      <c r="K200" s="163"/>
      <c r="L200" s="163"/>
      <c r="M200" s="163"/>
      <c r="O200" s="149"/>
      <c r="P200" s="159"/>
      <c r="Q200" s="159"/>
      <c r="R200" s="159"/>
      <c r="S200" s="159"/>
      <c r="T200" s="159"/>
      <c r="AC200" s="159"/>
      <c r="AD200" s="159"/>
      <c r="AE200" s="159"/>
      <c r="AF200" s="159"/>
    </row>
    <row r="201" spans="8:32">
      <c r="H201" s="162"/>
      <c r="I201" s="163"/>
      <c r="J201" s="163"/>
      <c r="K201" s="163"/>
      <c r="L201" s="163"/>
      <c r="M201" s="163"/>
      <c r="O201" s="149"/>
      <c r="P201" s="159"/>
      <c r="Q201" s="159"/>
      <c r="R201" s="159"/>
      <c r="S201" s="159"/>
      <c r="T201" s="159"/>
      <c r="AC201" s="159"/>
      <c r="AD201" s="159"/>
      <c r="AE201" s="159"/>
      <c r="AF201" s="159"/>
    </row>
    <row r="202" spans="8:32">
      <c r="H202" s="162"/>
      <c r="I202" s="163"/>
      <c r="J202" s="163"/>
      <c r="K202" s="163"/>
      <c r="L202" s="163"/>
      <c r="M202" s="163"/>
      <c r="O202" s="149"/>
      <c r="P202" s="159"/>
      <c r="Q202" s="159"/>
      <c r="R202" s="159"/>
      <c r="S202" s="159"/>
      <c r="T202" s="159"/>
      <c r="AC202" s="159"/>
      <c r="AD202" s="159"/>
      <c r="AE202" s="159"/>
      <c r="AF202" s="159"/>
    </row>
    <row r="203" spans="8:32">
      <c r="H203" s="162"/>
      <c r="I203" s="163"/>
      <c r="J203" s="163"/>
      <c r="K203" s="163"/>
      <c r="L203" s="163"/>
      <c r="M203" s="163"/>
      <c r="O203" s="149"/>
      <c r="P203" s="159"/>
      <c r="Q203" s="159"/>
      <c r="R203" s="159"/>
      <c r="S203" s="159"/>
      <c r="T203" s="159"/>
      <c r="AC203" s="159"/>
      <c r="AD203" s="159"/>
      <c r="AE203" s="159"/>
      <c r="AF203" s="159"/>
    </row>
    <row r="204" spans="8:32">
      <c r="H204" s="162"/>
      <c r="I204" s="163"/>
      <c r="J204" s="163"/>
      <c r="K204" s="163"/>
      <c r="L204" s="163"/>
      <c r="M204" s="163"/>
      <c r="O204" s="149"/>
      <c r="P204" s="159"/>
      <c r="Q204" s="159"/>
      <c r="R204" s="159"/>
      <c r="S204" s="159"/>
      <c r="T204" s="159"/>
      <c r="AC204" s="159"/>
      <c r="AD204" s="159"/>
      <c r="AE204" s="159"/>
      <c r="AF204" s="159"/>
    </row>
    <row r="205" spans="8:32">
      <c r="H205" s="162"/>
      <c r="I205" s="163"/>
      <c r="J205" s="163"/>
      <c r="K205" s="163"/>
      <c r="L205" s="163"/>
      <c r="M205" s="163"/>
      <c r="O205" s="149"/>
      <c r="P205" s="159"/>
      <c r="Q205" s="159"/>
      <c r="R205" s="159"/>
      <c r="S205" s="159"/>
      <c r="T205" s="159"/>
      <c r="AC205" s="159"/>
      <c r="AD205" s="159"/>
      <c r="AE205" s="159"/>
      <c r="AF205" s="159"/>
    </row>
    <row r="206" spans="8:32">
      <c r="H206" s="162"/>
      <c r="I206" s="163"/>
      <c r="J206" s="163"/>
      <c r="K206" s="163"/>
      <c r="L206" s="163"/>
      <c r="M206" s="163"/>
      <c r="O206" s="149"/>
      <c r="P206" s="159"/>
      <c r="Q206" s="159"/>
      <c r="R206" s="159"/>
      <c r="S206" s="159"/>
      <c r="T206" s="159"/>
      <c r="AC206" s="159"/>
      <c r="AD206" s="159"/>
      <c r="AE206" s="159"/>
      <c r="AF206" s="159"/>
    </row>
    <row r="207" spans="8:32">
      <c r="H207" s="162"/>
      <c r="I207" s="163"/>
      <c r="J207" s="163"/>
      <c r="K207" s="163"/>
      <c r="L207" s="163"/>
      <c r="M207" s="163"/>
      <c r="O207" s="149"/>
      <c r="P207" s="159"/>
      <c r="Q207" s="159"/>
      <c r="R207" s="159"/>
      <c r="S207" s="159"/>
      <c r="T207" s="159"/>
      <c r="AC207" s="159"/>
      <c r="AD207" s="159"/>
      <c r="AE207" s="159"/>
      <c r="AF207" s="159"/>
    </row>
    <row r="208" spans="8:32">
      <c r="H208" s="162"/>
      <c r="I208" s="163"/>
      <c r="J208" s="163"/>
      <c r="K208" s="163"/>
      <c r="L208" s="163"/>
      <c r="M208" s="163"/>
      <c r="O208" s="149"/>
      <c r="P208" s="159"/>
      <c r="Q208" s="159"/>
      <c r="R208" s="159"/>
      <c r="S208" s="159"/>
      <c r="T208" s="159"/>
      <c r="AC208" s="159"/>
      <c r="AD208" s="159"/>
      <c r="AE208" s="159"/>
      <c r="AF208" s="159"/>
    </row>
    <row r="209" spans="8:32">
      <c r="H209" s="162"/>
      <c r="I209" s="163"/>
      <c r="J209" s="163"/>
      <c r="K209" s="163"/>
      <c r="L209" s="163"/>
      <c r="M209" s="163"/>
      <c r="O209" s="149"/>
      <c r="P209" s="159"/>
      <c r="Q209" s="159"/>
      <c r="R209" s="159"/>
      <c r="S209" s="159"/>
      <c r="T209" s="159"/>
      <c r="AC209" s="159"/>
      <c r="AD209" s="159"/>
      <c r="AE209" s="159"/>
      <c r="AF209" s="159"/>
    </row>
    <row r="210" spans="8:32">
      <c r="H210" s="162"/>
      <c r="I210" s="163"/>
      <c r="J210" s="163"/>
      <c r="K210" s="163"/>
      <c r="L210" s="163"/>
      <c r="M210" s="163"/>
      <c r="O210" s="149"/>
      <c r="P210" s="159"/>
      <c r="Q210" s="159"/>
      <c r="R210" s="159"/>
      <c r="S210" s="159"/>
      <c r="T210" s="159"/>
      <c r="AC210" s="159"/>
      <c r="AD210" s="159"/>
      <c r="AE210" s="159"/>
      <c r="AF210" s="159"/>
    </row>
    <row r="211" spans="8:32">
      <c r="H211" s="162"/>
      <c r="I211" s="163"/>
      <c r="J211" s="163"/>
      <c r="K211" s="163"/>
      <c r="L211" s="163"/>
      <c r="M211" s="163"/>
      <c r="O211" s="149"/>
      <c r="P211" s="159"/>
      <c r="Q211" s="159"/>
      <c r="R211" s="159"/>
      <c r="S211" s="159"/>
      <c r="T211" s="159"/>
      <c r="AC211" s="159"/>
      <c r="AD211" s="159"/>
      <c r="AE211" s="159"/>
      <c r="AF211" s="159"/>
    </row>
    <row r="212" spans="8:32">
      <c r="H212" s="162"/>
      <c r="I212" s="163"/>
      <c r="J212" s="163"/>
      <c r="K212" s="163"/>
      <c r="L212" s="163"/>
      <c r="M212" s="163"/>
      <c r="O212" s="149"/>
      <c r="P212" s="159"/>
      <c r="Q212" s="159"/>
      <c r="R212" s="159"/>
      <c r="S212" s="159"/>
      <c r="T212" s="159"/>
      <c r="AC212" s="159"/>
      <c r="AD212" s="159"/>
      <c r="AE212" s="159"/>
      <c r="AF212" s="159"/>
    </row>
    <row r="213" spans="8:32">
      <c r="H213" s="162"/>
      <c r="I213" s="163"/>
      <c r="J213" s="163"/>
      <c r="K213" s="163"/>
      <c r="L213" s="163"/>
      <c r="M213" s="163"/>
      <c r="O213" s="149"/>
      <c r="P213" s="159"/>
      <c r="Q213" s="159"/>
      <c r="R213" s="159"/>
      <c r="S213" s="159"/>
      <c r="T213" s="159"/>
      <c r="AC213" s="159"/>
    </row>
    <row r="214" spans="8:32">
      <c r="H214" s="162"/>
      <c r="I214" s="163"/>
      <c r="J214" s="163"/>
      <c r="K214" s="163"/>
      <c r="L214" s="163"/>
      <c r="M214" s="163"/>
      <c r="O214" s="149"/>
      <c r="P214" s="159"/>
      <c r="Q214" s="159"/>
      <c r="R214" s="159"/>
      <c r="S214" s="159"/>
      <c r="T214" s="159"/>
      <c r="AC214" s="159"/>
    </row>
    <row r="215" spans="8:32">
      <c r="H215" s="162"/>
      <c r="I215" s="163"/>
      <c r="J215" s="163"/>
      <c r="K215" s="163"/>
      <c r="L215" s="163"/>
      <c r="M215" s="163"/>
      <c r="O215" s="149"/>
      <c r="P215" s="159"/>
      <c r="Q215" s="159"/>
      <c r="R215" s="159"/>
      <c r="S215" s="159"/>
      <c r="T215" s="159"/>
      <c r="AC215" s="159"/>
    </row>
    <row r="216" spans="8:32">
      <c r="H216" s="162"/>
      <c r="I216" s="163"/>
      <c r="J216" s="163"/>
      <c r="K216" s="163"/>
      <c r="L216" s="163"/>
      <c r="M216" s="163"/>
      <c r="O216" s="149"/>
      <c r="P216" s="159"/>
      <c r="Q216" s="159"/>
      <c r="R216" s="159"/>
      <c r="S216" s="159"/>
      <c r="T216" s="159"/>
      <c r="AC216" s="159"/>
    </row>
    <row r="217" spans="8:32">
      <c r="H217" s="162"/>
      <c r="I217" s="163"/>
      <c r="J217" s="163"/>
      <c r="K217" s="163"/>
      <c r="L217" s="163"/>
      <c r="M217" s="163"/>
      <c r="O217" s="149"/>
      <c r="P217" s="159"/>
      <c r="Q217" s="159"/>
      <c r="R217" s="159"/>
      <c r="S217" s="159"/>
      <c r="T217" s="159"/>
      <c r="AC217" s="159"/>
    </row>
    <row r="218" spans="8:32">
      <c r="H218" s="162"/>
      <c r="I218" s="163"/>
      <c r="J218" s="163"/>
      <c r="K218" s="163"/>
      <c r="L218" s="163"/>
      <c r="M218" s="163"/>
      <c r="O218" s="149"/>
      <c r="P218" s="159"/>
      <c r="Q218" s="159"/>
      <c r="R218" s="159"/>
      <c r="S218" s="159"/>
      <c r="T218" s="159"/>
      <c r="AC218" s="159"/>
    </row>
    <row r="219" spans="8:32">
      <c r="H219" s="162"/>
      <c r="I219" s="163"/>
      <c r="J219" s="163"/>
      <c r="K219" s="163"/>
      <c r="L219" s="163"/>
      <c r="M219" s="163"/>
      <c r="O219" s="149"/>
      <c r="P219" s="159"/>
      <c r="Q219" s="159"/>
      <c r="R219" s="159"/>
      <c r="S219" s="159"/>
      <c r="T219" s="159"/>
      <c r="AC219" s="159"/>
    </row>
    <row r="220" spans="8:32">
      <c r="H220" s="162"/>
      <c r="I220" s="163"/>
      <c r="J220" s="163"/>
      <c r="K220" s="163"/>
      <c r="L220" s="163"/>
      <c r="M220" s="163"/>
      <c r="O220" s="149"/>
      <c r="P220" s="159"/>
      <c r="Q220" s="159"/>
      <c r="R220" s="159"/>
      <c r="S220" s="159"/>
      <c r="T220" s="159"/>
      <c r="AC220" s="159"/>
    </row>
    <row r="221" spans="8:32">
      <c r="H221" s="162"/>
      <c r="I221" s="163"/>
      <c r="J221" s="163"/>
      <c r="K221" s="163"/>
      <c r="L221" s="163"/>
      <c r="M221" s="163"/>
      <c r="O221" s="149"/>
      <c r="P221" s="159"/>
      <c r="Q221" s="159"/>
      <c r="R221" s="159"/>
      <c r="S221" s="159"/>
      <c r="T221" s="159"/>
      <c r="AC221" s="159"/>
    </row>
    <row r="222" spans="8:32">
      <c r="H222" s="162"/>
      <c r="I222" s="163"/>
      <c r="J222" s="163"/>
      <c r="K222" s="163"/>
      <c r="L222" s="163"/>
      <c r="M222" s="163"/>
      <c r="O222" s="149"/>
      <c r="P222" s="159"/>
      <c r="Q222" s="159"/>
      <c r="R222" s="159"/>
      <c r="S222" s="159"/>
      <c r="T222" s="159"/>
      <c r="AC222" s="159"/>
    </row>
    <row r="223" spans="8:32">
      <c r="H223" s="162"/>
      <c r="I223" s="163"/>
      <c r="J223" s="163"/>
      <c r="K223" s="163"/>
      <c r="L223" s="163"/>
      <c r="M223" s="163"/>
      <c r="O223" s="149"/>
      <c r="P223" s="159"/>
      <c r="Q223" s="159"/>
      <c r="R223" s="159"/>
      <c r="S223" s="159"/>
      <c r="T223" s="159"/>
      <c r="AC223" s="159"/>
    </row>
    <row r="224" spans="8:32">
      <c r="H224" s="162"/>
      <c r="I224" s="163"/>
      <c r="J224" s="163"/>
      <c r="K224" s="163"/>
      <c r="L224" s="163"/>
      <c r="M224" s="163"/>
      <c r="O224" s="149"/>
      <c r="P224" s="159"/>
      <c r="Q224" s="159"/>
      <c r="R224" s="159"/>
      <c r="S224" s="159"/>
      <c r="T224" s="159"/>
      <c r="AC224" s="159"/>
    </row>
    <row r="225" spans="8:29">
      <c r="H225" s="162"/>
      <c r="I225" s="163"/>
      <c r="J225" s="163"/>
      <c r="K225" s="163"/>
      <c r="L225" s="163"/>
      <c r="M225" s="163"/>
      <c r="O225" s="149"/>
      <c r="P225" s="159"/>
      <c r="Q225" s="159"/>
      <c r="R225" s="159"/>
      <c r="S225" s="159"/>
      <c r="T225" s="159"/>
      <c r="AC225" s="159"/>
    </row>
    <row r="226" spans="8:29">
      <c r="H226" s="162"/>
      <c r="I226" s="163"/>
      <c r="J226" s="163"/>
      <c r="K226" s="163"/>
      <c r="L226" s="163"/>
      <c r="M226" s="163"/>
      <c r="O226" s="149"/>
      <c r="P226" s="159"/>
      <c r="Q226" s="159"/>
      <c r="R226" s="159"/>
      <c r="S226" s="159"/>
      <c r="T226" s="159"/>
      <c r="AC226" s="159"/>
    </row>
    <row r="227" spans="8:29">
      <c r="H227" s="162"/>
      <c r="I227" s="163"/>
      <c r="J227" s="163"/>
      <c r="K227" s="163"/>
      <c r="L227" s="163"/>
      <c r="M227" s="163"/>
      <c r="O227" s="149"/>
      <c r="P227" s="159"/>
      <c r="Q227" s="159"/>
      <c r="R227" s="159"/>
      <c r="S227" s="159"/>
      <c r="T227" s="159"/>
    </row>
    <row r="228" spans="8:29">
      <c r="H228" s="162"/>
      <c r="I228" s="163"/>
      <c r="J228" s="163"/>
      <c r="K228" s="163"/>
      <c r="L228" s="163"/>
      <c r="M228" s="163"/>
      <c r="O228" s="149"/>
      <c r="P228" s="159"/>
      <c r="Q228" s="159"/>
      <c r="R228" s="159"/>
      <c r="S228" s="159"/>
      <c r="T228" s="159"/>
    </row>
    <row r="229" spans="8:29">
      <c r="H229" s="162"/>
      <c r="I229" s="163"/>
      <c r="J229" s="163"/>
      <c r="K229" s="163"/>
      <c r="L229" s="163"/>
      <c r="M229" s="163"/>
      <c r="O229" s="149"/>
      <c r="P229" s="159"/>
      <c r="Q229" s="159"/>
      <c r="R229" s="159"/>
      <c r="S229" s="159"/>
      <c r="T229" s="159"/>
    </row>
    <row r="230" spans="8:29">
      <c r="H230" s="162"/>
      <c r="I230" s="163"/>
      <c r="J230" s="163"/>
      <c r="K230" s="163"/>
      <c r="L230" s="163"/>
      <c r="M230" s="163"/>
      <c r="O230" s="149"/>
      <c r="P230" s="159"/>
      <c r="Q230" s="159"/>
      <c r="R230" s="159"/>
      <c r="S230" s="159"/>
      <c r="T230" s="159"/>
    </row>
    <row r="231" spans="8:29">
      <c r="H231" s="162"/>
      <c r="I231" s="163"/>
      <c r="J231" s="163"/>
      <c r="K231" s="163"/>
      <c r="L231" s="163"/>
      <c r="M231" s="163"/>
      <c r="O231" s="149"/>
      <c r="P231" s="159"/>
      <c r="Q231" s="159"/>
      <c r="R231" s="159"/>
      <c r="S231" s="159"/>
      <c r="T231" s="159"/>
    </row>
    <row r="232" spans="8:29">
      <c r="H232" s="162"/>
      <c r="I232" s="163"/>
      <c r="J232" s="163"/>
      <c r="K232" s="163"/>
      <c r="L232" s="163"/>
      <c r="M232" s="163"/>
      <c r="O232" s="149"/>
      <c r="P232" s="159"/>
      <c r="Q232" s="159"/>
      <c r="R232" s="159"/>
      <c r="S232" s="159"/>
      <c r="T232" s="159"/>
    </row>
    <row r="233" spans="8:29">
      <c r="H233" s="162"/>
      <c r="I233" s="163"/>
      <c r="J233" s="163"/>
      <c r="K233" s="163"/>
      <c r="L233" s="163"/>
      <c r="M233" s="163"/>
      <c r="O233" s="149"/>
      <c r="P233" s="159"/>
      <c r="Q233" s="159"/>
      <c r="R233" s="159"/>
      <c r="S233" s="159"/>
      <c r="T233" s="159"/>
    </row>
    <row r="234" spans="8:29">
      <c r="H234" s="162"/>
      <c r="I234" s="163"/>
      <c r="J234" s="163"/>
      <c r="K234" s="163"/>
      <c r="L234" s="163"/>
      <c r="M234" s="163"/>
      <c r="O234" s="149"/>
      <c r="P234" s="159"/>
      <c r="Q234" s="159"/>
      <c r="R234" s="159"/>
      <c r="S234" s="159"/>
      <c r="T234" s="159"/>
    </row>
    <row r="235" spans="8:29">
      <c r="H235" s="162"/>
      <c r="I235" s="163"/>
      <c r="J235" s="163"/>
      <c r="K235" s="163"/>
      <c r="L235" s="163"/>
      <c r="M235" s="163"/>
      <c r="O235" s="149"/>
      <c r="P235" s="159"/>
      <c r="Q235" s="159"/>
      <c r="R235" s="159"/>
      <c r="S235" s="159"/>
      <c r="T235" s="159"/>
    </row>
    <row r="236" spans="8:29">
      <c r="H236" s="162"/>
      <c r="I236" s="163"/>
      <c r="J236" s="163"/>
      <c r="K236" s="163"/>
      <c r="L236" s="163"/>
      <c r="M236" s="163"/>
      <c r="O236" s="149"/>
      <c r="P236" s="159"/>
      <c r="Q236" s="159"/>
      <c r="R236" s="159"/>
      <c r="S236" s="159"/>
      <c r="T236" s="159"/>
    </row>
    <row r="237" spans="8:29">
      <c r="H237" s="162"/>
      <c r="I237" s="163"/>
      <c r="J237" s="163"/>
      <c r="K237" s="163"/>
      <c r="L237" s="163"/>
      <c r="M237" s="163"/>
      <c r="O237" s="149"/>
      <c r="P237" s="159"/>
      <c r="Q237" s="159"/>
      <c r="R237" s="159"/>
      <c r="S237" s="159"/>
      <c r="T237" s="159"/>
    </row>
    <row r="238" spans="8:29">
      <c r="H238" s="162"/>
      <c r="I238" s="163"/>
      <c r="J238" s="163"/>
      <c r="K238" s="163"/>
      <c r="L238" s="163"/>
      <c r="M238" s="163"/>
      <c r="O238" s="149"/>
      <c r="P238" s="159"/>
      <c r="Q238" s="159"/>
      <c r="R238" s="159"/>
      <c r="S238" s="159"/>
      <c r="T238" s="159"/>
    </row>
    <row r="239" spans="8:29">
      <c r="H239" s="162"/>
      <c r="I239" s="163"/>
      <c r="J239" s="163"/>
      <c r="K239" s="163"/>
      <c r="L239" s="163"/>
      <c r="M239" s="163"/>
      <c r="O239" s="149"/>
      <c r="P239" s="159"/>
      <c r="Q239" s="159"/>
      <c r="R239" s="159"/>
      <c r="S239" s="159"/>
      <c r="T239" s="159"/>
    </row>
    <row r="240" spans="8:29">
      <c r="H240" s="162"/>
      <c r="I240" s="163"/>
      <c r="J240" s="163"/>
      <c r="K240" s="163"/>
      <c r="L240" s="163"/>
      <c r="M240" s="163"/>
      <c r="O240" s="149"/>
      <c r="P240" s="159"/>
      <c r="Q240" s="159"/>
      <c r="R240" s="159"/>
      <c r="S240" s="159"/>
      <c r="T240" s="159"/>
    </row>
    <row r="241" spans="8:20">
      <c r="H241" s="162"/>
      <c r="I241" s="163"/>
      <c r="J241" s="163"/>
      <c r="K241" s="163"/>
      <c r="L241" s="163"/>
      <c r="M241" s="163"/>
      <c r="O241" s="149"/>
      <c r="P241" s="159"/>
      <c r="Q241" s="159"/>
      <c r="R241" s="159"/>
      <c r="S241" s="159"/>
      <c r="T241" s="159"/>
    </row>
    <row r="242" spans="8:20">
      <c r="H242" s="162"/>
      <c r="I242" s="163"/>
      <c r="J242" s="163"/>
      <c r="K242" s="163"/>
      <c r="L242" s="163"/>
      <c r="M242" s="163"/>
      <c r="O242" s="149"/>
      <c r="P242" s="159"/>
      <c r="Q242" s="159"/>
      <c r="R242" s="159"/>
      <c r="S242" s="159"/>
      <c r="T242" s="159"/>
    </row>
    <row r="243" spans="8:20">
      <c r="H243" s="162"/>
      <c r="I243" s="163"/>
      <c r="J243" s="163"/>
      <c r="K243" s="163"/>
      <c r="L243" s="163"/>
      <c r="M243" s="163"/>
      <c r="O243" s="149"/>
      <c r="P243" s="159"/>
      <c r="Q243" s="159"/>
      <c r="R243" s="159"/>
      <c r="S243" s="159"/>
      <c r="T243" s="159"/>
    </row>
    <row r="244" spans="8:20">
      <c r="H244" s="162"/>
      <c r="I244" s="163"/>
      <c r="J244" s="163"/>
      <c r="K244" s="163"/>
      <c r="L244" s="163"/>
      <c r="M244" s="163"/>
      <c r="O244" s="149"/>
      <c r="P244" s="159"/>
      <c r="Q244" s="159"/>
      <c r="R244" s="159"/>
      <c r="S244" s="159"/>
      <c r="T244" s="159"/>
    </row>
    <row r="245" spans="8:20">
      <c r="H245" s="162"/>
      <c r="I245" s="163"/>
      <c r="J245" s="163"/>
      <c r="K245" s="163"/>
      <c r="L245" s="163"/>
      <c r="M245" s="163"/>
      <c r="O245" s="149"/>
      <c r="P245" s="159"/>
      <c r="Q245" s="159"/>
      <c r="R245" s="159"/>
      <c r="S245" s="159"/>
      <c r="T245" s="159"/>
    </row>
    <row r="246" spans="8:20">
      <c r="H246" s="162"/>
      <c r="I246" s="163"/>
      <c r="J246" s="163"/>
      <c r="K246" s="163"/>
      <c r="L246" s="163"/>
      <c r="M246" s="163"/>
      <c r="O246" s="149"/>
      <c r="P246" s="159"/>
      <c r="Q246" s="159"/>
      <c r="R246" s="159"/>
      <c r="S246" s="159"/>
      <c r="T246" s="159"/>
    </row>
    <row r="247" spans="8:20">
      <c r="H247" s="162"/>
      <c r="I247" s="163"/>
      <c r="J247" s="163"/>
      <c r="K247" s="163"/>
      <c r="L247" s="163"/>
      <c r="M247" s="163"/>
      <c r="O247" s="149"/>
      <c r="P247" s="159"/>
      <c r="Q247" s="159"/>
      <c r="R247" s="159"/>
      <c r="S247" s="159"/>
      <c r="T247" s="159"/>
    </row>
    <row r="248" spans="8:20">
      <c r="H248" s="162"/>
      <c r="I248" s="163"/>
      <c r="J248" s="163"/>
      <c r="K248" s="163"/>
      <c r="L248" s="163"/>
      <c r="M248" s="163"/>
      <c r="O248" s="149"/>
      <c r="P248" s="159"/>
      <c r="Q248" s="159"/>
      <c r="R248" s="159"/>
      <c r="S248" s="159"/>
      <c r="T248" s="159"/>
    </row>
    <row r="249" spans="8:20">
      <c r="H249" s="162"/>
      <c r="I249" s="163"/>
      <c r="J249" s="163"/>
      <c r="K249" s="163"/>
      <c r="L249" s="163"/>
      <c r="M249" s="163"/>
      <c r="O249" s="149"/>
      <c r="P249" s="159"/>
      <c r="Q249" s="159"/>
      <c r="R249" s="159"/>
      <c r="S249" s="159"/>
      <c r="T249" s="159"/>
    </row>
    <row r="250" spans="8:20">
      <c r="H250" s="162"/>
      <c r="I250" s="163"/>
      <c r="J250" s="163"/>
      <c r="K250" s="163"/>
      <c r="L250" s="163"/>
      <c r="M250" s="163"/>
      <c r="O250" s="149"/>
      <c r="P250" s="159"/>
      <c r="Q250" s="159"/>
      <c r="R250" s="159"/>
      <c r="S250" s="159"/>
      <c r="T250" s="159"/>
    </row>
    <row r="251" spans="8:20">
      <c r="H251" s="162"/>
      <c r="I251" s="163"/>
      <c r="J251" s="163"/>
      <c r="K251" s="163"/>
      <c r="L251" s="163"/>
      <c r="M251" s="163"/>
      <c r="O251" s="149"/>
      <c r="P251" s="159"/>
      <c r="Q251" s="159"/>
      <c r="R251" s="159"/>
      <c r="S251" s="159"/>
      <c r="T251" s="159"/>
    </row>
    <row r="252" spans="8:20">
      <c r="H252" s="162"/>
      <c r="I252" s="163"/>
      <c r="J252" s="163"/>
      <c r="K252" s="163"/>
      <c r="L252" s="163"/>
      <c r="M252" s="163"/>
      <c r="O252" s="149"/>
      <c r="P252" s="159"/>
      <c r="Q252" s="159"/>
      <c r="R252" s="159"/>
      <c r="S252" s="159"/>
      <c r="T252" s="159"/>
    </row>
    <row r="253" spans="8:20">
      <c r="H253" s="162"/>
      <c r="I253" s="163"/>
      <c r="J253" s="163"/>
      <c r="K253" s="163"/>
      <c r="L253" s="163"/>
      <c r="M253" s="163"/>
      <c r="O253" s="149"/>
      <c r="P253" s="159"/>
      <c r="Q253" s="159"/>
      <c r="R253" s="159"/>
      <c r="S253" s="159"/>
      <c r="T253" s="159"/>
    </row>
    <row r="254" spans="8:20">
      <c r="H254" s="162"/>
      <c r="I254" s="163"/>
      <c r="J254" s="163"/>
      <c r="K254" s="163"/>
      <c r="L254" s="163"/>
      <c r="M254" s="163"/>
      <c r="O254" s="149"/>
      <c r="P254" s="159"/>
      <c r="Q254" s="159"/>
      <c r="R254" s="159"/>
      <c r="S254" s="159"/>
      <c r="T254" s="159"/>
    </row>
    <row r="255" spans="8:20">
      <c r="H255" s="162"/>
      <c r="I255" s="163"/>
      <c r="J255" s="163"/>
      <c r="K255" s="163"/>
      <c r="L255" s="163"/>
      <c r="M255" s="163"/>
      <c r="O255" s="149"/>
      <c r="P255" s="159"/>
      <c r="Q255" s="159"/>
      <c r="R255" s="159"/>
      <c r="S255" s="159"/>
      <c r="T255" s="159"/>
    </row>
    <row r="256" spans="8:20">
      <c r="H256" s="162"/>
      <c r="I256" s="163"/>
      <c r="J256" s="163"/>
      <c r="K256" s="163"/>
      <c r="L256" s="163"/>
      <c r="M256" s="163"/>
      <c r="O256" s="149"/>
      <c r="P256" s="159"/>
      <c r="Q256" s="159"/>
      <c r="R256" s="159"/>
      <c r="S256" s="159"/>
      <c r="T256" s="159"/>
    </row>
    <row r="257" spans="8:20">
      <c r="H257" s="162"/>
      <c r="I257" s="163"/>
      <c r="J257" s="163"/>
      <c r="K257" s="163"/>
      <c r="L257" s="163"/>
      <c r="M257" s="163"/>
      <c r="O257" s="149"/>
      <c r="P257" s="159"/>
      <c r="Q257" s="159"/>
      <c r="R257" s="159"/>
      <c r="S257" s="159"/>
      <c r="T257" s="159"/>
    </row>
    <row r="258" spans="8:20">
      <c r="H258" s="162"/>
      <c r="I258" s="163"/>
      <c r="J258" s="163"/>
      <c r="K258" s="163"/>
      <c r="L258" s="163"/>
      <c r="M258" s="163"/>
      <c r="O258" s="149"/>
      <c r="P258" s="159"/>
      <c r="Q258" s="159"/>
      <c r="R258" s="159"/>
      <c r="S258" s="159"/>
      <c r="T258" s="159"/>
    </row>
    <row r="259" spans="8:20">
      <c r="H259" s="162"/>
      <c r="I259" s="163"/>
      <c r="J259" s="163"/>
      <c r="K259" s="163"/>
      <c r="L259" s="163"/>
      <c r="M259" s="163"/>
      <c r="O259" s="149"/>
      <c r="P259" s="159"/>
      <c r="Q259" s="159"/>
      <c r="R259" s="159"/>
      <c r="S259" s="159"/>
      <c r="T259" s="159"/>
    </row>
    <row r="260" spans="8:20">
      <c r="H260" s="162"/>
      <c r="I260" s="163"/>
      <c r="J260" s="163"/>
      <c r="K260" s="163"/>
      <c r="L260" s="163"/>
      <c r="M260" s="163"/>
      <c r="O260" s="149"/>
      <c r="P260" s="159"/>
      <c r="Q260" s="159"/>
      <c r="R260" s="159"/>
      <c r="S260" s="159"/>
      <c r="T260" s="159"/>
    </row>
    <row r="261" spans="8:20">
      <c r="H261" s="162"/>
      <c r="I261" s="163"/>
      <c r="J261" s="163"/>
      <c r="K261" s="163"/>
      <c r="L261" s="163"/>
      <c r="M261" s="163"/>
      <c r="O261" s="149"/>
      <c r="P261" s="159"/>
      <c r="Q261" s="159"/>
      <c r="R261" s="159"/>
      <c r="S261" s="159"/>
      <c r="T261" s="159"/>
    </row>
    <row r="262" spans="8:20">
      <c r="H262" s="162"/>
      <c r="I262" s="163"/>
      <c r="J262" s="163"/>
      <c r="K262" s="163"/>
      <c r="L262" s="163"/>
      <c r="M262" s="163"/>
      <c r="O262" s="149"/>
      <c r="P262" s="159"/>
      <c r="Q262" s="159"/>
      <c r="R262" s="159"/>
      <c r="S262" s="159"/>
      <c r="T262" s="159"/>
    </row>
    <row r="263" spans="8:20">
      <c r="H263" s="162"/>
      <c r="I263" s="163"/>
      <c r="J263" s="163"/>
      <c r="K263" s="163"/>
      <c r="L263" s="163"/>
      <c r="M263" s="163"/>
      <c r="O263" s="149"/>
      <c r="P263" s="159"/>
      <c r="Q263" s="159"/>
      <c r="R263" s="159"/>
      <c r="S263" s="159"/>
      <c r="T263" s="159"/>
    </row>
    <row r="264" spans="8:20">
      <c r="H264" s="162"/>
      <c r="I264" s="163"/>
      <c r="J264" s="163"/>
      <c r="K264" s="163"/>
      <c r="L264" s="163"/>
      <c r="M264" s="163"/>
      <c r="O264" s="149"/>
      <c r="P264" s="159"/>
      <c r="Q264" s="159"/>
      <c r="R264" s="159"/>
      <c r="S264" s="159"/>
      <c r="T264" s="159"/>
    </row>
    <row r="265" spans="8:20">
      <c r="H265" s="162"/>
      <c r="I265" s="163"/>
      <c r="J265" s="163"/>
      <c r="K265" s="163"/>
      <c r="L265" s="163"/>
      <c r="M265" s="163"/>
      <c r="O265" s="149"/>
      <c r="P265" s="159"/>
      <c r="Q265" s="159"/>
      <c r="R265" s="159"/>
      <c r="S265" s="159"/>
      <c r="T265" s="159"/>
    </row>
    <row r="266" spans="8:20">
      <c r="H266" s="162"/>
      <c r="I266" s="163"/>
      <c r="J266" s="163"/>
      <c r="K266" s="163"/>
      <c r="L266" s="163"/>
      <c r="M266" s="163"/>
      <c r="O266" s="149"/>
      <c r="P266" s="159"/>
      <c r="Q266" s="159"/>
      <c r="R266" s="159"/>
      <c r="S266" s="159"/>
      <c r="T266" s="159"/>
    </row>
    <row r="267" spans="8:20">
      <c r="H267" s="162"/>
      <c r="I267" s="163"/>
      <c r="J267" s="163"/>
      <c r="K267" s="163"/>
      <c r="L267" s="163"/>
      <c r="M267" s="163"/>
      <c r="O267" s="149"/>
      <c r="P267" s="159"/>
      <c r="Q267" s="159"/>
      <c r="R267" s="159"/>
      <c r="S267" s="159"/>
      <c r="T267" s="159"/>
    </row>
    <row r="268" spans="8:20">
      <c r="H268" s="162"/>
      <c r="I268" s="163"/>
      <c r="J268" s="163"/>
      <c r="K268" s="163"/>
      <c r="L268" s="163"/>
      <c r="M268" s="163"/>
      <c r="O268" s="149"/>
      <c r="P268" s="159"/>
      <c r="Q268" s="159"/>
      <c r="R268" s="159"/>
      <c r="S268" s="159"/>
      <c r="T268" s="159"/>
    </row>
    <row r="269" spans="8:20">
      <c r="H269" s="162"/>
      <c r="I269" s="163"/>
      <c r="J269" s="163"/>
      <c r="K269" s="163"/>
      <c r="L269" s="163"/>
      <c r="M269" s="163"/>
      <c r="O269" s="149"/>
      <c r="P269" s="159"/>
      <c r="Q269" s="159"/>
      <c r="R269" s="159"/>
      <c r="S269" s="159"/>
      <c r="T269" s="159"/>
    </row>
    <row r="270" spans="8:20">
      <c r="H270" s="162"/>
      <c r="I270" s="163"/>
      <c r="J270" s="163"/>
      <c r="K270" s="163"/>
      <c r="L270" s="163"/>
      <c r="M270" s="163"/>
      <c r="O270" s="149"/>
      <c r="P270" s="159"/>
      <c r="Q270" s="159"/>
      <c r="R270" s="159"/>
      <c r="S270" s="159"/>
      <c r="T270" s="159"/>
    </row>
    <row r="271" spans="8:20">
      <c r="H271" s="162"/>
      <c r="I271" s="163"/>
      <c r="J271" s="163"/>
      <c r="K271" s="163"/>
      <c r="L271" s="163"/>
      <c r="M271" s="163"/>
      <c r="O271" s="149"/>
      <c r="P271" s="159"/>
      <c r="Q271" s="159"/>
      <c r="R271" s="159"/>
      <c r="S271" s="159"/>
      <c r="T271" s="159"/>
    </row>
    <row r="272" spans="8:20">
      <c r="H272" s="162"/>
      <c r="I272" s="163"/>
      <c r="J272" s="163"/>
      <c r="K272" s="163"/>
      <c r="L272" s="163"/>
      <c r="M272" s="163"/>
      <c r="O272" s="149"/>
      <c r="P272" s="159"/>
      <c r="Q272" s="159"/>
      <c r="R272" s="159"/>
      <c r="S272" s="159"/>
      <c r="T272" s="159"/>
    </row>
    <row r="273" spans="8:20">
      <c r="H273" s="162"/>
      <c r="I273" s="163"/>
      <c r="J273" s="163"/>
      <c r="K273" s="163"/>
      <c r="L273" s="163"/>
      <c r="M273" s="163"/>
      <c r="O273" s="149"/>
      <c r="P273" s="159"/>
      <c r="Q273" s="159"/>
      <c r="R273" s="159"/>
      <c r="S273" s="159"/>
      <c r="T273" s="159"/>
    </row>
    <row r="274" spans="8:20">
      <c r="H274" s="162"/>
      <c r="I274" s="163"/>
      <c r="J274" s="163"/>
      <c r="K274" s="163"/>
      <c r="L274" s="163"/>
      <c r="M274" s="163"/>
      <c r="O274" s="149"/>
      <c r="P274" s="159"/>
      <c r="Q274" s="159"/>
      <c r="R274" s="159"/>
      <c r="S274" s="159"/>
      <c r="T274" s="159"/>
    </row>
    <row r="275" spans="8:20">
      <c r="H275" s="162"/>
      <c r="I275" s="163"/>
      <c r="J275" s="163"/>
      <c r="K275" s="163"/>
      <c r="L275" s="163"/>
      <c r="M275" s="163"/>
      <c r="O275" s="149"/>
      <c r="P275" s="159"/>
      <c r="Q275" s="159"/>
      <c r="R275" s="159"/>
      <c r="S275" s="159"/>
      <c r="T275" s="159"/>
    </row>
    <row r="276" spans="8:20">
      <c r="H276" s="162"/>
      <c r="I276" s="163"/>
      <c r="J276" s="163"/>
      <c r="K276" s="163"/>
      <c r="L276" s="163"/>
      <c r="M276" s="163"/>
      <c r="O276" s="149"/>
      <c r="P276" s="159"/>
      <c r="Q276" s="159"/>
      <c r="R276" s="159"/>
      <c r="S276" s="159"/>
      <c r="T276" s="159"/>
    </row>
    <row r="277" spans="8:20">
      <c r="H277" s="162"/>
      <c r="I277" s="163"/>
      <c r="J277" s="163"/>
      <c r="K277" s="163"/>
      <c r="L277" s="163"/>
      <c r="M277" s="163"/>
      <c r="O277" s="149"/>
      <c r="P277" s="159"/>
      <c r="Q277" s="159"/>
      <c r="R277" s="159"/>
      <c r="S277" s="159"/>
      <c r="T277" s="159"/>
    </row>
    <row r="278" spans="8:20">
      <c r="H278" s="162"/>
      <c r="I278" s="163"/>
      <c r="J278" s="163"/>
      <c r="K278" s="163"/>
      <c r="L278" s="163"/>
      <c r="M278" s="163"/>
      <c r="O278" s="149"/>
      <c r="P278" s="159"/>
      <c r="Q278" s="159"/>
      <c r="R278" s="159"/>
      <c r="S278" s="159"/>
      <c r="T278" s="159"/>
    </row>
    <row r="279" spans="8:20">
      <c r="H279" s="162"/>
      <c r="I279" s="163"/>
      <c r="J279" s="163"/>
      <c r="K279" s="163"/>
      <c r="L279" s="163"/>
      <c r="M279" s="163"/>
      <c r="O279" s="149"/>
      <c r="P279" s="159"/>
      <c r="Q279" s="159"/>
      <c r="R279" s="159"/>
      <c r="S279" s="159"/>
      <c r="T279" s="159"/>
    </row>
    <row r="280" spans="8:20">
      <c r="H280" s="162"/>
      <c r="I280" s="163"/>
      <c r="J280" s="163"/>
      <c r="K280" s="163"/>
      <c r="L280" s="163"/>
      <c r="M280" s="163"/>
      <c r="O280" s="149"/>
      <c r="P280" s="159"/>
      <c r="Q280" s="159"/>
      <c r="R280" s="159"/>
      <c r="S280" s="159"/>
      <c r="T280" s="159"/>
    </row>
    <row r="281" spans="8:20">
      <c r="H281" s="162"/>
      <c r="I281" s="163"/>
      <c r="J281" s="163"/>
      <c r="K281" s="163"/>
      <c r="L281" s="163"/>
      <c r="M281" s="163"/>
      <c r="O281" s="149"/>
      <c r="P281" s="159"/>
      <c r="Q281" s="159"/>
      <c r="R281" s="159"/>
      <c r="S281" s="159"/>
      <c r="T281" s="159"/>
    </row>
    <row r="282" spans="8:20">
      <c r="H282" s="162"/>
      <c r="I282" s="163"/>
      <c r="J282" s="163"/>
      <c r="K282" s="163"/>
      <c r="L282" s="163"/>
      <c r="M282" s="163"/>
      <c r="O282" s="149"/>
      <c r="P282" s="159"/>
      <c r="Q282" s="159"/>
      <c r="R282" s="159"/>
      <c r="S282" s="159"/>
      <c r="T282" s="159"/>
    </row>
    <row r="283" spans="8:20">
      <c r="H283" s="162"/>
      <c r="I283" s="163"/>
      <c r="J283" s="163"/>
      <c r="K283" s="163"/>
      <c r="L283" s="163"/>
      <c r="M283" s="163"/>
      <c r="O283" s="149"/>
      <c r="P283" s="159"/>
      <c r="Q283" s="159"/>
      <c r="R283" s="159"/>
      <c r="S283" s="159"/>
      <c r="T283" s="159"/>
    </row>
    <row r="284" spans="8:20">
      <c r="H284" s="162"/>
      <c r="I284" s="163"/>
      <c r="J284" s="163"/>
      <c r="K284" s="163"/>
      <c r="L284" s="163"/>
      <c r="M284" s="163"/>
      <c r="O284" s="149"/>
      <c r="P284" s="159"/>
      <c r="Q284" s="159"/>
      <c r="R284" s="159"/>
      <c r="S284" s="159"/>
      <c r="T284" s="159"/>
    </row>
    <row r="285" spans="8:20">
      <c r="H285" s="162"/>
      <c r="I285" s="163"/>
      <c r="J285" s="163"/>
      <c r="K285" s="163"/>
      <c r="L285" s="163"/>
      <c r="M285" s="163"/>
      <c r="O285" s="149"/>
      <c r="P285" s="159"/>
      <c r="Q285" s="159"/>
      <c r="R285" s="159"/>
      <c r="S285" s="159"/>
      <c r="T285" s="159"/>
    </row>
    <row r="286" spans="8:20">
      <c r="H286" s="162"/>
      <c r="I286" s="163"/>
      <c r="J286" s="163"/>
      <c r="K286" s="163"/>
      <c r="L286" s="163"/>
      <c r="M286" s="163"/>
      <c r="O286" s="149"/>
      <c r="P286" s="159"/>
      <c r="Q286" s="159"/>
      <c r="R286" s="159"/>
      <c r="S286" s="159"/>
      <c r="T286" s="159"/>
    </row>
    <row r="287" spans="8:20">
      <c r="H287" s="162"/>
      <c r="I287" s="163"/>
      <c r="J287" s="163"/>
      <c r="K287" s="163"/>
      <c r="L287" s="163"/>
      <c r="M287" s="163"/>
      <c r="O287" s="149"/>
      <c r="P287" s="159"/>
      <c r="Q287" s="159"/>
      <c r="R287" s="159"/>
      <c r="S287" s="159"/>
      <c r="T287" s="159"/>
    </row>
    <row r="288" spans="8:20">
      <c r="H288" s="162"/>
      <c r="I288" s="163"/>
      <c r="J288" s="163"/>
      <c r="K288" s="163"/>
      <c r="L288" s="163"/>
      <c r="M288" s="163"/>
      <c r="O288" s="149"/>
      <c r="P288" s="159"/>
      <c r="Q288" s="159"/>
      <c r="R288" s="159"/>
      <c r="S288" s="159"/>
      <c r="T288" s="159"/>
    </row>
    <row r="289" spans="8:20">
      <c r="H289" s="162"/>
      <c r="I289" s="163"/>
      <c r="J289" s="163"/>
      <c r="K289" s="163"/>
      <c r="L289" s="163"/>
      <c r="M289" s="163"/>
      <c r="O289" s="149"/>
      <c r="P289" s="159"/>
      <c r="Q289" s="159"/>
      <c r="R289" s="159"/>
      <c r="S289" s="159"/>
      <c r="T289" s="159"/>
    </row>
    <row r="290" spans="8:20">
      <c r="H290" s="162"/>
      <c r="I290" s="163"/>
      <c r="J290" s="163"/>
      <c r="K290" s="163"/>
      <c r="L290" s="163"/>
      <c r="M290" s="163"/>
      <c r="O290" s="149"/>
      <c r="P290" s="159"/>
      <c r="Q290" s="159"/>
      <c r="R290" s="159"/>
      <c r="S290" s="159"/>
      <c r="T290" s="159"/>
    </row>
    <row r="291" spans="8:20">
      <c r="H291" s="162"/>
      <c r="I291" s="163"/>
      <c r="J291" s="163"/>
      <c r="K291" s="163"/>
      <c r="L291" s="163"/>
      <c r="M291" s="163"/>
      <c r="O291" s="149"/>
      <c r="P291" s="159"/>
      <c r="Q291" s="159"/>
      <c r="R291" s="159"/>
      <c r="S291" s="159"/>
      <c r="T291" s="159"/>
    </row>
    <row r="292" spans="8:20">
      <c r="H292" s="162"/>
      <c r="I292" s="163"/>
      <c r="J292" s="163"/>
      <c r="K292" s="163"/>
      <c r="L292" s="163"/>
      <c r="M292" s="163"/>
      <c r="O292" s="149"/>
      <c r="P292" s="159"/>
      <c r="Q292" s="159"/>
      <c r="R292" s="159"/>
      <c r="S292" s="159"/>
      <c r="T292" s="159"/>
    </row>
    <row r="293" spans="8:20">
      <c r="H293" s="162"/>
      <c r="I293" s="163"/>
      <c r="J293" s="163"/>
      <c r="K293" s="163"/>
      <c r="L293" s="163"/>
      <c r="M293" s="163"/>
      <c r="O293" s="164"/>
      <c r="P293" s="159"/>
      <c r="Q293" s="159"/>
      <c r="R293" s="159"/>
      <c r="S293" s="159"/>
      <c r="T293" s="159"/>
    </row>
    <row r="294" spans="8:20">
      <c r="H294" s="162"/>
      <c r="I294" s="163"/>
      <c r="J294" s="163"/>
      <c r="K294" s="163"/>
      <c r="L294" s="163"/>
      <c r="M294" s="163"/>
      <c r="O294" s="164"/>
      <c r="P294" s="159"/>
      <c r="Q294" s="159"/>
      <c r="R294" s="159"/>
      <c r="S294" s="159"/>
      <c r="T294" s="159"/>
    </row>
    <row r="295" spans="8:20">
      <c r="H295" s="162"/>
      <c r="I295" s="163"/>
      <c r="J295" s="163"/>
      <c r="K295" s="163"/>
      <c r="L295" s="163"/>
      <c r="M295" s="163"/>
      <c r="O295" s="164"/>
      <c r="P295" s="159"/>
      <c r="Q295" s="159"/>
      <c r="R295" s="159"/>
      <c r="S295" s="159"/>
      <c r="T295" s="159"/>
    </row>
    <row r="296" spans="8:20">
      <c r="H296" s="162"/>
      <c r="I296" s="163"/>
      <c r="J296" s="163"/>
      <c r="K296" s="163"/>
      <c r="L296" s="163"/>
      <c r="M296" s="163"/>
      <c r="O296" s="164"/>
      <c r="P296" s="159"/>
      <c r="Q296" s="159"/>
      <c r="R296" s="159"/>
      <c r="S296" s="159"/>
      <c r="T296" s="159"/>
    </row>
    <row r="297" spans="8:20">
      <c r="H297" s="162"/>
      <c r="I297" s="163"/>
      <c r="J297" s="163"/>
      <c r="K297" s="163"/>
      <c r="L297" s="163"/>
      <c r="M297" s="163"/>
      <c r="O297" s="164"/>
      <c r="P297" s="159"/>
      <c r="Q297" s="159"/>
      <c r="R297" s="159"/>
      <c r="S297" s="159"/>
      <c r="T297" s="159"/>
    </row>
    <row r="298" spans="8:20">
      <c r="H298" s="162"/>
      <c r="I298" s="163"/>
      <c r="J298" s="163"/>
      <c r="K298" s="163"/>
      <c r="L298" s="163"/>
      <c r="M298" s="163"/>
      <c r="O298" s="164"/>
      <c r="P298" s="159"/>
      <c r="Q298" s="159"/>
      <c r="R298" s="159"/>
      <c r="S298" s="159"/>
      <c r="T298" s="159"/>
    </row>
    <row r="299" spans="8:20">
      <c r="H299" s="162"/>
      <c r="I299" s="163"/>
      <c r="J299" s="163"/>
      <c r="K299" s="163"/>
      <c r="L299" s="163"/>
      <c r="M299" s="163"/>
      <c r="O299" s="164"/>
      <c r="P299" s="159"/>
      <c r="Q299" s="159"/>
      <c r="R299" s="159"/>
      <c r="S299" s="159"/>
      <c r="T299" s="159"/>
    </row>
    <row r="300" spans="8:20">
      <c r="H300" s="162"/>
      <c r="I300" s="163"/>
      <c r="J300" s="163"/>
      <c r="K300" s="163"/>
      <c r="L300" s="163"/>
      <c r="M300" s="163"/>
      <c r="O300" s="164"/>
      <c r="P300" s="159"/>
      <c r="Q300" s="159"/>
      <c r="R300" s="159"/>
      <c r="S300" s="159"/>
      <c r="T300" s="159"/>
    </row>
    <row r="301" spans="8:20">
      <c r="H301" s="162"/>
      <c r="I301" s="163"/>
      <c r="J301" s="163"/>
      <c r="K301" s="163"/>
      <c r="L301" s="163"/>
      <c r="M301" s="163"/>
      <c r="O301" s="164"/>
      <c r="P301" s="159"/>
      <c r="Q301" s="159"/>
      <c r="R301" s="159"/>
      <c r="S301" s="159"/>
      <c r="T301" s="159"/>
    </row>
    <row r="302" spans="8:20">
      <c r="H302" s="162"/>
      <c r="I302" s="163"/>
      <c r="J302" s="163"/>
      <c r="K302" s="163"/>
      <c r="L302" s="163"/>
      <c r="M302" s="163"/>
      <c r="O302" s="164"/>
      <c r="P302" s="159"/>
      <c r="Q302" s="159"/>
      <c r="R302" s="159"/>
      <c r="S302" s="159"/>
      <c r="T302" s="159"/>
    </row>
    <row r="303" spans="8:20">
      <c r="H303" s="162"/>
      <c r="I303" s="163"/>
      <c r="J303" s="163"/>
      <c r="K303" s="163"/>
      <c r="L303" s="163"/>
      <c r="M303" s="163"/>
      <c r="O303" s="164"/>
      <c r="P303" s="159"/>
      <c r="Q303" s="159"/>
      <c r="R303" s="159"/>
      <c r="S303" s="159"/>
      <c r="T303" s="159"/>
    </row>
    <row r="304" spans="8:20">
      <c r="H304" s="162"/>
      <c r="I304" s="163"/>
      <c r="J304" s="163"/>
      <c r="K304" s="163"/>
      <c r="L304" s="163"/>
      <c r="M304" s="163"/>
      <c r="O304" s="164"/>
      <c r="P304" s="159"/>
      <c r="Q304" s="159"/>
      <c r="R304" s="159"/>
      <c r="S304" s="159"/>
      <c r="T304" s="159"/>
    </row>
    <row r="305" spans="8:20">
      <c r="H305" s="162"/>
      <c r="I305" s="163"/>
      <c r="J305" s="163"/>
      <c r="K305" s="163"/>
      <c r="L305" s="163"/>
      <c r="M305" s="163"/>
      <c r="O305" s="164"/>
      <c r="P305" s="159"/>
      <c r="Q305" s="159"/>
      <c r="R305" s="159"/>
      <c r="S305" s="159"/>
      <c r="T305" s="159"/>
    </row>
    <row r="306" spans="8:20">
      <c r="H306" s="162"/>
      <c r="I306" s="163"/>
      <c r="J306" s="163"/>
      <c r="K306" s="163"/>
      <c r="L306" s="163"/>
      <c r="M306" s="163"/>
      <c r="O306" s="164"/>
      <c r="P306" s="159"/>
      <c r="Q306" s="159"/>
      <c r="R306" s="159"/>
      <c r="S306" s="159"/>
      <c r="T306" s="159"/>
    </row>
    <row r="307" spans="8:20">
      <c r="H307" s="162"/>
      <c r="I307" s="163"/>
      <c r="J307" s="163"/>
      <c r="K307" s="163"/>
      <c r="L307" s="163"/>
      <c r="M307" s="163"/>
      <c r="O307" s="164"/>
      <c r="P307" s="159"/>
      <c r="Q307" s="159"/>
      <c r="R307" s="159"/>
      <c r="S307" s="159"/>
      <c r="T307" s="159"/>
    </row>
    <row r="308" spans="8:20">
      <c r="H308" s="162"/>
      <c r="I308" s="163"/>
      <c r="J308" s="163"/>
      <c r="K308" s="163"/>
      <c r="L308" s="163"/>
      <c r="M308" s="163"/>
      <c r="O308" s="164"/>
      <c r="P308" s="159"/>
      <c r="Q308" s="159"/>
      <c r="R308" s="159"/>
      <c r="S308" s="159"/>
      <c r="T308" s="159"/>
    </row>
    <row r="309" spans="8:20">
      <c r="H309" s="162"/>
      <c r="I309" s="163"/>
      <c r="J309" s="163"/>
      <c r="K309" s="163"/>
      <c r="L309" s="163"/>
      <c r="M309" s="163"/>
      <c r="O309" s="164"/>
      <c r="P309" s="159"/>
      <c r="Q309" s="159"/>
      <c r="R309" s="159"/>
      <c r="S309" s="159"/>
      <c r="T309" s="159"/>
    </row>
    <row r="310" spans="8:20">
      <c r="H310" s="162"/>
      <c r="I310" s="163"/>
      <c r="J310" s="163"/>
      <c r="K310" s="163"/>
      <c r="L310" s="163"/>
      <c r="M310" s="163"/>
      <c r="O310" s="164"/>
      <c r="P310" s="159"/>
      <c r="Q310" s="159"/>
      <c r="R310" s="159"/>
      <c r="S310" s="159"/>
      <c r="T310" s="159"/>
    </row>
    <row r="311" spans="8:20">
      <c r="H311" s="162"/>
      <c r="I311" s="163"/>
      <c r="J311" s="163"/>
      <c r="K311" s="163"/>
      <c r="L311" s="163"/>
      <c r="M311" s="163"/>
      <c r="O311" s="164"/>
      <c r="P311" s="159"/>
      <c r="Q311" s="159"/>
      <c r="R311" s="159"/>
      <c r="S311" s="159"/>
      <c r="T311" s="159"/>
    </row>
    <row r="312" spans="8:20">
      <c r="H312" s="162"/>
      <c r="I312" s="163"/>
      <c r="J312" s="163"/>
      <c r="K312" s="163"/>
      <c r="L312" s="163"/>
      <c r="M312" s="163"/>
      <c r="O312" s="164"/>
      <c r="P312" s="159"/>
      <c r="Q312" s="159"/>
      <c r="R312" s="159"/>
      <c r="S312" s="159"/>
      <c r="T312" s="159"/>
    </row>
    <row r="313" spans="8:20">
      <c r="H313" s="162"/>
      <c r="I313" s="163"/>
      <c r="J313" s="163"/>
      <c r="K313" s="163"/>
      <c r="L313" s="163"/>
      <c r="M313" s="163"/>
      <c r="O313" s="164"/>
      <c r="P313" s="159"/>
      <c r="Q313" s="159"/>
      <c r="R313" s="159"/>
      <c r="S313" s="159"/>
      <c r="T313" s="159"/>
    </row>
    <row r="314" spans="8:20">
      <c r="H314" s="161"/>
      <c r="I314" s="161"/>
      <c r="J314" s="161"/>
      <c r="K314" s="161"/>
      <c r="L314" s="161"/>
      <c r="M314" s="161"/>
      <c r="O314" s="164"/>
      <c r="P314" s="159"/>
      <c r="Q314" s="159"/>
      <c r="R314" s="159"/>
      <c r="S314" s="159"/>
      <c r="T314" s="159"/>
    </row>
    <row r="315" spans="8:20">
      <c r="H315" s="161"/>
      <c r="I315" s="161"/>
      <c r="J315" s="161"/>
      <c r="K315" s="161"/>
      <c r="L315" s="161"/>
      <c r="M315" s="161"/>
      <c r="O315" s="164"/>
      <c r="P315" s="159"/>
      <c r="Q315" s="159"/>
      <c r="R315" s="159"/>
      <c r="S315" s="159"/>
      <c r="T315" s="159"/>
    </row>
    <row r="316" spans="8:20">
      <c r="H316" s="161"/>
      <c r="I316" s="161"/>
      <c r="J316" s="161"/>
      <c r="K316" s="161"/>
      <c r="L316" s="161"/>
      <c r="M316" s="161"/>
      <c r="O316" s="164"/>
      <c r="P316" s="159"/>
      <c r="Q316" s="159"/>
      <c r="R316" s="159"/>
      <c r="S316" s="159"/>
      <c r="T316" s="159"/>
    </row>
    <row r="317" spans="8:20">
      <c r="H317" s="161"/>
      <c r="I317" s="161"/>
      <c r="J317" s="161"/>
      <c r="K317" s="161"/>
      <c r="L317" s="161"/>
      <c r="M317" s="161"/>
      <c r="O317" s="164"/>
      <c r="P317" s="159"/>
      <c r="Q317" s="159"/>
      <c r="R317" s="159"/>
      <c r="S317" s="159"/>
      <c r="T317" s="159"/>
    </row>
    <row r="318" spans="8:20">
      <c r="H318" s="161"/>
      <c r="I318" s="161"/>
      <c r="J318" s="161"/>
      <c r="K318" s="161"/>
      <c r="L318" s="161"/>
      <c r="M318" s="161"/>
      <c r="O318" s="164"/>
      <c r="P318" s="159"/>
      <c r="Q318" s="159"/>
      <c r="R318" s="159"/>
      <c r="S318" s="159"/>
      <c r="T318" s="159"/>
    </row>
    <row r="319" spans="8:20">
      <c r="H319" s="161"/>
      <c r="I319" s="161"/>
      <c r="J319" s="161"/>
      <c r="K319" s="161"/>
      <c r="L319" s="161"/>
      <c r="M319" s="161"/>
      <c r="O319" s="164"/>
      <c r="P319" s="159"/>
      <c r="Q319" s="159"/>
      <c r="R319" s="159"/>
      <c r="S319" s="159"/>
      <c r="T319" s="159"/>
    </row>
    <row r="320" spans="8:20">
      <c r="H320" s="161"/>
      <c r="I320" s="161"/>
      <c r="J320" s="161"/>
      <c r="K320" s="161"/>
      <c r="L320" s="161"/>
      <c r="M320" s="161"/>
      <c r="O320" s="164"/>
      <c r="P320" s="159"/>
      <c r="Q320" s="159"/>
      <c r="R320" s="159"/>
      <c r="S320" s="159"/>
      <c r="T320" s="159"/>
    </row>
    <row r="321" spans="8:20">
      <c r="H321" s="161"/>
      <c r="I321" s="161"/>
      <c r="J321" s="161"/>
      <c r="K321" s="161"/>
      <c r="L321" s="161"/>
      <c r="M321" s="161"/>
      <c r="O321" s="164"/>
      <c r="P321" s="159"/>
      <c r="Q321" s="159"/>
      <c r="R321" s="159"/>
      <c r="S321" s="159"/>
      <c r="T321" s="159"/>
    </row>
    <row r="322" spans="8:20">
      <c r="H322" s="161"/>
      <c r="I322" s="161"/>
      <c r="J322" s="161"/>
      <c r="K322" s="161"/>
      <c r="L322" s="161"/>
      <c r="M322" s="161"/>
      <c r="O322" s="164"/>
      <c r="P322" s="159"/>
      <c r="Q322" s="159"/>
      <c r="R322" s="159"/>
      <c r="S322" s="159"/>
      <c r="T322" s="159"/>
    </row>
    <row r="323" spans="8:20">
      <c r="H323" s="161"/>
      <c r="I323" s="161"/>
      <c r="J323" s="161"/>
      <c r="K323" s="161"/>
      <c r="L323" s="161"/>
      <c r="M323" s="161"/>
      <c r="O323" s="164"/>
      <c r="P323" s="159"/>
      <c r="Q323" s="159"/>
      <c r="R323" s="159"/>
      <c r="S323" s="159"/>
      <c r="T323" s="159"/>
    </row>
    <row r="324" spans="8:20">
      <c r="H324" s="161"/>
      <c r="I324" s="161"/>
      <c r="J324" s="161"/>
      <c r="K324" s="161"/>
      <c r="L324" s="161"/>
      <c r="M324" s="161"/>
      <c r="O324" s="164"/>
      <c r="P324" s="159"/>
      <c r="Q324" s="159"/>
      <c r="R324" s="159"/>
      <c r="S324" s="159"/>
      <c r="T324" s="159"/>
    </row>
    <row r="325" spans="8:20">
      <c r="H325" s="161"/>
      <c r="I325" s="161"/>
      <c r="J325" s="161"/>
      <c r="K325" s="161"/>
      <c r="L325" s="161"/>
      <c r="M325" s="161"/>
      <c r="O325" s="164"/>
      <c r="P325" s="159"/>
      <c r="Q325" s="159"/>
      <c r="R325" s="159"/>
      <c r="S325" s="159"/>
      <c r="T325" s="159"/>
    </row>
    <row r="326" spans="8:20">
      <c r="H326" s="161"/>
      <c r="I326" s="161"/>
      <c r="J326" s="161"/>
      <c r="K326" s="161"/>
      <c r="L326" s="161"/>
      <c r="M326" s="161"/>
      <c r="O326" s="164"/>
      <c r="P326" s="159"/>
      <c r="Q326" s="159"/>
      <c r="R326" s="159"/>
      <c r="S326" s="159"/>
      <c r="T326" s="159"/>
    </row>
    <row r="327" spans="8:20">
      <c r="H327" s="161"/>
      <c r="I327" s="161"/>
      <c r="J327" s="161"/>
      <c r="K327" s="161"/>
      <c r="L327" s="161"/>
      <c r="M327" s="161"/>
      <c r="O327" s="164"/>
      <c r="P327" s="159"/>
      <c r="Q327" s="159"/>
      <c r="R327" s="159"/>
      <c r="S327" s="159"/>
      <c r="T327" s="159"/>
    </row>
    <row r="328" spans="8:20">
      <c r="H328" s="161"/>
      <c r="I328" s="161"/>
      <c r="J328" s="161"/>
      <c r="K328" s="161"/>
      <c r="L328" s="161"/>
      <c r="M328" s="161"/>
      <c r="O328" s="164"/>
      <c r="P328" s="159"/>
      <c r="Q328" s="159"/>
      <c r="R328" s="159"/>
      <c r="S328" s="159"/>
      <c r="T328" s="159"/>
    </row>
    <row r="329" spans="8:20">
      <c r="H329" s="161"/>
      <c r="I329" s="161"/>
      <c r="J329" s="161"/>
      <c r="K329" s="161"/>
      <c r="L329" s="161"/>
      <c r="M329" s="161"/>
      <c r="O329" s="164"/>
      <c r="P329" s="159"/>
      <c r="Q329" s="159"/>
      <c r="R329" s="159"/>
      <c r="S329" s="159"/>
      <c r="T329" s="159"/>
    </row>
    <row r="330" spans="8:20">
      <c r="H330" s="161"/>
      <c r="I330" s="161"/>
      <c r="J330" s="161"/>
      <c r="K330" s="161"/>
      <c r="L330" s="161"/>
      <c r="M330" s="161"/>
      <c r="O330" s="164"/>
      <c r="P330" s="159"/>
      <c r="Q330" s="159"/>
      <c r="R330" s="159"/>
      <c r="S330" s="159"/>
      <c r="T330" s="159"/>
    </row>
    <row r="331" spans="8:20">
      <c r="H331" s="161"/>
      <c r="I331" s="161"/>
      <c r="J331" s="161"/>
      <c r="K331" s="161"/>
      <c r="L331" s="161"/>
      <c r="M331" s="161"/>
      <c r="O331" s="164"/>
      <c r="P331" s="159"/>
      <c r="Q331" s="159"/>
      <c r="R331" s="159"/>
      <c r="S331" s="159"/>
      <c r="T331" s="159"/>
    </row>
    <row r="332" spans="8:20">
      <c r="H332" s="161"/>
      <c r="I332" s="161"/>
      <c r="J332" s="161"/>
      <c r="K332" s="161"/>
      <c r="L332" s="161"/>
      <c r="M332" s="161"/>
      <c r="O332" s="164"/>
      <c r="P332" s="159"/>
      <c r="Q332" s="159"/>
      <c r="R332" s="159"/>
      <c r="S332" s="159"/>
      <c r="T332" s="159"/>
    </row>
    <row r="333" spans="8:20">
      <c r="H333" s="161"/>
      <c r="I333" s="161"/>
      <c r="J333" s="161"/>
      <c r="K333" s="161"/>
      <c r="L333" s="161"/>
      <c r="M333" s="161"/>
      <c r="O333" s="164"/>
      <c r="P333" s="159"/>
      <c r="Q333" s="159"/>
      <c r="R333" s="159"/>
      <c r="S333" s="159"/>
      <c r="T333" s="159"/>
    </row>
    <row r="334" spans="8:20">
      <c r="H334" s="161"/>
      <c r="I334" s="161"/>
      <c r="J334" s="161"/>
      <c r="K334" s="161"/>
      <c r="L334" s="161"/>
      <c r="M334" s="161"/>
      <c r="O334" s="164"/>
      <c r="P334" s="159"/>
      <c r="Q334" s="159"/>
      <c r="R334" s="159"/>
      <c r="S334" s="159"/>
      <c r="T334" s="159"/>
    </row>
    <row r="335" spans="8:20">
      <c r="H335" s="161"/>
      <c r="I335" s="161"/>
      <c r="J335" s="161"/>
      <c r="K335" s="161"/>
      <c r="L335" s="161"/>
      <c r="M335" s="161"/>
      <c r="O335" s="164"/>
      <c r="P335" s="159"/>
      <c r="Q335" s="159"/>
      <c r="R335" s="159"/>
      <c r="S335" s="159"/>
      <c r="T335" s="159"/>
    </row>
    <row r="336" spans="8:20">
      <c r="H336" s="161"/>
      <c r="I336" s="161"/>
      <c r="J336" s="161"/>
      <c r="K336" s="161"/>
      <c r="L336" s="161"/>
      <c r="M336" s="161"/>
      <c r="O336" s="164"/>
      <c r="P336" s="159"/>
      <c r="Q336" s="159"/>
      <c r="R336" s="159"/>
      <c r="S336" s="159"/>
      <c r="T336" s="159"/>
    </row>
    <row r="337" spans="8:20">
      <c r="H337" s="161"/>
      <c r="I337" s="161"/>
      <c r="J337" s="161"/>
      <c r="K337" s="161"/>
      <c r="L337" s="161"/>
      <c r="M337" s="161"/>
      <c r="O337" s="164"/>
      <c r="P337" s="159"/>
      <c r="Q337" s="159"/>
      <c r="R337" s="159"/>
      <c r="S337" s="159"/>
      <c r="T337" s="159"/>
    </row>
    <row r="338" spans="8:20">
      <c r="H338" s="161"/>
      <c r="I338" s="161"/>
      <c r="J338" s="161"/>
      <c r="K338" s="161"/>
      <c r="L338" s="161"/>
      <c r="M338" s="161"/>
      <c r="O338" s="164"/>
      <c r="P338" s="159"/>
      <c r="Q338" s="159"/>
      <c r="R338" s="159"/>
      <c r="S338" s="159"/>
      <c r="T338" s="159"/>
    </row>
    <row r="339" spans="8:20">
      <c r="H339" s="161"/>
      <c r="I339" s="161"/>
      <c r="J339" s="161"/>
      <c r="K339" s="161"/>
      <c r="L339" s="161"/>
      <c r="M339" s="161"/>
      <c r="O339" s="164"/>
      <c r="P339" s="159"/>
      <c r="Q339" s="159"/>
      <c r="R339" s="159"/>
      <c r="S339" s="159"/>
      <c r="T339" s="159"/>
    </row>
    <row r="340" spans="8:20">
      <c r="H340" s="161"/>
      <c r="I340" s="161"/>
      <c r="J340" s="161"/>
      <c r="K340" s="161"/>
      <c r="L340" s="161"/>
      <c r="M340" s="161"/>
      <c r="O340" s="164"/>
      <c r="P340" s="159"/>
      <c r="Q340" s="159"/>
      <c r="R340" s="159"/>
      <c r="S340" s="159"/>
      <c r="T340" s="159"/>
    </row>
    <row r="341" spans="8:20">
      <c r="H341" s="161"/>
      <c r="I341" s="161"/>
      <c r="J341" s="161"/>
      <c r="K341" s="161"/>
      <c r="L341" s="161"/>
      <c r="M341" s="161"/>
      <c r="O341" s="164"/>
      <c r="P341" s="159"/>
      <c r="Q341" s="159"/>
      <c r="R341" s="159"/>
      <c r="S341" s="159"/>
      <c r="T341" s="159"/>
    </row>
    <row r="342" spans="8:20">
      <c r="H342" s="161"/>
      <c r="I342" s="161"/>
      <c r="J342" s="161"/>
      <c r="K342" s="161"/>
      <c r="L342" s="161"/>
      <c r="M342" s="161"/>
      <c r="O342" s="164"/>
      <c r="P342" s="159"/>
      <c r="Q342" s="159"/>
      <c r="R342" s="159"/>
      <c r="S342" s="159"/>
      <c r="T342" s="159"/>
    </row>
    <row r="343" spans="8:20">
      <c r="H343" s="161"/>
      <c r="I343" s="161"/>
      <c r="J343" s="161"/>
      <c r="K343" s="161"/>
      <c r="L343" s="161"/>
      <c r="M343" s="161"/>
      <c r="O343" s="164"/>
      <c r="P343" s="159"/>
      <c r="Q343" s="159"/>
      <c r="R343" s="159"/>
      <c r="S343" s="159"/>
      <c r="T343" s="159"/>
    </row>
    <row r="344" spans="8:20">
      <c r="H344" s="161"/>
      <c r="I344" s="161"/>
      <c r="J344" s="161"/>
      <c r="K344" s="161"/>
      <c r="L344" s="161"/>
      <c r="M344" s="161"/>
      <c r="O344" s="164"/>
      <c r="P344" s="159"/>
      <c r="Q344" s="159"/>
      <c r="R344" s="159"/>
      <c r="S344" s="159"/>
      <c r="T344" s="159"/>
    </row>
    <row r="345" spans="8:20">
      <c r="H345" s="161"/>
      <c r="I345" s="161"/>
      <c r="J345" s="161"/>
      <c r="K345" s="161"/>
      <c r="L345" s="161"/>
      <c r="M345" s="161"/>
      <c r="O345" s="164"/>
      <c r="P345" s="159"/>
      <c r="Q345" s="159"/>
      <c r="R345" s="159"/>
      <c r="S345" s="159"/>
      <c r="T345" s="159"/>
    </row>
    <row r="346" spans="8:20">
      <c r="H346" s="161"/>
      <c r="I346" s="161"/>
      <c r="J346" s="161"/>
      <c r="K346" s="161"/>
      <c r="L346" s="161"/>
      <c r="M346" s="161"/>
      <c r="O346" s="164"/>
      <c r="P346" s="159"/>
      <c r="Q346" s="159"/>
      <c r="R346" s="159"/>
      <c r="S346" s="159"/>
      <c r="T346" s="159"/>
    </row>
    <row r="347" spans="8:20">
      <c r="H347" s="161"/>
      <c r="I347" s="161"/>
      <c r="J347" s="161"/>
      <c r="K347" s="161"/>
      <c r="L347" s="161"/>
      <c r="M347" s="161"/>
      <c r="O347" s="164"/>
      <c r="P347" s="159"/>
      <c r="Q347" s="159"/>
      <c r="R347" s="159"/>
      <c r="S347" s="159"/>
      <c r="T347" s="159"/>
    </row>
    <row r="348" spans="8:20">
      <c r="H348" s="161"/>
      <c r="I348" s="161"/>
      <c r="J348" s="161"/>
      <c r="K348" s="161"/>
      <c r="L348" s="161"/>
      <c r="M348" s="161"/>
      <c r="O348" s="164"/>
      <c r="P348" s="159"/>
      <c r="Q348" s="159"/>
      <c r="R348" s="159"/>
      <c r="S348" s="159"/>
      <c r="T348" s="159"/>
    </row>
    <row r="349" spans="8:20">
      <c r="H349" s="161"/>
      <c r="I349" s="161"/>
      <c r="J349" s="161"/>
      <c r="K349" s="161"/>
      <c r="L349" s="161"/>
      <c r="M349" s="161"/>
      <c r="O349" s="164"/>
      <c r="P349" s="159"/>
      <c r="Q349" s="159"/>
      <c r="R349" s="159"/>
      <c r="S349" s="159"/>
      <c r="T349" s="159"/>
    </row>
    <row r="350" spans="8:20">
      <c r="H350" s="161"/>
      <c r="I350" s="161"/>
      <c r="J350" s="161"/>
      <c r="K350" s="161"/>
      <c r="L350" s="161"/>
      <c r="M350" s="161"/>
      <c r="O350" s="164"/>
      <c r="P350" s="159"/>
      <c r="Q350" s="159"/>
      <c r="R350" s="159"/>
      <c r="S350" s="159"/>
      <c r="T350" s="159"/>
    </row>
    <row r="351" spans="8:20">
      <c r="H351" s="161"/>
      <c r="I351" s="161"/>
      <c r="J351" s="161"/>
      <c r="K351" s="161"/>
      <c r="L351" s="161"/>
      <c r="M351" s="161"/>
      <c r="O351" s="164"/>
      <c r="P351" s="159"/>
      <c r="Q351" s="159"/>
      <c r="R351" s="159"/>
      <c r="S351" s="159"/>
      <c r="T351" s="159"/>
    </row>
    <row r="352" spans="8:20">
      <c r="H352" s="161"/>
      <c r="I352" s="161"/>
      <c r="J352" s="161"/>
      <c r="K352" s="161"/>
      <c r="L352" s="161"/>
      <c r="M352" s="161"/>
      <c r="O352" s="164"/>
      <c r="P352" s="159"/>
      <c r="Q352" s="159"/>
      <c r="R352" s="159"/>
      <c r="S352" s="159"/>
      <c r="T352" s="159"/>
    </row>
  </sheetData>
  <mergeCells count="3">
    <mergeCell ref="O1:T1"/>
    <mergeCell ref="V1:AA1"/>
    <mergeCell ref="AC1:AH1"/>
  </mergeCells>
  <phoneticPr fontId="5" type="noConversion"/>
  <conditionalFormatting sqref="H166:H273 AC57:AC106 V108:V156 O163:O292">
    <cfRule type="expression" dxfId="3" priority="2" stopIfTrue="1">
      <formula>H57&gt;0</formula>
    </cfRule>
  </conditionalFormatting>
  <conditionalFormatting sqref="A4:B4 A7:B7">
    <cfRule type="expression" dxfId="2" priority="1" stopIfTrue="1">
      <formula>A4&gt;0</formula>
    </cfRule>
  </conditionalFormatting>
  <conditionalFormatting sqref="N4:N156 N163:N65535 AB4:AB65535 U4:U156">
    <cfRule type="expression" dxfId="1" priority="3" stopIfTrue="1">
      <formula>OR(O4&lt;&gt;"",M4&lt;&gt;"")</formula>
    </cfRule>
  </conditionalFormatting>
  <conditionalFormatting sqref="U157:U65535">
    <cfRule type="expression" dxfId="0" priority="4"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Drop Down 1">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10" zoomScaleNormal="100" workbookViewId="0">
      <selection activeCell="P30" sqref="P30"/>
    </sheetView>
  </sheetViews>
  <sheetFormatPr defaultRowHeight="14.25"/>
  <cols>
    <col min="14" max="14" width="9.625" customWidth="1"/>
  </cols>
  <sheetData>
    <row r="1" spans="1:14" ht="20.25" customHeight="1">
      <c r="A1" s="2"/>
      <c r="B1" s="2"/>
      <c r="C1" s="2"/>
    </row>
    <row r="2" spans="1:14" ht="15.75">
      <c r="A2" s="2"/>
      <c r="B2" s="2"/>
      <c r="C2" s="2"/>
    </row>
    <row r="3" spans="1:14" ht="18" customHeight="1">
      <c r="A3" s="2"/>
      <c r="B3" s="2"/>
      <c r="C3" s="2"/>
    </row>
    <row r="4" spans="1:14">
      <c r="A4" s="189" t="s">
        <v>30</v>
      </c>
      <c r="B4" s="189"/>
      <c r="C4" s="189"/>
      <c r="D4" s="189"/>
      <c r="E4" s="189"/>
      <c r="F4" s="189"/>
      <c r="G4" s="189"/>
      <c r="H4" s="189"/>
      <c r="I4" s="189"/>
      <c r="J4" s="189"/>
      <c r="K4" s="189"/>
      <c r="L4" s="189"/>
      <c r="M4" s="189"/>
      <c r="N4" s="189"/>
    </row>
    <row r="5" spans="1:14">
      <c r="A5" s="192" t="s">
        <v>31</v>
      </c>
      <c r="B5" s="192"/>
      <c r="C5" s="192"/>
      <c r="D5" s="192"/>
      <c r="E5" s="192"/>
      <c r="F5" s="192"/>
      <c r="G5" s="192"/>
      <c r="H5" s="192" t="s">
        <v>38</v>
      </c>
      <c r="I5" s="192"/>
      <c r="J5" s="192"/>
      <c r="K5" s="192"/>
      <c r="L5" s="192"/>
      <c r="M5" s="192"/>
      <c r="N5" s="192"/>
    </row>
    <row r="6" spans="1:14">
      <c r="A6" s="192"/>
      <c r="B6" s="192"/>
      <c r="C6" s="192"/>
      <c r="D6" s="192"/>
      <c r="E6" s="192"/>
      <c r="F6" s="192"/>
      <c r="G6" s="192"/>
      <c r="H6" s="192"/>
      <c r="I6" s="192"/>
      <c r="J6" s="192"/>
      <c r="K6" s="192"/>
      <c r="L6" s="192"/>
      <c r="M6" s="192"/>
      <c r="N6" s="192"/>
    </row>
    <row r="7" spans="1:14" ht="15.75">
      <c r="A7" s="43"/>
      <c r="B7" s="43"/>
      <c r="C7" s="43"/>
      <c r="D7" s="43"/>
      <c r="E7" s="43"/>
      <c r="F7" s="43"/>
      <c r="G7" s="43"/>
      <c r="H7" s="43"/>
      <c r="I7" s="43"/>
      <c r="J7" s="43"/>
      <c r="K7" s="43"/>
      <c r="L7" s="43"/>
      <c r="M7" s="3"/>
    </row>
    <row r="8" spans="1:14" ht="15.75">
      <c r="A8" s="43"/>
      <c r="B8" s="43"/>
      <c r="C8" s="43"/>
      <c r="D8" s="43"/>
      <c r="E8" s="43"/>
      <c r="F8" s="43"/>
      <c r="G8" s="43"/>
      <c r="H8" s="43"/>
      <c r="I8" s="43"/>
      <c r="J8" s="43"/>
      <c r="K8" s="43"/>
      <c r="L8" s="43"/>
      <c r="M8" s="3"/>
    </row>
    <row r="9" spans="1:14" ht="15.75">
      <c r="A9" s="43"/>
      <c r="B9" s="43"/>
      <c r="C9" s="43"/>
      <c r="D9" s="43"/>
      <c r="E9" s="43"/>
      <c r="F9" s="43"/>
      <c r="G9" s="43"/>
      <c r="H9" s="43"/>
      <c r="I9" s="43"/>
      <c r="J9" s="43"/>
      <c r="K9" s="43"/>
      <c r="L9" s="43"/>
      <c r="M9" s="3"/>
    </row>
    <row r="10" spans="1:14" ht="15.75">
      <c r="A10" s="43"/>
      <c r="B10" s="43"/>
      <c r="C10" s="43"/>
      <c r="D10" s="43"/>
      <c r="E10" s="43"/>
      <c r="F10" s="43"/>
      <c r="G10" s="43"/>
      <c r="H10" s="43"/>
      <c r="I10" s="43"/>
      <c r="J10" s="43"/>
      <c r="K10" s="43"/>
      <c r="L10" s="43"/>
      <c r="M10" s="3"/>
    </row>
    <row r="11" spans="1:14" ht="15.75">
      <c r="A11" s="43"/>
      <c r="B11" s="43"/>
      <c r="C11" s="43"/>
      <c r="D11" s="43"/>
      <c r="E11" s="43"/>
      <c r="F11" s="43"/>
      <c r="G11" s="43"/>
      <c r="H11" s="43"/>
      <c r="I11" s="43"/>
      <c r="J11" s="43"/>
      <c r="K11" s="43"/>
      <c r="L11" s="43"/>
      <c r="M11" s="3"/>
    </row>
    <row r="12" spans="1:14" ht="15.75">
      <c r="A12" s="43"/>
      <c r="B12" s="43"/>
      <c r="C12" s="43"/>
      <c r="D12" s="43"/>
      <c r="E12" s="43"/>
      <c r="F12" s="43"/>
      <c r="G12" s="43"/>
      <c r="H12" s="43"/>
      <c r="I12" s="43"/>
      <c r="J12" s="43"/>
      <c r="K12" s="43"/>
      <c r="L12" s="43"/>
      <c r="M12" s="3"/>
    </row>
    <row r="13" spans="1:14" ht="15.75">
      <c r="A13" s="43"/>
      <c r="B13" s="43"/>
      <c r="C13" s="43"/>
      <c r="D13" s="43"/>
      <c r="E13" s="43"/>
      <c r="F13" s="43"/>
      <c r="G13" s="43"/>
      <c r="H13" s="43"/>
      <c r="I13" s="43"/>
      <c r="J13" s="43"/>
      <c r="K13" s="43"/>
      <c r="L13" s="43"/>
      <c r="M13" s="3"/>
    </row>
    <row r="14" spans="1:14" ht="15.75">
      <c r="A14" s="43"/>
      <c r="B14" s="43"/>
      <c r="C14" s="43"/>
      <c r="D14" s="43"/>
      <c r="E14" s="43"/>
      <c r="F14" s="43"/>
      <c r="G14" s="43"/>
      <c r="H14" s="43"/>
      <c r="I14" s="43"/>
      <c r="J14" s="43"/>
      <c r="K14" s="43"/>
      <c r="L14" s="43"/>
      <c r="M14" s="3"/>
    </row>
    <row r="15" spans="1:14" ht="15.75">
      <c r="A15" s="43"/>
      <c r="B15" s="43"/>
      <c r="C15" s="43"/>
      <c r="D15" s="43"/>
      <c r="E15" s="43"/>
      <c r="F15" s="43"/>
      <c r="G15" s="43"/>
      <c r="H15" s="43"/>
      <c r="I15" s="43"/>
      <c r="J15" s="43"/>
      <c r="K15" s="43"/>
      <c r="L15" s="43"/>
      <c r="M15" s="3"/>
    </row>
    <row r="16" spans="1:14" ht="15.75">
      <c r="A16" s="43"/>
      <c r="B16" s="43"/>
      <c r="C16" s="43"/>
      <c r="D16" s="43"/>
      <c r="E16" s="43"/>
      <c r="F16" s="43"/>
      <c r="G16" s="43"/>
      <c r="H16" s="43"/>
      <c r="I16" s="43"/>
      <c r="J16" s="43"/>
      <c r="K16" s="43"/>
      <c r="L16" s="43"/>
      <c r="M16" s="3"/>
    </row>
    <row r="17" spans="1:14" ht="15.75">
      <c r="A17" s="43"/>
      <c r="B17" s="43"/>
      <c r="C17" s="43"/>
      <c r="D17" s="43"/>
      <c r="E17" s="43"/>
      <c r="F17" s="43"/>
      <c r="G17" s="43"/>
      <c r="H17" s="43"/>
      <c r="I17" s="43"/>
      <c r="J17" s="43"/>
      <c r="K17" s="43"/>
      <c r="L17" s="43"/>
      <c r="M17" s="3"/>
    </row>
    <row r="18" spans="1:14" ht="15.75">
      <c r="A18" s="43"/>
      <c r="B18" s="43"/>
      <c r="C18" s="43"/>
      <c r="D18" s="43"/>
      <c r="E18" s="43"/>
      <c r="F18" s="43"/>
      <c r="G18" s="43"/>
      <c r="H18" s="43"/>
      <c r="I18" s="43"/>
      <c r="J18" s="43"/>
      <c r="K18" s="43"/>
      <c r="L18" s="43"/>
      <c r="M18" s="3"/>
    </row>
    <row r="19" spans="1:14" ht="15.75">
      <c r="A19" s="43"/>
      <c r="B19" s="43"/>
      <c r="C19" s="43"/>
      <c r="D19" s="43"/>
      <c r="E19" s="43"/>
      <c r="F19" s="43"/>
      <c r="G19" s="43"/>
      <c r="H19" s="43"/>
      <c r="I19" s="43"/>
      <c r="J19" s="43"/>
      <c r="K19" s="43"/>
      <c r="L19" s="43"/>
      <c r="M19" s="3"/>
    </row>
    <row r="20" spans="1:14" ht="15.75">
      <c r="A20" s="43"/>
      <c r="B20" s="43"/>
      <c r="C20" s="43"/>
      <c r="D20" s="43"/>
      <c r="E20" s="43"/>
      <c r="F20" s="43"/>
      <c r="G20" s="43"/>
      <c r="H20" s="43"/>
      <c r="I20" s="43"/>
      <c r="J20" s="43"/>
      <c r="K20" s="43"/>
      <c r="L20" s="43"/>
      <c r="M20" s="3"/>
    </row>
    <row r="21" spans="1:14" ht="15.75" customHeight="1">
      <c r="A21" s="192" t="s">
        <v>451</v>
      </c>
      <c r="B21" s="192"/>
      <c r="C21" s="192"/>
      <c r="D21" s="192"/>
      <c r="E21" s="192"/>
      <c r="F21" s="192"/>
      <c r="G21" s="192"/>
      <c r="H21" s="191" t="s">
        <v>29</v>
      </c>
      <c r="I21" s="191"/>
      <c r="J21" s="191"/>
      <c r="K21" s="191"/>
      <c r="L21" s="191"/>
      <c r="M21" s="191"/>
      <c r="N21" s="191"/>
    </row>
    <row r="22" spans="1:14" ht="15.75" customHeight="1">
      <c r="A22" s="192"/>
      <c r="B22" s="192"/>
      <c r="C22" s="192"/>
      <c r="D22" s="192"/>
      <c r="E22" s="192"/>
      <c r="F22" s="192"/>
      <c r="G22" s="192"/>
      <c r="H22" s="191"/>
      <c r="I22" s="191"/>
      <c r="J22" s="191"/>
      <c r="K22" s="191"/>
      <c r="L22" s="191"/>
      <c r="M22" s="191"/>
      <c r="N22" s="191"/>
    </row>
    <row r="23" spans="1:14" ht="15.75">
      <c r="A23" s="43"/>
      <c r="B23" s="43"/>
      <c r="C23" s="43"/>
      <c r="D23" s="43"/>
      <c r="E23" s="43"/>
      <c r="F23" s="43"/>
      <c r="G23" s="43"/>
      <c r="H23" s="43"/>
      <c r="I23" s="43"/>
      <c r="J23" s="43"/>
      <c r="K23" s="43"/>
      <c r="L23" s="43"/>
      <c r="M23" s="3"/>
    </row>
    <row r="24" spans="1:14" ht="15.75">
      <c r="A24" s="43"/>
      <c r="B24" s="43"/>
      <c r="C24" s="43"/>
      <c r="D24" s="43"/>
      <c r="E24" s="43"/>
      <c r="F24" s="43"/>
      <c r="G24" s="43"/>
      <c r="H24" s="43"/>
      <c r="I24" s="43"/>
      <c r="J24" s="43"/>
      <c r="K24" s="43"/>
      <c r="L24" s="43"/>
      <c r="M24" s="3"/>
    </row>
    <row r="25" spans="1:14" ht="15.75">
      <c r="A25" s="43"/>
      <c r="B25" s="43"/>
      <c r="C25" s="43"/>
      <c r="D25" s="43"/>
      <c r="E25" s="43"/>
      <c r="F25" s="43"/>
      <c r="G25" s="43"/>
      <c r="H25" s="43"/>
      <c r="I25" s="43"/>
      <c r="J25" s="43"/>
      <c r="K25" s="43"/>
      <c r="L25" s="43"/>
      <c r="M25" s="3"/>
    </row>
    <row r="26" spans="1:14" ht="15.75">
      <c r="A26" s="43"/>
      <c r="B26" s="43"/>
      <c r="C26" s="43"/>
      <c r="D26" s="43"/>
      <c r="E26" s="43"/>
      <c r="F26" s="43"/>
      <c r="G26" s="43"/>
      <c r="H26" s="43"/>
      <c r="I26" s="43"/>
      <c r="J26" s="43"/>
      <c r="K26" s="43"/>
      <c r="L26" s="43"/>
      <c r="M26" s="3"/>
    </row>
    <row r="27" spans="1:14" ht="15.75">
      <c r="A27" s="43"/>
      <c r="B27" s="43"/>
      <c r="C27" s="43"/>
      <c r="D27" s="43"/>
      <c r="E27" s="43"/>
      <c r="F27" s="43"/>
      <c r="G27" s="43"/>
      <c r="H27" s="43"/>
      <c r="I27" s="43"/>
      <c r="J27" s="43"/>
      <c r="K27" s="43"/>
      <c r="L27" s="43"/>
      <c r="M27" s="3"/>
    </row>
    <row r="28" spans="1:14" ht="15.75">
      <c r="A28" s="43"/>
      <c r="B28" s="43"/>
      <c r="C28" s="43"/>
      <c r="D28" s="43"/>
      <c r="E28" s="43"/>
      <c r="F28" s="43"/>
      <c r="G28" s="43"/>
      <c r="H28" s="43"/>
      <c r="I28" s="43"/>
      <c r="J28" s="43"/>
      <c r="K28" s="43"/>
      <c r="L28" s="43"/>
      <c r="M28" s="3"/>
    </row>
    <row r="29" spans="1:14" ht="15.75">
      <c r="A29" s="43"/>
      <c r="B29" s="43"/>
      <c r="C29" s="43"/>
      <c r="D29" s="43"/>
      <c r="E29" s="43"/>
      <c r="F29" s="43"/>
      <c r="G29" s="43"/>
      <c r="H29" s="43"/>
      <c r="I29" s="43"/>
      <c r="J29" s="43"/>
      <c r="K29" s="43"/>
      <c r="L29" s="43"/>
      <c r="M29" s="3"/>
    </row>
    <row r="30" spans="1:14" ht="15.75">
      <c r="A30" s="43"/>
      <c r="B30" s="43"/>
      <c r="C30" s="43"/>
      <c r="D30" s="43"/>
      <c r="E30" s="43"/>
      <c r="F30" s="43"/>
      <c r="G30" s="43"/>
      <c r="H30" s="43"/>
      <c r="I30" s="43"/>
      <c r="J30" s="43"/>
      <c r="K30" s="43"/>
      <c r="L30" s="43"/>
      <c r="M30" s="3"/>
    </row>
    <row r="31" spans="1:14" ht="15.75">
      <c r="A31" s="43"/>
      <c r="B31" s="43"/>
      <c r="C31" s="43"/>
      <c r="D31" s="43"/>
      <c r="E31" s="43"/>
      <c r="F31" s="43"/>
      <c r="G31" s="43"/>
      <c r="H31" s="43"/>
      <c r="I31" s="43"/>
      <c r="J31" s="43"/>
      <c r="K31" s="43"/>
      <c r="L31" s="43"/>
      <c r="M31" s="3"/>
    </row>
    <row r="32" spans="1:14" ht="15.75">
      <c r="A32" s="43"/>
      <c r="B32" s="43"/>
      <c r="C32" s="43"/>
      <c r="D32" s="43"/>
      <c r="E32" s="43"/>
      <c r="F32" s="43"/>
      <c r="G32" s="43"/>
      <c r="H32" s="43"/>
      <c r="I32" s="43"/>
      <c r="J32" s="43"/>
      <c r="K32" s="43"/>
      <c r="L32" s="43"/>
      <c r="M32" s="3"/>
    </row>
    <row r="33" spans="1:13" ht="15.75">
      <c r="A33" s="43"/>
      <c r="B33" s="43"/>
      <c r="C33" s="43"/>
      <c r="D33" s="43"/>
      <c r="E33" s="43"/>
      <c r="F33" s="43"/>
      <c r="G33" s="43"/>
      <c r="H33" s="43"/>
      <c r="I33" s="43"/>
      <c r="J33" s="43"/>
      <c r="K33" s="43"/>
      <c r="L33" s="43"/>
      <c r="M33" s="3"/>
    </row>
    <row r="34" spans="1:13" ht="15.75">
      <c r="A34" s="43"/>
      <c r="B34" s="43"/>
      <c r="C34" s="43"/>
      <c r="D34" s="43"/>
      <c r="E34" s="43"/>
      <c r="F34" s="43"/>
      <c r="G34" s="43"/>
      <c r="H34" s="43"/>
      <c r="I34" s="43"/>
      <c r="J34" s="43"/>
      <c r="K34" s="43"/>
      <c r="L34" s="43"/>
      <c r="M34" s="3"/>
    </row>
    <row r="35" spans="1:13" ht="15.75">
      <c r="A35" s="43"/>
      <c r="B35" s="43"/>
      <c r="C35" s="43"/>
      <c r="D35" s="43"/>
      <c r="E35" s="43"/>
      <c r="F35" s="43"/>
      <c r="G35" s="43"/>
      <c r="H35" s="43"/>
      <c r="I35" s="43"/>
      <c r="J35" s="43"/>
      <c r="K35" s="43"/>
      <c r="L35" s="43"/>
      <c r="M35" s="3"/>
    </row>
    <row r="36" spans="1:13" ht="15.75">
      <c r="A36" s="43"/>
      <c r="B36" s="43"/>
      <c r="C36" s="43"/>
      <c r="D36" s="43"/>
      <c r="E36" s="43"/>
      <c r="F36" s="43"/>
      <c r="G36" s="43"/>
      <c r="H36" s="43"/>
      <c r="I36" s="43"/>
      <c r="J36" s="43"/>
      <c r="K36" s="43"/>
      <c r="L36" s="43"/>
      <c r="M36" s="3"/>
    </row>
    <row r="37" spans="1:13" ht="15.75">
      <c r="A37" s="1" t="s">
        <v>34</v>
      </c>
      <c r="B37" s="4"/>
      <c r="C37" s="4"/>
      <c r="D37" s="43"/>
      <c r="E37" s="43"/>
      <c r="F37" s="43"/>
      <c r="G37" s="43"/>
      <c r="H37" s="190"/>
      <c r="I37" s="190"/>
      <c r="J37" s="190"/>
      <c r="K37" s="190"/>
      <c r="L37" s="190"/>
      <c r="M37" s="3"/>
    </row>
    <row r="38" spans="1:13" ht="15.75">
      <c r="A38" s="43"/>
      <c r="B38" s="43"/>
      <c r="C38" s="43"/>
      <c r="D38" s="43"/>
      <c r="E38" s="43"/>
      <c r="F38" s="43"/>
      <c r="G38" s="43"/>
      <c r="H38" s="43"/>
      <c r="I38" s="43"/>
      <c r="J38" s="43"/>
      <c r="K38" s="43"/>
      <c r="L38" s="43"/>
      <c r="M38" s="3"/>
    </row>
    <row r="39" spans="1:13" ht="15.75">
      <c r="H39" s="43"/>
      <c r="I39" s="43"/>
      <c r="J39" s="43"/>
      <c r="K39" s="43"/>
      <c r="L39" s="43"/>
      <c r="M39" s="3"/>
    </row>
    <row r="40" spans="1:13" ht="15.75">
      <c r="H40" s="43"/>
      <c r="I40" s="43"/>
      <c r="J40" s="43"/>
      <c r="K40" s="43"/>
      <c r="L40" s="43"/>
      <c r="M40" s="3"/>
    </row>
    <row r="41" spans="1:13" ht="15.75">
      <c r="H41" s="43"/>
      <c r="I41" s="43"/>
      <c r="J41" s="43"/>
      <c r="K41" s="43"/>
      <c r="L41" s="43"/>
      <c r="M41" s="3"/>
    </row>
    <row r="42" spans="1:13" ht="15.75">
      <c r="H42" s="43"/>
      <c r="I42" s="43"/>
      <c r="J42" s="43"/>
      <c r="K42" s="43"/>
      <c r="L42" s="43"/>
      <c r="M42" s="3"/>
    </row>
    <row r="43" spans="1:13" ht="15.75">
      <c r="H43" s="43"/>
      <c r="I43" s="43"/>
      <c r="J43" s="43"/>
      <c r="K43" s="43"/>
      <c r="L43" s="43"/>
      <c r="M43" s="3"/>
    </row>
    <row r="44" spans="1:13" ht="15.75">
      <c r="H44" s="43"/>
      <c r="I44" s="43"/>
      <c r="J44" s="43"/>
      <c r="K44" s="43"/>
      <c r="L44" s="43"/>
      <c r="M44" s="3"/>
    </row>
    <row r="45" spans="1:13" ht="15.75">
      <c r="H45" s="43"/>
      <c r="I45" s="43"/>
      <c r="J45" s="43"/>
      <c r="K45" s="43"/>
      <c r="L45" s="43"/>
      <c r="M45" s="3"/>
    </row>
    <row r="46" spans="1:13" ht="15.75">
      <c r="H46" s="43"/>
      <c r="I46" s="43"/>
      <c r="J46" s="43"/>
      <c r="K46" s="43"/>
      <c r="L46" s="43"/>
      <c r="M46" s="3"/>
    </row>
    <row r="47" spans="1:13" ht="15.75">
      <c r="H47" s="43"/>
      <c r="I47" s="43"/>
      <c r="J47" s="43"/>
      <c r="K47" s="43"/>
      <c r="L47" s="43"/>
      <c r="M47" s="3"/>
    </row>
    <row r="48" spans="1:13" ht="15.75">
      <c r="H48" s="43"/>
      <c r="I48" s="43"/>
      <c r="J48" s="43"/>
      <c r="K48" s="43"/>
      <c r="L48" s="43"/>
      <c r="M48" s="3"/>
    </row>
    <row r="49" spans="8:13" ht="15.75">
      <c r="H49" s="43"/>
      <c r="I49" s="43"/>
      <c r="J49" s="43"/>
      <c r="K49" s="43"/>
      <c r="L49" s="43"/>
      <c r="M49" s="3"/>
    </row>
    <row r="50" spans="8:13" ht="15.75">
      <c r="H50" s="43"/>
      <c r="I50" s="43"/>
      <c r="J50" s="43"/>
      <c r="K50" s="43"/>
      <c r="L50" s="43"/>
      <c r="M50" s="3"/>
    </row>
    <row r="51" spans="8:13" ht="15.75">
      <c r="H51" s="43"/>
      <c r="I51" s="43"/>
      <c r="J51" s="43"/>
      <c r="K51" s="43"/>
      <c r="L51" s="43"/>
      <c r="M51" s="3"/>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4"/>
  <sheetViews>
    <sheetView showGridLines="0" topLeftCell="A7" workbookViewId="0">
      <pane xSplit="12" topLeftCell="M1" activePane="topRight" state="frozenSplit"/>
      <selection pane="topRight" activeCell="A5" sqref="A5:L5"/>
    </sheetView>
  </sheetViews>
  <sheetFormatPr defaultRowHeight="15.75"/>
  <cols>
    <col min="1" max="1" width="9" style="52"/>
    <col min="2" max="2" width="9" style="52" customWidth="1"/>
    <col min="3" max="3" width="10.25" style="52" customWidth="1"/>
    <col min="4" max="9" width="9" style="52" customWidth="1"/>
    <col min="10" max="10" width="11.125" style="52" bestFit="1" customWidth="1"/>
    <col min="11" max="12" width="9" style="52" customWidth="1"/>
    <col min="13" max="16384" width="9" style="52"/>
  </cols>
  <sheetData>
    <row r="1" spans="1:12">
      <c r="G1" s="79"/>
    </row>
    <row r="3" spans="1:12" ht="13.5" customHeight="1"/>
    <row r="4" spans="1:12">
      <c r="A4" s="67" t="s">
        <v>56</v>
      </c>
      <c r="B4" s="66">
        <f>通信行业周报!H7-3</f>
        <v>41929</v>
      </c>
      <c r="C4" s="66"/>
      <c r="D4" s="65"/>
    </row>
    <row r="5" spans="1:12" ht="24" customHeight="1" thickBot="1">
      <c r="A5" s="193" t="s">
        <v>55</v>
      </c>
      <c r="B5" s="194"/>
      <c r="C5" s="194"/>
      <c r="D5" s="194"/>
      <c r="E5" s="194"/>
      <c r="F5" s="194"/>
      <c r="G5" s="194"/>
      <c r="H5" s="194"/>
      <c r="I5" s="194"/>
      <c r="J5" s="194"/>
      <c r="K5" s="194"/>
      <c r="L5" s="194"/>
    </row>
    <row r="6" spans="1:12" s="62" customFormat="1" ht="16.5" customHeight="1">
      <c r="A6" s="199" t="s">
        <v>54</v>
      </c>
      <c r="B6" s="200"/>
      <c r="C6" s="197" t="s">
        <v>53</v>
      </c>
      <c r="D6" s="198" t="s">
        <v>52</v>
      </c>
      <c r="E6" s="198"/>
      <c r="F6" s="198"/>
      <c r="G6" s="203" t="s">
        <v>51</v>
      </c>
      <c r="H6" s="204"/>
      <c r="I6" s="205"/>
      <c r="J6" s="64" t="s">
        <v>104</v>
      </c>
      <c r="K6" s="198" t="s">
        <v>50</v>
      </c>
      <c r="L6" s="198"/>
    </row>
    <row r="7" spans="1:12" s="62" customFormat="1" ht="16.5" customHeight="1">
      <c r="A7" s="201"/>
      <c r="B7" s="202"/>
      <c r="C7" s="198"/>
      <c r="D7" s="63" t="s">
        <v>49</v>
      </c>
      <c r="E7" s="63" t="s">
        <v>48</v>
      </c>
      <c r="F7" s="63" t="s">
        <v>47</v>
      </c>
      <c r="G7" s="63" t="s">
        <v>49</v>
      </c>
      <c r="H7" s="63" t="s">
        <v>48</v>
      </c>
      <c r="I7" s="63" t="s">
        <v>47</v>
      </c>
      <c r="J7" s="63" t="s">
        <v>102</v>
      </c>
      <c r="K7" s="63" t="s">
        <v>102</v>
      </c>
      <c r="L7" s="63" t="s">
        <v>103</v>
      </c>
    </row>
    <row r="8" spans="1:12">
      <c r="A8" s="61" t="s">
        <v>88</v>
      </c>
      <c r="B8" s="61" t="s">
        <v>72</v>
      </c>
      <c r="C8" s="61" t="s">
        <v>96</v>
      </c>
      <c r="D8" s="76">
        <v>-2.1046301864100947</v>
      </c>
      <c r="E8" s="76">
        <v>-3.2104637336504149</v>
      </c>
      <c r="F8" s="76">
        <v>16.581466917217735</v>
      </c>
      <c r="G8" s="76">
        <v>10.319502830105783</v>
      </c>
      <c r="H8" s="76">
        <v>18.708119351456439</v>
      </c>
      <c r="I8" s="76">
        <v>476.35242331888207</v>
      </c>
      <c r="J8" s="76">
        <v>35.071090698242187</v>
      </c>
      <c r="K8" s="76">
        <v>60.25872802734375</v>
      </c>
      <c r="L8" s="76">
        <v>45.341796875</v>
      </c>
    </row>
    <row r="9" spans="1:12">
      <c r="A9" s="61" t="s">
        <v>91</v>
      </c>
      <c r="B9" s="61" t="s">
        <v>83</v>
      </c>
      <c r="C9" s="61" t="s">
        <v>95</v>
      </c>
      <c r="D9" s="76">
        <v>-3.4125975676166376</v>
      </c>
      <c r="E9" s="76">
        <v>-4.8462088698140278</v>
      </c>
      <c r="F9" s="76">
        <v>25.8237559931096</v>
      </c>
      <c r="G9" s="76">
        <v>17.639103960184457</v>
      </c>
      <c r="H9" s="76">
        <v>27.255838370171908</v>
      </c>
      <c r="I9" s="76">
        <v>616.97698734529672</v>
      </c>
      <c r="J9" s="76">
        <v>38.020721435546875</v>
      </c>
      <c r="K9" s="76">
        <v>85.142066955566406</v>
      </c>
      <c r="L9" s="76">
        <v>61.67327880859375</v>
      </c>
    </row>
    <row r="10" spans="1:12">
      <c r="A10" s="61" t="s">
        <v>101</v>
      </c>
      <c r="B10" s="61" t="s">
        <v>108</v>
      </c>
      <c r="C10" s="61" t="s">
        <v>115</v>
      </c>
      <c r="D10" s="76">
        <v>-8.9970009996667812</v>
      </c>
      <c r="E10" s="76">
        <v>-8.875542208875542</v>
      </c>
      <c r="F10" s="76">
        <v>28.975643875937784</v>
      </c>
      <c r="G10" s="76">
        <v>9.0733384606619953</v>
      </c>
      <c r="H10" s="76">
        <v>15.705253517917166</v>
      </c>
      <c r="I10" s="76">
        <v>421.81208141058505</v>
      </c>
      <c r="J10" s="76">
        <v>31.336774826049805</v>
      </c>
      <c r="K10" s="76">
        <v>27.911710739135742</v>
      </c>
      <c r="L10" s="76">
        <v>36.776317596435547</v>
      </c>
    </row>
    <row r="11" spans="1:12">
      <c r="A11" s="61" t="s">
        <v>89</v>
      </c>
      <c r="B11" s="61" t="s">
        <v>109</v>
      </c>
      <c r="C11" s="61" t="s">
        <v>94</v>
      </c>
      <c r="D11" s="76">
        <v>-3.3663366336633693</v>
      </c>
      <c r="E11" s="76">
        <v>-3.4300791556728272</v>
      </c>
      <c r="F11" s="76">
        <v>12.267783177525505</v>
      </c>
      <c r="G11" s="76">
        <v>7.0460986557067793</v>
      </c>
      <c r="H11" s="76">
        <v>13.542562336154631</v>
      </c>
      <c r="I11" s="76">
        <v>244.21323297838276</v>
      </c>
      <c r="J11" s="76">
        <v>17.836257934570313</v>
      </c>
      <c r="K11" s="76">
        <v>107.83609771728516</v>
      </c>
      <c r="L11" s="76">
        <v>26.86890983581543</v>
      </c>
    </row>
    <row r="12" spans="1:12">
      <c r="A12" s="61" t="s">
        <v>93</v>
      </c>
      <c r="B12" s="61" t="s">
        <v>111</v>
      </c>
      <c r="C12" s="61" t="s">
        <v>114</v>
      </c>
      <c r="D12" s="76">
        <v>-13.655091230135374</v>
      </c>
      <c r="E12" s="76">
        <v>-15.397923875432529</v>
      </c>
      <c r="F12" s="76">
        <v>45.499245570967247</v>
      </c>
      <c r="G12" s="76">
        <v>20.888916617916866</v>
      </c>
      <c r="H12" s="76">
        <v>30.43423196622534</v>
      </c>
      <c r="I12" s="76">
        <v>721.1447233721791</v>
      </c>
      <c r="J12" s="76">
        <v>29.889976501464844</v>
      </c>
      <c r="K12" s="76">
        <v>27.96160888671875</v>
      </c>
      <c r="L12" s="76">
        <v>30.37724494934082</v>
      </c>
    </row>
    <row r="13" spans="1:12">
      <c r="A13" s="61" t="s">
        <v>90</v>
      </c>
      <c r="B13" s="61" t="s">
        <v>86</v>
      </c>
      <c r="C13" s="61" t="s">
        <v>97</v>
      </c>
      <c r="D13" s="76">
        <v>-9.4382022471910076</v>
      </c>
      <c r="E13" s="76">
        <v>-3.7611940298507451</v>
      </c>
      <c r="F13" s="76">
        <v>70.516031219027028</v>
      </c>
      <c r="G13" s="76">
        <v>15.798711364081921</v>
      </c>
      <c r="H13" s="76">
        <v>30.783761843318739</v>
      </c>
      <c r="I13" s="76">
        <v>477.40675023232433</v>
      </c>
      <c r="J13" s="76">
        <v>63.539615631103516</v>
      </c>
      <c r="K13" s="76">
        <v>205.28387451171875</v>
      </c>
      <c r="L13" s="76">
        <v>109.93082427978516</v>
      </c>
    </row>
    <row r="14" spans="1:12">
      <c r="A14" s="61" t="s">
        <v>98</v>
      </c>
      <c r="B14" s="61" t="s">
        <v>112</v>
      </c>
      <c r="C14" s="61" t="s">
        <v>99</v>
      </c>
      <c r="D14" s="76">
        <v>-3.7082818294190245</v>
      </c>
      <c r="E14" s="76">
        <v>-4.1820418204182142</v>
      </c>
      <c r="F14" s="76">
        <v>22.291993720565163</v>
      </c>
      <c r="G14" s="76">
        <v>17.5522228728796</v>
      </c>
      <c r="H14" s="76">
        <v>27.16392367627741</v>
      </c>
      <c r="I14" s="76">
        <v>531.14928042754502</v>
      </c>
      <c r="J14" s="76">
        <v>75.925926208496094</v>
      </c>
      <c r="K14" s="76">
        <v>131.17169189453125</v>
      </c>
      <c r="L14" s="76">
        <v>185.0574951171875</v>
      </c>
    </row>
    <row r="15" spans="1:12">
      <c r="A15" s="69" t="s">
        <v>92</v>
      </c>
      <c r="B15" s="69" t="s">
        <v>113</v>
      </c>
      <c r="C15" s="69" t="s">
        <v>100</v>
      </c>
      <c r="D15" s="77">
        <v>0.15174506828528056</v>
      </c>
      <c r="E15" s="77">
        <v>0</v>
      </c>
      <c r="F15" s="77">
        <v>74.046833931106377</v>
      </c>
      <c r="G15" s="77">
        <v>6.6458281779998707</v>
      </c>
      <c r="H15" s="77">
        <v>9.6383787528010245</v>
      </c>
      <c r="I15" s="77">
        <v>212.67441177297246</v>
      </c>
      <c r="J15" s="77">
        <v>30.410076141357422</v>
      </c>
      <c r="K15" s="77">
        <v>6.6767606735229492</v>
      </c>
      <c r="L15" s="77">
        <v>17.973287582397461</v>
      </c>
    </row>
    <row r="16" spans="1:12">
      <c r="A16" s="124"/>
      <c r="B16" s="124"/>
      <c r="C16" s="124"/>
      <c r="D16" s="125"/>
      <c r="E16" s="125"/>
      <c r="F16" s="125"/>
      <c r="G16" s="125"/>
      <c r="H16" s="125"/>
      <c r="I16" s="125"/>
      <c r="J16" s="125"/>
      <c r="K16" s="125"/>
      <c r="L16" s="125"/>
    </row>
    <row r="17" spans="1:26">
      <c r="A17" s="1" t="s">
        <v>105</v>
      </c>
      <c r="B17" s="55"/>
      <c r="C17" s="55"/>
      <c r="D17" s="55"/>
      <c r="E17" s="55"/>
      <c r="F17" s="55"/>
      <c r="G17" s="55"/>
      <c r="H17" s="55"/>
      <c r="I17" s="55"/>
      <c r="J17" s="55"/>
      <c r="K17" s="55"/>
      <c r="L17" s="55"/>
      <c r="M17" s="59"/>
      <c r="N17" s="58"/>
      <c r="O17" s="58"/>
      <c r="P17" s="58"/>
      <c r="Q17" s="58"/>
      <c r="R17" s="58"/>
      <c r="S17" s="58"/>
      <c r="T17" s="58"/>
      <c r="U17" s="58"/>
      <c r="V17" s="58"/>
      <c r="W17" s="58"/>
      <c r="X17" s="58"/>
      <c r="Y17" s="58"/>
      <c r="Z17" s="58"/>
    </row>
    <row r="18" spans="1:26">
      <c r="A18" s="55"/>
      <c r="B18" s="55"/>
      <c r="C18" s="55"/>
      <c r="D18" s="55"/>
      <c r="E18" s="55"/>
      <c r="F18" s="55"/>
      <c r="G18" s="55"/>
      <c r="H18" s="55"/>
      <c r="I18" s="55"/>
      <c r="J18" s="55"/>
      <c r="K18" s="55"/>
      <c r="L18" s="55"/>
      <c r="M18" s="59"/>
      <c r="N18" s="58"/>
      <c r="O18" s="58"/>
      <c r="P18" s="58"/>
      <c r="Q18" s="58"/>
      <c r="R18" s="58"/>
      <c r="S18" s="58"/>
      <c r="T18" s="58"/>
      <c r="U18" s="58"/>
      <c r="V18" s="58"/>
      <c r="W18" s="58"/>
      <c r="X18" s="58"/>
      <c r="Y18" s="58"/>
      <c r="Z18" s="58"/>
    </row>
    <row r="19" spans="1:26">
      <c r="A19" s="55"/>
      <c r="B19" s="55"/>
      <c r="C19" s="55"/>
      <c r="D19" s="55"/>
      <c r="E19" s="55"/>
      <c r="F19" s="55"/>
      <c r="G19" s="55"/>
      <c r="H19" s="55"/>
      <c r="I19" s="55"/>
      <c r="J19" s="55"/>
      <c r="K19" s="55"/>
      <c r="L19" s="55"/>
      <c r="M19" s="59"/>
      <c r="N19" s="58"/>
      <c r="O19" s="58"/>
      <c r="P19" s="58"/>
      <c r="Q19" s="58"/>
      <c r="R19" s="58"/>
      <c r="S19" s="58"/>
      <c r="T19" s="58"/>
      <c r="U19" s="58"/>
      <c r="V19" s="58"/>
      <c r="W19" s="58"/>
      <c r="X19" s="58"/>
      <c r="Y19" s="58"/>
      <c r="Z19" s="58"/>
    </row>
    <row r="20" spans="1:26">
      <c r="A20" s="55"/>
      <c r="B20" s="55"/>
      <c r="C20" s="55"/>
      <c r="D20" s="55"/>
      <c r="E20" s="55"/>
      <c r="F20" s="55"/>
      <c r="G20" s="55"/>
      <c r="H20" s="55"/>
      <c r="I20" s="55"/>
      <c r="J20" s="55"/>
      <c r="K20" s="55"/>
      <c r="L20" s="55"/>
      <c r="M20" s="59"/>
      <c r="N20" s="58"/>
      <c r="O20" s="58"/>
      <c r="P20" s="58"/>
      <c r="Q20" s="58"/>
      <c r="R20" s="58"/>
      <c r="S20" s="58"/>
      <c r="T20" s="58"/>
      <c r="U20" s="58"/>
      <c r="V20" s="58"/>
      <c r="W20" s="58"/>
      <c r="X20" s="58"/>
      <c r="Y20" s="58"/>
      <c r="Z20" s="58"/>
    </row>
    <row r="21" spans="1:26">
      <c r="A21" s="55"/>
      <c r="B21" s="55"/>
      <c r="C21" s="55"/>
      <c r="D21" s="55"/>
      <c r="E21" s="55"/>
      <c r="F21" s="55"/>
      <c r="G21" s="55"/>
      <c r="H21" s="55"/>
      <c r="I21" s="55"/>
      <c r="J21" s="55"/>
      <c r="K21" s="55"/>
      <c r="L21" s="55"/>
      <c r="M21" s="59"/>
      <c r="N21" s="58"/>
      <c r="O21" s="58"/>
      <c r="P21" s="58"/>
      <c r="Q21" s="58"/>
      <c r="R21" s="58"/>
      <c r="S21" s="58"/>
      <c r="T21" s="58"/>
      <c r="U21" s="58"/>
      <c r="V21" s="58"/>
      <c r="W21" s="58"/>
      <c r="X21" s="58"/>
      <c r="Y21" s="58"/>
      <c r="Z21" s="58"/>
    </row>
    <row r="22" spans="1:26">
      <c r="A22" s="55"/>
      <c r="B22" s="55"/>
      <c r="C22" s="55"/>
      <c r="D22" s="55"/>
      <c r="E22" s="55"/>
      <c r="F22" s="55"/>
      <c r="G22" s="55"/>
      <c r="H22" s="55"/>
      <c r="I22" s="55"/>
      <c r="J22" s="55"/>
      <c r="K22" s="55"/>
      <c r="L22" s="55"/>
      <c r="M22" s="59"/>
      <c r="N22" s="58"/>
      <c r="O22" s="58"/>
      <c r="P22" s="58"/>
      <c r="Q22" s="58"/>
      <c r="R22" s="58"/>
      <c r="S22" s="58"/>
      <c r="T22" s="58"/>
      <c r="U22" s="58"/>
      <c r="V22" s="58"/>
      <c r="W22" s="58"/>
      <c r="X22" s="58"/>
      <c r="Y22" s="58"/>
      <c r="Z22" s="58"/>
    </row>
    <row r="23" spans="1:26">
      <c r="A23" s="55"/>
      <c r="B23" s="55"/>
      <c r="C23" s="55"/>
      <c r="D23" s="55"/>
      <c r="E23" s="55"/>
      <c r="F23" s="55"/>
      <c r="G23" s="55"/>
      <c r="H23" s="55"/>
      <c r="I23" s="55"/>
      <c r="J23" s="55"/>
      <c r="K23" s="55"/>
      <c r="L23" s="55"/>
      <c r="M23" s="60"/>
    </row>
    <row r="24" spans="1:26">
      <c r="A24" s="55"/>
      <c r="B24" s="55"/>
      <c r="C24" s="55"/>
      <c r="D24" s="55"/>
      <c r="E24" s="55"/>
      <c r="F24" s="55"/>
      <c r="G24" s="55"/>
      <c r="H24" s="55"/>
      <c r="I24" s="55"/>
      <c r="J24" s="55"/>
      <c r="K24" s="55"/>
      <c r="L24" s="55"/>
      <c r="M24" s="59"/>
      <c r="N24" s="59"/>
      <c r="O24" s="59"/>
      <c r="P24" s="59"/>
      <c r="Q24" s="59"/>
      <c r="R24" s="59"/>
      <c r="S24" s="59"/>
      <c r="T24" s="59"/>
      <c r="U24" s="59"/>
      <c r="V24" s="59"/>
      <c r="W24" s="59"/>
      <c r="X24" s="59"/>
      <c r="Y24" s="59"/>
      <c r="Z24" s="59"/>
    </row>
    <row r="25" spans="1:26">
      <c r="A25" s="55"/>
      <c r="B25" s="55"/>
      <c r="C25" s="55"/>
      <c r="D25" s="55"/>
      <c r="E25" s="55"/>
      <c r="F25" s="55"/>
      <c r="G25" s="55"/>
      <c r="H25" s="55"/>
      <c r="I25" s="55"/>
      <c r="J25" s="55"/>
      <c r="K25" s="55"/>
      <c r="L25" s="55"/>
      <c r="M25" s="59"/>
      <c r="N25" s="58"/>
      <c r="O25" s="58"/>
      <c r="P25" s="58"/>
      <c r="Q25" s="58"/>
      <c r="R25" s="58"/>
      <c r="S25" s="58"/>
      <c r="T25" s="58"/>
      <c r="U25" s="58"/>
      <c r="V25" s="58"/>
      <c r="W25" s="58"/>
      <c r="X25" s="58"/>
      <c r="Y25" s="58"/>
      <c r="Z25" s="58"/>
    </row>
    <row r="26" spans="1:26">
      <c r="A26" s="55"/>
      <c r="B26" s="55"/>
      <c r="C26" s="55"/>
      <c r="D26" s="55"/>
      <c r="E26" s="55"/>
      <c r="F26" s="55"/>
      <c r="G26" s="55"/>
      <c r="H26" s="55"/>
      <c r="I26" s="55"/>
      <c r="J26" s="55"/>
      <c r="K26" s="55"/>
      <c r="L26" s="55"/>
      <c r="M26" s="59"/>
      <c r="N26" s="58"/>
      <c r="O26" s="58"/>
      <c r="P26" s="58"/>
      <c r="Q26" s="58"/>
      <c r="R26" s="58"/>
      <c r="S26" s="58"/>
      <c r="T26" s="58"/>
      <c r="U26" s="58"/>
      <c r="V26" s="58"/>
      <c r="W26" s="58"/>
      <c r="X26" s="58"/>
      <c r="Y26" s="58"/>
      <c r="Z26" s="58"/>
    </row>
    <row r="27" spans="1:26">
      <c r="A27" s="55"/>
      <c r="B27" s="55"/>
      <c r="C27" s="55"/>
      <c r="D27" s="55"/>
      <c r="E27" s="55"/>
      <c r="F27" s="55"/>
      <c r="G27" s="55"/>
      <c r="H27" s="55"/>
      <c r="I27" s="55"/>
      <c r="J27" s="55"/>
      <c r="K27" s="55"/>
      <c r="L27" s="55"/>
      <c r="M27" s="59"/>
      <c r="N27" s="58"/>
      <c r="O27" s="58"/>
      <c r="P27" s="58"/>
      <c r="Q27" s="58"/>
      <c r="R27" s="58"/>
      <c r="S27" s="58"/>
      <c r="T27" s="58"/>
      <c r="U27" s="58"/>
      <c r="V27" s="58"/>
      <c r="W27" s="58"/>
      <c r="X27" s="58"/>
      <c r="Y27" s="58"/>
      <c r="Z27" s="58"/>
    </row>
    <row r="28" spans="1:26">
      <c r="A28" s="55"/>
      <c r="B28" s="55"/>
      <c r="C28" s="55"/>
      <c r="D28" s="55"/>
      <c r="E28" s="55"/>
      <c r="F28" s="55"/>
      <c r="G28" s="55"/>
      <c r="H28" s="55"/>
      <c r="I28" s="55"/>
      <c r="J28" s="55"/>
      <c r="K28" s="55"/>
      <c r="L28" s="55"/>
      <c r="M28" s="59"/>
      <c r="N28" s="58"/>
      <c r="O28" s="58"/>
      <c r="P28" s="58"/>
      <c r="Q28" s="58"/>
      <c r="R28" s="58"/>
      <c r="S28" s="58"/>
      <c r="T28" s="58"/>
      <c r="U28" s="58"/>
      <c r="V28" s="58"/>
      <c r="W28" s="58"/>
      <c r="X28" s="58"/>
      <c r="Y28" s="58"/>
      <c r="Z28" s="58"/>
    </row>
    <row r="29" spans="1:26">
      <c r="A29" s="195"/>
      <c r="B29" s="196"/>
      <c r="C29" s="196"/>
      <c r="D29" s="196"/>
      <c r="E29" s="196"/>
      <c r="F29" s="55"/>
      <c r="G29" s="55"/>
      <c r="H29" s="55"/>
      <c r="I29" s="55"/>
      <c r="J29" s="55"/>
      <c r="K29" s="55"/>
      <c r="L29" s="55"/>
      <c r="M29" s="59"/>
      <c r="N29" s="58"/>
      <c r="O29" s="58"/>
      <c r="P29" s="58"/>
      <c r="Q29" s="58"/>
      <c r="R29" s="58"/>
      <c r="S29" s="58"/>
      <c r="T29" s="58"/>
      <c r="U29" s="58"/>
      <c r="V29" s="58"/>
      <c r="W29" s="58"/>
      <c r="X29" s="58"/>
      <c r="Y29" s="58"/>
      <c r="Z29" s="58"/>
    </row>
    <row r="30" spans="1:26">
      <c r="A30" s="196"/>
      <c r="B30" s="196"/>
      <c r="C30" s="196"/>
      <c r="D30" s="196"/>
      <c r="E30" s="196"/>
      <c r="F30" s="55"/>
      <c r="G30" s="55"/>
      <c r="H30" s="55"/>
      <c r="I30" s="55"/>
      <c r="J30" s="55"/>
      <c r="K30" s="55"/>
      <c r="L30" s="55"/>
      <c r="M30" s="59"/>
      <c r="N30" s="58"/>
      <c r="O30" s="58"/>
      <c r="P30" s="58"/>
      <c r="Q30" s="58"/>
      <c r="R30" s="58"/>
      <c r="S30" s="58"/>
      <c r="T30" s="58"/>
      <c r="U30" s="58"/>
      <c r="V30" s="58"/>
      <c r="W30" s="58"/>
      <c r="X30" s="58"/>
      <c r="Y30" s="58"/>
      <c r="Z30" s="58"/>
    </row>
    <row r="31" spans="1:26">
      <c r="A31" s="55"/>
      <c r="B31" s="55"/>
      <c r="C31" s="55"/>
      <c r="D31" s="55"/>
      <c r="E31" s="55"/>
      <c r="F31" s="55"/>
      <c r="G31" s="55"/>
      <c r="H31" s="55"/>
      <c r="I31" s="55"/>
      <c r="J31" s="55"/>
      <c r="K31" s="55"/>
      <c r="L31" s="55"/>
      <c r="M31" s="59"/>
      <c r="N31" s="58"/>
      <c r="O31" s="58"/>
      <c r="P31" s="58"/>
      <c r="Q31" s="58"/>
      <c r="R31" s="58"/>
      <c r="S31" s="58"/>
      <c r="T31" s="58"/>
      <c r="U31" s="58"/>
      <c r="V31" s="58"/>
      <c r="W31" s="58"/>
      <c r="X31" s="58"/>
      <c r="Y31" s="58"/>
      <c r="Z31" s="58"/>
    </row>
    <row r="32" spans="1:26">
      <c r="A32" s="55"/>
      <c r="B32" s="55"/>
      <c r="C32" s="55"/>
      <c r="D32" s="55"/>
      <c r="E32" s="55"/>
      <c r="F32" s="55"/>
      <c r="G32" s="55"/>
      <c r="H32" s="55"/>
      <c r="I32" s="55"/>
      <c r="J32" s="55"/>
      <c r="K32" s="55"/>
      <c r="L32" s="55"/>
    </row>
    <row r="33" spans="1:12">
      <c r="A33" s="55"/>
      <c r="B33" s="55"/>
      <c r="C33" s="55"/>
      <c r="D33" s="55"/>
      <c r="E33" s="55"/>
      <c r="F33" s="55"/>
      <c r="G33" s="55"/>
      <c r="H33" s="55"/>
      <c r="I33" s="55"/>
      <c r="J33" s="55"/>
      <c r="K33" s="55"/>
      <c r="L33" s="55"/>
    </row>
    <row r="34" spans="1:12">
      <c r="A34" s="55"/>
      <c r="B34" s="55"/>
      <c r="C34" s="55"/>
      <c r="D34" s="55"/>
      <c r="E34" s="55"/>
      <c r="F34" s="55"/>
      <c r="G34" s="55"/>
      <c r="H34" s="55"/>
      <c r="I34" s="55"/>
      <c r="J34" s="55"/>
      <c r="K34" s="55"/>
      <c r="L34" s="55"/>
    </row>
    <row r="35" spans="1:12">
      <c r="A35" s="55"/>
      <c r="B35" s="55"/>
      <c r="C35" s="55"/>
      <c r="D35" s="55"/>
      <c r="E35" s="55"/>
      <c r="F35" s="55"/>
      <c r="G35" s="55"/>
      <c r="H35" s="55"/>
      <c r="I35" s="55"/>
      <c r="J35" s="55"/>
      <c r="K35" s="55"/>
      <c r="L35" s="55"/>
    </row>
    <row r="36" spans="1:12">
      <c r="A36" s="55"/>
      <c r="B36" s="55"/>
      <c r="C36" s="55"/>
      <c r="D36" s="55"/>
      <c r="E36" s="55"/>
      <c r="F36" s="55"/>
      <c r="G36" s="55"/>
      <c r="H36" s="55"/>
      <c r="I36" s="55"/>
      <c r="J36" s="55"/>
      <c r="K36" s="55"/>
      <c r="L36" s="55"/>
    </row>
    <row r="37" spans="1:12">
      <c r="A37" s="55"/>
      <c r="B37" s="55"/>
      <c r="C37" s="55"/>
      <c r="D37" s="55"/>
      <c r="E37" s="55"/>
      <c r="F37" s="55"/>
      <c r="G37" s="55"/>
      <c r="H37" s="55"/>
      <c r="I37" s="55"/>
      <c r="J37" s="55"/>
      <c r="K37" s="55"/>
      <c r="L37" s="55"/>
    </row>
    <row r="38" spans="1:12">
      <c r="A38" s="55"/>
      <c r="B38" s="55"/>
      <c r="C38" s="55"/>
      <c r="D38" s="55"/>
      <c r="E38" s="55"/>
      <c r="F38" s="55"/>
      <c r="G38" s="55"/>
      <c r="H38" s="55"/>
      <c r="I38" s="55"/>
      <c r="J38" s="55"/>
      <c r="K38" s="55"/>
      <c r="L38" s="55"/>
    </row>
    <row r="39" spans="1:12">
      <c r="A39" s="55"/>
      <c r="B39" s="55"/>
      <c r="C39" s="55"/>
      <c r="D39" s="55"/>
      <c r="E39" s="55"/>
      <c r="F39" s="55"/>
      <c r="G39" s="55"/>
      <c r="H39" s="55"/>
      <c r="I39" s="55"/>
      <c r="J39" s="55"/>
      <c r="K39" s="55"/>
      <c r="L39" s="55"/>
    </row>
    <row r="40" spans="1:12">
      <c r="A40" s="55"/>
      <c r="B40" s="55"/>
      <c r="C40" s="55"/>
      <c r="D40" s="55"/>
      <c r="E40" s="55"/>
      <c r="F40" s="55"/>
      <c r="G40" s="55"/>
      <c r="H40" s="55"/>
      <c r="I40" s="55"/>
      <c r="J40" s="55"/>
      <c r="K40" s="55"/>
      <c r="L40" s="55"/>
    </row>
    <row r="41" spans="1:12">
      <c r="A41" s="55"/>
      <c r="B41" s="55"/>
      <c r="C41" s="55"/>
      <c r="D41" s="55"/>
      <c r="E41" s="55"/>
      <c r="F41" s="55"/>
      <c r="G41" s="55"/>
      <c r="H41" s="55"/>
      <c r="I41" s="55"/>
      <c r="J41" s="55"/>
      <c r="K41" s="55"/>
      <c r="L41" s="55"/>
    </row>
    <row r="42" spans="1:12">
      <c r="A42" s="55"/>
      <c r="B42" s="55"/>
      <c r="C42" s="55"/>
      <c r="D42" s="55"/>
      <c r="E42" s="55"/>
      <c r="F42" s="55"/>
      <c r="G42" s="55"/>
      <c r="H42" s="55"/>
      <c r="I42" s="55"/>
      <c r="J42" s="55"/>
      <c r="K42" s="55"/>
      <c r="L42" s="55"/>
    </row>
    <row r="43" spans="1:12">
      <c r="A43" s="55"/>
      <c r="B43" s="55"/>
      <c r="C43" s="55"/>
      <c r="D43" s="55"/>
      <c r="E43" s="55"/>
      <c r="F43" s="55"/>
      <c r="G43" s="55"/>
      <c r="H43" s="55"/>
      <c r="I43" s="55"/>
      <c r="J43" s="55"/>
      <c r="K43" s="55"/>
      <c r="L43" s="55"/>
    </row>
    <row r="44" spans="1:12">
      <c r="A44" s="57"/>
      <c r="B44" s="56"/>
      <c r="C44" s="56"/>
      <c r="D44" s="56"/>
      <c r="E44" s="55"/>
      <c r="F44" s="55"/>
      <c r="G44" s="55"/>
      <c r="H44" s="55"/>
      <c r="I44" s="55"/>
      <c r="J44" s="55"/>
      <c r="K44" s="55"/>
      <c r="L44" s="55"/>
    </row>
    <row r="45" spans="1:12">
      <c r="B45" s="56"/>
      <c r="C45" s="56"/>
      <c r="D45" s="56"/>
      <c r="E45" s="55"/>
      <c r="F45" s="55"/>
      <c r="G45" s="55"/>
      <c r="H45" s="55"/>
      <c r="I45" s="55"/>
      <c r="J45" s="55"/>
      <c r="K45" s="55"/>
      <c r="L45" s="55"/>
    </row>
    <row r="46" spans="1:12">
      <c r="A46" s="55"/>
      <c r="B46" s="55"/>
      <c r="C46" s="55"/>
      <c r="D46" s="55"/>
      <c r="E46" s="55"/>
      <c r="F46" s="55"/>
      <c r="G46" s="55"/>
      <c r="H46" s="55"/>
      <c r="I46" s="55"/>
      <c r="J46" s="55"/>
      <c r="K46" s="55"/>
      <c r="L46" s="55"/>
    </row>
    <row r="47" spans="1:12">
      <c r="A47" s="55"/>
      <c r="B47" s="55"/>
      <c r="C47" s="55"/>
      <c r="D47" s="55"/>
      <c r="E47" s="55"/>
      <c r="F47" s="55"/>
      <c r="G47" s="55"/>
      <c r="H47" s="55"/>
      <c r="I47" s="55"/>
      <c r="J47" s="55"/>
      <c r="K47" s="55"/>
      <c r="L47" s="55"/>
    </row>
    <row r="48" spans="1:12">
      <c r="A48" s="55"/>
      <c r="B48" s="55"/>
      <c r="C48" s="55"/>
      <c r="D48" s="55"/>
      <c r="E48" s="55"/>
      <c r="F48" s="55"/>
      <c r="G48" s="55"/>
      <c r="H48" s="55"/>
      <c r="I48" s="55"/>
      <c r="J48" s="55"/>
      <c r="K48" s="55"/>
      <c r="L48" s="55"/>
    </row>
    <row r="49" spans="1:12">
      <c r="A49" s="55"/>
      <c r="B49" s="55"/>
      <c r="C49" s="55"/>
      <c r="D49" s="55"/>
      <c r="E49" s="55"/>
      <c r="F49" s="55"/>
      <c r="G49" s="55"/>
      <c r="H49" s="55"/>
      <c r="I49" s="55"/>
      <c r="J49" s="55"/>
      <c r="K49" s="55"/>
      <c r="L49" s="55"/>
    </row>
    <row r="50" spans="1:12">
      <c r="A50" s="55"/>
      <c r="B50" s="55"/>
      <c r="C50" s="55"/>
      <c r="D50" s="55"/>
      <c r="E50" s="55"/>
      <c r="F50" s="55"/>
      <c r="G50" s="55"/>
      <c r="H50" s="55"/>
      <c r="I50" s="55"/>
      <c r="J50" s="55"/>
      <c r="K50" s="55"/>
      <c r="L50" s="55"/>
    </row>
    <row r="51" spans="1:12">
      <c r="A51" s="55"/>
      <c r="B51" s="55"/>
      <c r="C51" s="55"/>
      <c r="D51" s="55"/>
      <c r="E51" s="55"/>
      <c r="F51" s="55"/>
      <c r="G51" s="55"/>
      <c r="H51" s="55"/>
      <c r="I51" s="55"/>
      <c r="J51" s="55"/>
      <c r="K51" s="55"/>
      <c r="L51" s="55"/>
    </row>
    <row r="52" spans="1:12">
      <c r="A52" s="55"/>
      <c r="B52" s="55"/>
      <c r="C52" s="55"/>
      <c r="D52" s="55"/>
      <c r="E52" s="55"/>
      <c r="F52" s="55"/>
      <c r="G52" s="55"/>
      <c r="H52" s="55"/>
      <c r="I52" s="55"/>
      <c r="J52" s="55"/>
      <c r="K52" s="55"/>
      <c r="L52" s="55"/>
    </row>
    <row r="53" spans="1:12">
      <c r="A53" s="55"/>
      <c r="B53" s="55"/>
      <c r="C53" s="55"/>
      <c r="D53" s="55"/>
      <c r="E53" s="55"/>
      <c r="F53" s="55"/>
      <c r="G53" s="55"/>
      <c r="H53" s="55"/>
      <c r="I53" s="55"/>
      <c r="J53" s="55"/>
      <c r="K53" s="55"/>
      <c r="L53" s="55"/>
    </row>
    <row r="54" spans="1:12">
      <c r="A54" s="55"/>
      <c r="B54" s="55"/>
      <c r="C54" s="55"/>
      <c r="D54" s="55"/>
      <c r="E54" s="55"/>
      <c r="F54" s="55"/>
      <c r="G54" s="55"/>
      <c r="H54" s="55"/>
      <c r="I54" s="55"/>
      <c r="J54" s="55"/>
      <c r="K54" s="55"/>
      <c r="L54" s="55"/>
    </row>
    <row r="55" spans="1:12">
      <c r="E55" s="56"/>
      <c r="F55" s="56"/>
      <c r="G55" s="56"/>
      <c r="H55" s="56"/>
      <c r="I55" s="56"/>
      <c r="J55" s="56"/>
      <c r="K55" s="56"/>
      <c r="L55" s="56"/>
    </row>
    <row r="56" spans="1:12">
      <c r="A56" s="55"/>
      <c r="B56" s="55"/>
      <c r="C56" s="55"/>
      <c r="D56" s="55"/>
      <c r="E56" s="55"/>
      <c r="F56" s="55"/>
      <c r="G56" s="55"/>
      <c r="H56" s="55"/>
      <c r="I56" s="55"/>
      <c r="J56" s="55"/>
      <c r="K56" s="55"/>
      <c r="L56" s="55"/>
    </row>
    <row r="57" spans="1:12">
      <c r="A57" s="55"/>
      <c r="B57" s="55"/>
      <c r="C57" s="55"/>
      <c r="D57" s="55"/>
      <c r="E57" s="55"/>
      <c r="F57" s="55"/>
      <c r="G57" s="55"/>
      <c r="H57" s="55"/>
      <c r="I57" s="55"/>
      <c r="J57" s="55"/>
      <c r="K57" s="55"/>
      <c r="L57" s="55"/>
    </row>
    <row r="58" spans="1:12">
      <c r="A58" s="55"/>
      <c r="B58" s="55"/>
      <c r="C58" s="55"/>
      <c r="D58" s="55"/>
      <c r="E58" s="55"/>
      <c r="F58" s="55"/>
      <c r="G58" s="55"/>
      <c r="H58" s="55"/>
      <c r="I58" s="55"/>
      <c r="J58" s="55"/>
      <c r="K58" s="55"/>
      <c r="L58" s="55"/>
    </row>
    <row r="59" spans="1:12">
      <c r="A59" s="55"/>
      <c r="B59" s="55"/>
      <c r="C59" s="55"/>
      <c r="D59" s="55"/>
      <c r="E59" s="55"/>
      <c r="F59" s="55"/>
      <c r="G59" s="55"/>
      <c r="H59" s="55"/>
      <c r="I59" s="55"/>
      <c r="J59" s="55"/>
      <c r="K59" s="55"/>
      <c r="L59" s="55"/>
    </row>
    <row r="60" spans="1:12">
      <c r="A60" s="55"/>
      <c r="B60" s="55"/>
      <c r="C60" s="55"/>
      <c r="D60" s="55"/>
      <c r="E60" s="55"/>
      <c r="F60" s="55"/>
      <c r="G60" s="55"/>
      <c r="H60" s="55"/>
      <c r="I60" s="55"/>
      <c r="J60" s="55"/>
      <c r="K60" s="55"/>
      <c r="L60" s="55"/>
    </row>
    <row r="61" spans="1:12">
      <c r="A61" s="55"/>
      <c r="B61" s="55"/>
      <c r="C61" s="55"/>
      <c r="D61" s="55"/>
      <c r="E61" s="55"/>
      <c r="F61" s="55"/>
      <c r="G61" s="55"/>
      <c r="H61" s="55"/>
      <c r="I61" s="55"/>
      <c r="J61" s="55"/>
      <c r="K61" s="55"/>
      <c r="L61" s="55"/>
    </row>
    <row r="62" spans="1:12">
      <c r="A62" s="55"/>
      <c r="B62" s="55"/>
      <c r="C62" s="55"/>
      <c r="D62" s="55"/>
      <c r="E62" s="55"/>
      <c r="F62" s="55"/>
      <c r="G62" s="55"/>
      <c r="H62" s="55"/>
      <c r="I62" s="55"/>
      <c r="J62" s="55"/>
      <c r="K62" s="55"/>
      <c r="L62" s="55"/>
    </row>
    <row r="63" spans="1:12">
      <c r="A63" s="55"/>
      <c r="B63" s="55"/>
      <c r="C63" s="55"/>
      <c r="D63" s="55"/>
      <c r="E63" s="55"/>
      <c r="F63" s="55"/>
      <c r="G63" s="55"/>
      <c r="H63" s="55"/>
      <c r="I63" s="55"/>
      <c r="J63" s="55"/>
      <c r="K63" s="55"/>
      <c r="L63" s="55"/>
    </row>
    <row r="64" spans="1:12">
      <c r="A64" s="55"/>
      <c r="B64" s="55"/>
      <c r="C64" s="55"/>
      <c r="D64" s="55"/>
      <c r="E64" s="55"/>
      <c r="F64" s="55"/>
      <c r="G64" s="55"/>
      <c r="H64" s="55"/>
      <c r="I64" s="55"/>
      <c r="J64" s="55"/>
      <c r="K64" s="55"/>
      <c r="L64" s="55"/>
    </row>
    <row r="65" spans="1:12">
      <c r="A65" s="55"/>
      <c r="B65" s="55"/>
      <c r="C65" s="55"/>
      <c r="D65" s="55"/>
      <c r="E65" s="55"/>
      <c r="F65" s="55"/>
      <c r="G65" s="55"/>
      <c r="H65" s="55"/>
      <c r="I65" s="55"/>
      <c r="J65" s="55"/>
      <c r="K65" s="55"/>
      <c r="L65" s="55"/>
    </row>
    <row r="66" spans="1:12">
      <c r="A66" s="55"/>
      <c r="B66" s="55"/>
      <c r="C66" s="55"/>
      <c r="D66" s="55"/>
      <c r="E66" s="55"/>
      <c r="F66" s="55"/>
      <c r="G66" s="55"/>
      <c r="H66" s="55"/>
      <c r="I66" s="55"/>
      <c r="J66" s="55"/>
      <c r="K66" s="55"/>
      <c r="L66" s="55"/>
    </row>
    <row r="67" spans="1:12">
      <c r="A67" s="55"/>
      <c r="B67" s="55"/>
      <c r="C67" s="55"/>
      <c r="D67" s="55"/>
      <c r="E67" s="55"/>
      <c r="F67" s="55"/>
      <c r="G67" s="55"/>
      <c r="H67" s="55"/>
      <c r="I67" s="55"/>
      <c r="J67" s="55"/>
      <c r="K67" s="55"/>
      <c r="L67" s="55"/>
    </row>
    <row r="68" spans="1:12">
      <c r="A68" s="55"/>
      <c r="B68" s="55"/>
      <c r="C68" s="55"/>
      <c r="D68" s="55"/>
      <c r="E68" s="55"/>
      <c r="F68" s="55"/>
      <c r="G68" s="55"/>
      <c r="H68" s="55"/>
      <c r="I68" s="55"/>
      <c r="J68" s="55"/>
      <c r="K68" s="55"/>
      <c r="L68" s="55"/>
    </row>
    <row r="69" spans="1:12">
      <c r="A69" s="55"/>
      <c r="B69" s="55"/>
      <c r="C69" s="55"/>
      <c r="D69" s="55"/>
      <c r="E69" s="55"/>
      <c r="F69" s="55"/>
      <c r="G69" s="55"/>
      <c r="H69" s="55"/>
      <c r="I69" s="55"/>
      <c r="J69" s="55"/>
      <c r="K69" s="55"/>
      <c r="L69" s="55"/>
    </row>
    <row r="70" spans="1:12">
      <c r="A70" s="55"/>
      <c r="B70" s="55"/>
      <c r="C70" s="55"/>
      <c r="D70" s="55"/>
      <c r="E70" s="55"/>
      <c r="F70" s="55"/>
      <c r="G70" s="55"/>
      <c r="H70" s="55"/>
      <c r="I70" s="55"/>
      <c r="J70" s="55"/>
      <c r="K70" s="55"/>
      <c r="L70" s="55"/>
    </row>
    <row r="71" spans="1:12">
      <c r="A71" s="55"/>
      <c r="B71" s="55"/>
      <c r="C71" s="55"/>
      <c r="D71" s="55"/>
      <c r="E71" s="55"/>
      <c r="F71" s="55"/>
      <c r="G71" s="55"/>
      <c r="H71" s="55"/>
      <c r="I71" s="55"/>
      <c r="J71" s="55"/>
      <c r="K71" s="55"/>
      <c r="L71" s="55"/>
    </row>
    <row r="72" spans="1:12">
      <c r="A72" s="55"/>
      <c r="B72" s="55"/>
      <c r="C72" s="55"/>
      <c r="D72" s="55"/>
      <c r="E72" s="55"/>
      <c r="F72" s="55"/>
      <c r="G72" s="55"/>
      <c r="H72" s="55"/>
      <c r="I72" s="55"/>
      <c r="J72" s="55"/>
      <c r="K72" s="55"/>
      <c r="L72" s="55"/>
    </row>
    <row r="73" spans="1:12">
      <c r="A73" s="55"/>
      <c r="B73" s="55"/>
      <c r="C73" s="55"/>
      <c r="D73" s="55"/>
      <c r="E73" s="55"/>
      <c r="F73" s="55"/>
      <c r="G73" s="55"/>
      <c r="H73" s="55"/>
      <c r="I73" s="55"/>
      <c r="J73" s="55"/>
      <c r="K73" s="55"/>
      <c r="L73" s="55"/>
    </row>
    <row r="74" spans="1:12">
      <c r="A74" s="55"/>
      <c r="B74" s="55"/>
      <c r="C74" s="55"/>
      <c r="D74" s="55"/>
      <c r="E74" s="55"/>
      <c r="F74" s="55"/>
      <c r="G74" s="55"/>
      <c r="H74" s="55"/>
      <c r="I74" s="55"/>
      <c r="J74" s="55"/>
      <c r="K74" s="55"/>
      <c r="L74" s="55"/>
    </row>
    <row r="75" spans="1:12">
      <c r="A75" s="55"/>
      <c r="B75" s="55"/>
      <c r="C75" s="55"/>
      <c r="D75" s="55"/>
      <c r="E75" s="55"/>
      <c r="F75" s="55"/>
      <c r="G75" s="55"/>
      <c r="H75" s="55"/>
      <c r="I75" s="55"/>
      <c r="J75" s="55"/>
      <c r="K75" s="55"/>
      <c r="L75" s="55"/>
    </row>
    <row r="76" spans="1:12">
      <c r="A76" s="55"/>
      <c r="B76" s="55"/>
      <c r="C76" s="55"/>
      <c r="D76" s="55"/>
      <c r="E76" s="55"/>
      <c r="F76" s="55"/>
      <c r="G76" s="55"/>
      <c r="H76" s="55"/>
      <c r="I76" s="55"/>
      <c r="J76" s="55"/>
      <c r="K76" s="55"/>
      <c r="L76" s="55"/>
    </row>
    <row r="77" spans="1:12">
      <c r="A77" s="55"/>
      <c r="B77" s="55"/>
      <c r="C77" s="55"/>
      <c r="D77" s="55"/>
      <c r="E77" s="55"/>
      <c r="F77" s="55"/>
      <c r="G77" s="55"/>
      <c r="H77" s="55"/>
      <c r="I77" s="55"/>
      <c r="J77" s="55"/>
      <c r="K77" s="55"/>
      <c r="L77" s="55"/>
    </row>
    <row r="78" spans="1:12">
      <c r="A78" s="55"/>
      <c r="B78" s="55"/>
      <c r="C78" s="55"/>
      <c r="D78" s="55"/>
      <c r="E78" s="55"/>
      <c r="F78" s="55"/>
      <c r="G78" s="55"/>
      <c r="H78" s="55"/>
      <c r="I78" s="55"/>
      <c r="J78" s="55"/>
      <c r="K78" s="55"/>
      <c r="L78" s="55"/>
    </row>
    <row r="79" spans="1:12">
      <c r="A79" s="55"/>
      <c r="B79" s="55"/>
      <c r="C79" s="55"/>
      <c r="D79" s="55"/>
      <c r="E79" s="55"/>
      <c r="F79" s="55"/>
      <c r="G79" s="55"/>
      <c r="H79" s="55"/>
      <c r="I79" s="55"/>
      <c r="J79" s="55"/>
      <c r="K79" s="55"/>
      <c r="L79" s="55"/>
    </row>
    <row r="80" spans="1:12">
      <c r="A80" s="55"/>
      <c r="B80" s="55"/>
      <c r="C80" s="55"/>
      <c r="D80" s="55"/>
      <c r="E80" s="55"/>
      <c r="F80" s="55"/>
      <c r="G80" s="55"/>
      <c r="H80" s="55"/>
      <c r="I80" s="55"/>
      <c r="J80" s="55"/>
      <c r="K80" s="55"/>
      <c r="L80" s="55"/>
    </row>
    <row r="81" spans="1:12">
      <c r="A81" s="55"/>
      <c r="B81" s="55"/>
      <c r="C81" s="55"/>
      <c r="D81" s="55"/>
      <c r="E81" s="55"/>
      <c r="F81" s="55"/>
      <c r="G81" s="55"/>
      <c r="H81" s="55"/>
      <c r="I81" s="55"/>
      <c r="J81" s="55"/>
      <c r="K81" s="55"/>
      <c r="L81" s="55"/>
    </row>
    <row r="82" spans="1:12">
      <c r="A82" s="55"/>
      <c r="B82" s="55"/>
      <c r="C82" s="55"/>
      <c r="D82" s="55"/>
      <c r="E82" s="55"/>
      <c r="F82" s="55"/>
      <c r="G82" s="55"/>
      <c r="H82" s="55"/>
      <c r="I82" s="55"/>
      <c r="J82" s="55"/>
      <c r="K82" s="55"/>
      <c r="L82" s="55"/>
    </row>
    <row r="83" spans="1:12">
      <c r="A83" s="55"/>
      <c r="B83" s="55"/>
      <c r="C83" s="55"/>
      <c r="D83" s="55"/>
      <c r="E83" s="55"/>
      <c r="F83" s="55"/>
      <c r="G83" s="55"/>
      <c r="H83" s="55"/>
      <c r="I83" s="55"/>
      <c r="J83" s="55"/>
      <c r="K83" s="55"/>
      <c r="L83" s="55"/>
    </row>
    <row r="84" spans="1:12">
      <c r="A84" s="55"/>
      <c r="B84" s="55"/>
      <c r="C84" s="55"/>
      <c r="D84" s="55"/>
      <c r="E84" s="55"/>
      <c r="F84" s="55"/>
      <c r="G84" s="55"/>
      <c r="H84" s="55"/>
      <c r="I84" s="55"/>
      <c r="J84" s="55"/>
      <c r="K84" s="55"/>
      <c r="L84" s="55"/>
    </row>
    <row r="85" spans="1:12">
      <c r="A85" s="55"/>
      <c r="B85" s="55"/>
      <c r="C85" s="55"/>
      <c r="D85" s="55"/>
      <c r="E85" s="55"/>
      <c r="F85" s="55"/>
      <c r="G85" s="55"/>
      <c r="H85" s="55"/>
      <c r="I85" s="55"/>
      <c r="J85" s="55"/>
      <c r="K85" s="55"/>
      <c r="L85" s="55"/>
    </row>
    <row r="86" spans="1:12">
      <c r="A86" s="55"/>
      <c r="B86" s="55"/>
      <c r="C86" s="55"/>
      <c r="D86" s="55"/>
      <c r="E86" s="55"/>
      <c r="F86" s="55"/>
      <c r="G86" s="55"/>
      <c r="H86" s="55"/>
      <c r="I86" s="55"/>
      <c r="J86" s="55"/>
      <c r="K86" s="55"/>
      <c r="L86" s="55"/>
    </row>
    <row r="87" spans="1:12">
      <c r="A87" s="55"/>
      <c r="B87" s="55"/>
      <c r="C87" s="55"/>
      <c r="D87" s="55"/>
      <c r="E87" s="55"/>
      <c r="F87" s="55"/>
      <c r="G87" s="55"/>
      <c r="H87" s="55"/>
      <c r="I87" s="55"/>
      <c r="J87" s="55"/>
      <c r="K87" s="55"/>
      <c r="L87" s="55"/>
    </row>
    <row r="88" spans="1:12">
      <c r="A88" s="55"/>
      <c r="B88" s="55"/>
      <c r="C88" s="55"/>
      <c r="D88" s="55"/>
      <c r="E88" s="55"/>
      <c r="F88" s="55"/>
      <c r="G88" s="55"/>
      <c r="H88" s="55"/>
      <c r="I88" s="55"/>
      <c r="J88" s="55"/>
      <c r="K88" s="55"/>
      <c r="L88" s="55"/>
    </row>
    <row r="89" spans="1:12">
      <c r="A89" s="55"/>
      <c r="B89" s="55"/>
      <c r="C89" s="55"/>
      <c r="D89" s="55"/>
      <c r="E89" s="55"/>
      <c r="F89" s="55"/>
      <c r="G89" s="55"/>
      <c r="H89" s="55"/>
      <c r="I89" s="55"/>
      <c r="J89" s="55"/>
      <c r="K89" s="55"/>
      <c r="L89" s="55"/>
    </row>
    <row r="90" spans="1:12">
      <c r="A90" s="55"/>
      <c r="B90" s="55"/>
      <c r="C90" s="55"/>
      <c r="D90" s="55"/>
      <c r="E90" s="55"/>
      <c r="F90" s="55"/>
      <c r="G90" s="55"/>
      <c r="H90" s="55"/>
      <c r="I90" s="55"/>
      <c r="J90" s="55"/>
      <c r="K90" s="55"/>
      <c r="L90" s="55"/>
    </row>
    <row r="91" spans="1:12">
      <c r="A91" s="55"/>
      <c r="B91" s="55"/>
      <c r="C91" s="55"/>
      <c r="D91" s="55"/>
      <c r="E91" s="55"/>
      <c r="F91" s="55"/>
      <c r="G91" s="55"/>
      <c r="H91" s="55"/>
      <c r="I91" s="55"/>
      <c r="J91" s="55"/>
      <c r="K91" s="55"/>
      <c r="L91" s="55"/>
    </row>
    <row r="92" spans="1:12">
      <c r="A92" s="55"/>
      <c r="B92" s="55"/>
      <c r="C92" s="55"/>
      <c r="D92" s="55"/>
      <c r="E92" s="55"/>
      <c r="F92" s="55"/>
      <c r="G92" s="55"/>
      <c r="H92" s="55"/>
      <c r="I92" s="55"/>
      <c r="J92" s="55"/>
      <c r="K92" s="55"/>
      <c r="L92" s="55"/>
    </row>
    <row r="93" spans="1:12">
      <c r="A93" s="55"/>
      <c r="B93" s="55"/>
      <c r="C93" s="55"/>
      <c r="D93" s="55"/>
      <c r="E93" s="55"/>
      <c r="F93" s="55"/>
      <c r="G93" s="55"/>
      <c r="H93" s="55"/>
      <c r="I93" s="55"/>
      <c r="J93" s="55"/>
      <c r="K93" s="55"/>
      <c r="L93" s="55"/>
    </row>
    <row r="94" spans="1:12">
      <c r="A94" s="55"/>
      <c r="B94" s="55"/>
      <c r="C94" s="55"/>
      <c r="D94" s="55"/>
      <c r="E94" s="55"/>
      <c r="F94" s="55"/>
      <c r="G94" s="55"/>
      <c r="H94" s="55"/>
      <c r="I94" s="55"/>
      <c r="J94" s="55"/>
      <c r="K94" s="55"/>
      <c r="L94" s="55"/>
    </row>
    <row r="95" spans="1:12">
      <c r="A95" s="55"/>
      <c r="B95" s="55"/>
      <c r="C95" s="55"/>
      <c r="D95" s="55"/>
      <c r="E95" s="55"/>
      <c r="F95" s="55"/>
      <c r="G95" s="55"/>
      <c r="H95" s="55"/>
      <c r="I95" s="55"/>
      <c r="J95" s="55"/>
      <c r="K95" s="55"/>
      <c r="L95" s="55"/>
    </row>
    <row r="96" spans="1:12">
      <c r="A96" s="55"/>
      <c r="B96" s="55"/>
      <c r="C96" s="55"/>
      <c r="D96" s="55"/>
      <c r="E96" s="55"/>
      <c r="F96" s="55"/>
      <c r="G96" s="55"/>
      <c r="H96" s="55"/>
      <c r="I96" s="55"/>
      <c r="J96" s="55"/>
      <c r="K96" s="55"/>
      <c r="L96" s="55"/>
    </row>
    <row r="97" spans="1:12">
      <c r="A97" s="55"/>
      <c r="B97" s="55"/>
      <c r="C97" s="55"/>
      <c r="D97" s="55"/>
      <c r="E97" s="55"/>
      <c r="F97" s="55"/>
      <c r="G97" s="55"/>
      <c r="H97" s="55"/>
      <c r="I97" s="55"/>
      <c r="J97" s="55"/>
      <c r="K97" s="55"/>
      <c r="L97" s="55"/>
    </row>
    <row r="98" spans="1:12">
      <c r="A98" s="55"/>
      <c r="B98" s="55"/>
      <c r="C98" s="55"/>
      <c r="D98" s="55"/>
      <c r="E98" s="55"/>
      <c r="F98" s="55"/>
      <c r="G98" s="55"/>
      <c r="H98" s="55"/>
      <c r="I98" s="55"/>
      <c r="J98" s="55"/>
      <c r="K98" s="55"/>
      <c r="L98" s="55"/>
    </row>
    <row r="99" spans="1:12">
      <c r="A99" s="55"/>
      <c r="B99" s="55"/>
      <c r="C99" s="55"/>
      <c r="D99" s="55"/>
      <c r="E99" s="55"/>
      <c r="F99" s="55"/>
      <c r="G99" s="55"/>
      <c r="H99" s="55"/>
      <c r="I99" s="55"/>
      <c r="J99" s="55"/>
      <c r="K99" s="55"/>
      <c r="L99" s="55"/>
    </row>
    <row r="100" spans="1:12">
      <c r="A100" s="55"/>
      <c r="B100" s="55"/>
      <c r="C100" s="55"/>
      <c r="D100" s="55"/>
      <c r="E100" s="55"/>
      <c r="F100" s="55"/>
      <c r="G100" s="55"/>
      <c r="H100" s="55"/>
      <c r="I100" s="55"/>
      <c r="J100" s="55"/>
      <c r="K100" s="55"/>
      <c r="L100" s="55"/>
    </row>
    <row r="101" spans="1:12">
      <c r="A101" s="55"/>
      <c r="B101" s="55"/>
      <c r="C101" s="55"/>
      <c r="D101" s="55"/>
      <c r="E101" s="55"/>
      <c r="F101" s="55"/>
      <c r="G101" s="55"/>
      <c r="H101" s="55"/>
      <c r="I101" s="55"/>
      <c r="J101" s="55"/>
      <c r="K101" s="55"/>
      <c r="L101" s="55"/>
    </row>
    <row r="102" spans="1:12">
      <c r="A102" s="55"/>
      <c r="B102" s="55"/>
      <c r="C102" s="55"/>
      <c r="D102" s="55"/>
      <c r="E102" s="55"/>
      <c r="F102" s="55"/>
      <c r="G102" s="55"/>
      <c r="H102" s="55"/>
      <c r="I102" s="55"/>
      <c r="J102" s="55"/>
      <c r="K102" s="55"/>
      <c r="L102" s="55"/>
    </row>
    <row r="103" spans="1:12">
      <c r="A103" s="55"/>
      <c r="B103" s="55"/>
      <c r="C103" s="55"/>
      <c r="D103" s="55"/>
      <c r="E103" s="55"/>
      <c r="F103" s="55"/>
      <c r="G103" s="55"/>
      <c r="H103" s="55"/>
      <c r="I103" s="55"/>
      <c r="J103" s="55"/>
      <c r="K103" s="55"/>
      <c r="L103" s="55"/>
    </row>
    <row r="104" spans="1:12">
      <c r="A104" s="55"/>
      <c r="B104" s="55"/>
      <c r="C104" s="55"/>
      <c r="D104" s="55"/>
      <c r="E104" s="55"/>
      <c r="F104" s="55"/>
      <c r="G104" s="55"/>
      <c r="H104" s="55"/>
      <c r="I104" s="55"/>
      <c r="J104" s="55"/>
      <c r="K104" s="55"/>
      <c r="L104" s="55"/>
    </row>
    <row r="105" spans="1:12">
      <c r="A105" s="55"/>
      <c r="B105" s="55"/>
      <c r="C105" s="55"/>
      <c r="D105" s="55"/>
      <c r="E105" s="55"/>
      <c r="F105" s="55"/>
      <c r="G105" s="55"/>
      <c r="H105" s="55"/>
      <c r="I105" s="55"/>
      <c r="J105" s="55"/>
      <c r="K105" s="55"/>
      <c r="L105" s="55"/>
    </row>
    <row r="106" spans="1:12">
      <c r="A106" s="55"/>
      <c r="B106" s="55"/>
      <c r="C106" s="55"/>
      <c r="D106" s="55"/>
      <c r="E106" s="55"/>
      <c r="F106" s="55"/>
      <c r="G106" s="55"/>
      <c r="H106" s="55"/>
      <c r="I106" s="55"/>
      <c r="J106" s="55"/>
      <c r="K106" s="55"/>
      <c r="L106" s="55"/>
    </row>
    <row r="107" spans="1:12">
      <c r="A107" s="55"/>
      <c r="B107" s="55"/>
      <c r="C107" s="55"/>
      <c r="D107" s="55"/>
      <c r="E107" s="55"/>
      <c r="F107" s="55"/>
      <c r="G107" s="55"/>
      <c r="H107" s="55"/>
      <c r="I107" s="55"/>
      <c r="J107" s="55"/>
      <c r="K107" s="55"/>
      <c r="L107" s="55"/>
    </row>
    <row r="108" spans="1:12">
      <c r="A108" s="55"/>
      <c r="B108" s="55"/>
      <c r="C108" s="55"/>
      <c r="D108" s="55"/>
      <c r="E108" s="55"/>
      <c r="F108" s="55"/>
      <c r="G108" s="55"/>
      <c r="H108" s="55"/>
      <c r="I108" s="55"/>
      <c r="J108" s="55"/>
      <c r="K108" s="55"/>
      <c r="L108" s="55"/>
    </row>
    <row r="109" spans="1:12">
      <c r="A109" s="55"/>
      <c r="B109" s="55"/>
      <c r="C109" s="55"/>
      <c r="D109" s="55"/>
      <c r="E109" s="55"/>
      <c r="F109" s="55"/>
      <c r="G109" s="55"/>
      <c r="H109" s="55"/>
      <c r="I109" s="55"/>
      <c r="J109" s="55"/>
      <c r="K109" s="55"/>
      <c r="L109" s="55"/>
    </row>
    <row r="110" spans="1:12">
      <c r="A110" s="55"/>
      <c r="B110" s="55"/>
      <c r="C110" s="55"/>
      <c r="D110" s="55"/>
      <c r="E110" s="55"/>
      <c r="F110" s="55"/>
      <c r="G110" s="55"/>
      <c r="H110" s="55"/>
      <c r="I110" s="55"/>
      <c r="J110" s="55"/>
      <c r="K110" s="55"/>
      <c r="L110" s="55"/>
    </row>
    <row r="111" spans="1:12">
      <c r="A111" s="55"/>
      <c r="B111" s="55"/>
      <c r="C111" s="55"/>
      <c r="D111" s="55"/>
      <c r="E111" s="55"/>
      <c r="F111" s="55"/>
      <c r="G111" s="55"/>
      <c r="H111" s="55"/>
      <c r="I111" s="55"/>
      <c r="J111" s="55"/>
      <c r="K111" s="55"/>
      <c r="L111" s="55"/>
    </row>
    <row r="112" spans="1:12">
      <c r="A112" s="55"/>
      <c r="B112" s="55"/>
      <c r="C112" s="55"/>
      <c r="D112" s="55"/>
      <c r="E112" s="55"/>
      <c r="F112" s="55"/>
      <c r="G112" s="55"/>
      <c r="H112" s="55"/>
      <c r="I112" s="55"/>
      <c r="J112" s="55"/>
      <c r="K112" s="55"/>
      <c r="L112" s="55"/>
    </row>
    <row r="113" spans="1:12">
      <c r="A113" s="55"/>
      <c r="B113" s="55"/>
      <c r="C113" s="55"/>
      <c r="D113" s="55"/>
      <c r="E113" s="55"/>
      <c r="F113" s="55"/>
      <c r="G113" s="55"/>
      <c r="H113" s="55"/>
      <c r="I113" s="55"/>
      <c r="J113" s="55"/>
      <c r="K113" s="55"/>
      <c r="L113" s="55"/>
    </row>
    <row r="114" spans="1:12">
      <c r="A114" s="55"/>
      <c r="B114" s="55"/>
      <c r="C114" s="55"/>
      <c r="D114" s="55"/>
      <c r="E114" s="55"/>
      <c r="F114" s="55"/>
      <c r="G114" s="55"/>
      <c r="H114" s="55"/>
      <c r="I114" s="55"/>
      <c r="J114" s="55"/>
      <c r="K114" s="55"/>
      <c r="L114" s="55"/>
    </row>
    <row r="115" spans="1:12">
      <c r="A115" s="55"/>
      <c r="B115" s="55"/>
      <c r="C115" s="55"/>
      <c r="D115" s="55"/>
      <c r="E115" s="55"/>
      <c r="F115" s="55"/>
      <c r="G115" s="55"/>
      <c r="H115" s="55"/>
      <c r="I115" s="55"/>
      <c r="J115" s="55"/>
      <c r="K115" s="55"/>
      <c r="L115" s="55"/>
    </row>
    <row r="116" spans="1:12">
      <c r="A116" s="55"/>
      <c r="B116" s="55"/>
      <c r="C116" s="55"/>
      <c r="D116" s="55"/>
      <c r="E116" s="55"/>
      <c r="F116" s="55"/>
      <c r="G116" s="55"/>
      <c r="H116" s="55"/>
      <c r="I116" s="55"/>
      <c r="J116" s="55"/>
      <c r="K116" s="55"/>
      <c r="L116" s="55"/>
    </row>
    <row r="117" spans="1:12">
      <c r="A117" s="55"/>
      <c r="B117" s="55"/>
      <c r="C117" s="55"/>
      <c r="D117" s="55"/>
      <c r="E117" s="55"/>
      <c r="F117" s="55"/>
      <c r="G117" s="55"/>
      <c r="H117" s="55"/>
      <c r="I117" s="55"/>
      <c r="J117" s="55"/>
      <c r="K117" s="55"/>
      <c r="L117" s="55"/>
    </row>
    <row r="118" spans="1:12">
      <c r="A118" s="55"/>
      <c r="B118" s="55"/>
      <c r="C118" s="55"/>
      <c r="D118" s="55"/>
      <c r="E118" s="55"/>
      <c r="F118" s="55"/>
      <c r="G118" s="55"/>
      <c r="H118" s="55"/>
      <c r="I118" s="55"/>
      <c r="J118" s="55"/>
      <c r="K118" s="55"/>
      <c r="L118" s="55"/>
    </row>
    <row r="119" spans="1:12">
      <c r="A119" s="55"/>
      <c r="B119" s="55"/>
      <c r="C119" s="55"/>
      <c r="D119" s="55"/>
      <c r="E119" s="55"/>
      <c r="F119" s="55"/>
      <c r="G119" s="55"/>
      <c r="H119" s="55"/>
      <c r="I119" s="55"/>
      <c r="J119" s="55"/>
      <c r="K119" s="55"/>
      <c r="L119" s="55"/>
    </row>
    <row r="120" spans="1:12">
      <c r="A120" s="55"/>
      <c r="B120" s="55"/>
      <c r="C120" s="55"/>
      <c r="D120" s="55"/>
      <c r="E120" s="55"/>
      <c r="F120" s="55"/>
      <c r="G120" s="55"/>
      <c r="H120" s="55"/>
      <c r="I120" s="55"/>
      <c r="J120" s="55"/>
      <c r="K120" s="55"/>
      <c r="L120" s="55"/>
    </row>
    <row r="121" spans="1:12">
      <c r="A121" s="55"/>
      <c r="B121" s="55"/>
      <c r="C121" s="55"/>
      <c r="D121" s="55"/>
      <c r="E121" s="55"/>
      <c r="F121" s="55"/>
      <c r="G121" s="55"/>
      <c r="H121" s="55"/>
      <c r="I121" s="55"/>
      <c r="J121" s="55"/>
      <c r="K121" s="55"/>
      <c r="L121" s="55"/>
    </row>
    <row r="122" spans="1:12">
      <c r="A122" s="55"/>
      <c r="B122" s="55"/>
      <c r="C122" s="55"/>
      <c r="D122" s="55"/>
      <c r="E122" s="55"/>
      <c r="F122" s="55"/>
      <c r="G122" s="55"/>
      <c r="H122" s="55"/>
      <c r="I122" s="55"/>
      <c r="J122" s="55"/>
      <c r="K122" s="55"/>
      <c r="L122" s="55"/>
    </row>
    <row r="123" spans="1:12">
      <c r="A123" s="55"/>
      <c r="B123" s="55"/>
      <c r="C123" s="55"/>
      <c r="D123" s="55"/>
      <c r="E123" s="55"/>
      <c r="F123" s="55"/>
      <c r="G123" s="55"/>
      <c r="H123" s="55"/>
      <c r="I123" s="55"/>
      <c r="J123" s="55"/>
      <c r="K123" s="55"/>
      <c r="L123" s="55"/>
    </row>
    <row r="124" spans="1:12">
      <c r="A124" s="55"/>
      <c r="B124" s="55"/>
      <c r="C124" s="55"/>
      <c r="D124" s="55"/>
      <c r="E124" s="55"/>
      <c r="F124" s="55"/>
      <c r="G124" s="55"/>
      <c r="H124" s="55"/>
      <c r="I124" s="55"/>
      <c r="J124" s="55"/>
      <c r="K124" s="55"/>
      <c r="L124" s="55"/>
    </row>
  </sheetData>
  <mergeCells count="7">
    <mergeCell ref="A5:L5"/>
    <mergeCell ref="A29:E30"/>
    <mergeCell ref="C6:C7"/>
    <mergeCell ref="D6:F6"/>
    <mergeCell ref="K6:L6"/>
    <mergeCell ref="A6:B7"/>
    <mergeCell ref="G6:I6"/>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election activeCell="H40" sqref="H40"/>
    </sheetView>
  </sheetViews>
  <sheetFormatPr defaultRowHeight="14.25"/>
  <cols>
    <col min="1" max="5" width="9" style="107" customWidth="1"/>
    <col min="6" max="7" width="9" style="107"/>
    <col min="8" max="8" width="12.375" style="107" customWidth="1"/>
    <col min="9" max="9" width="17.125" style="119" bestFit="1" customWidth="1"/>
    <col min="10" max="10" width="13.375" style="120" bestFit="1" customWidth="1"/>
    <col min="11" max="11" width="10.625" style="120" bestFit="1" customWidth="1"/>
    <col min="12" max="12" width="12.25" style="120" customWidth="1"/>
    <col min="13" max="13" width="11.5" style="122" bestFit="1" customWidth="1"/>
    <col min="14" max="14" width="8.125" style="122" bestFit="1" customWidth="1"/>
    <col min="15" max="15" width="9" style="107" customWidth="1"/>
    <col min="16" max="16" width="9.625" style="107" customWidth="1"/>
    <col min="17" max="16384" width="9" style="107"/>
  </cols>
  <sheetData>
    <row r="1" spans="2:16">
      <c r="I1" s="108"/>
      <c r="J1" s="206" t="s">
        <v>259</v>
      </c>
      <c r="K1" s="206"/>
      <c r="L1" s="109" t="s">
        <v>260</v>
      </c>
      <c r="M1" s="207" t="s">
        <v>261</v>
      </c>
      <c r="N1" s="207"/>
      <c r="O1" s="207" t="s">
        <v>262</v>
      </c>
      <c r="P1" s="207"/>
    </row>
    <row r="2" spans="2:16" ht="24">
      <c r="E2" s="52"/>
      <c r="F2" s="52"/>
      <c r="G2" s="52"/>
      <c r="H2" s="110"/>
      <c r="I2" s="111" t="s">
        <v>32</v>
      </c>
      <c r="J2" s="112" t="s">
        <v>106</v>
      </c>
      <c r="K2" s="112" t="s">
        <v>107</v>
      </c>
      <c r="L2" s="112" t="s">
        <v>263</v>
      </c>
      <c r="M2" s="97" t="s">
        <v>264</v>
      </c>
      <c r="N2" s="97" t="s">
        <v>265</v>
      </c>
      <c r="O2" s="113" t="s">
        <v>266</v>
      </c>
      <c r="P2" s="113" t="s">
        <v>267</v>
      </c>
    </row>
    <row r="3" spans="2:16" ht="15.75">
      <c r="E3" s="52"/>
      <c r="F3" s="52"/>
      <c r="G3" s="52"/>
      <c r="I3" s="108">
        <v>41882</v>
      </c>
      <c r="J3" s="112">
        <v>24810.957600000002</v>
      </c>
      <c r="K3" s="112">
        <v>143.5514</v>
      </c>
      <c r="L3" s="109">
        <v>237</v>
      </c>
      <c r="M3" s="114">
        <v>47959.5</v>
      </c>
      <c r="N3" s="114">
        <v>37.85</v>
      </c>
      <c r="O3" s="114">
        <v>2956.8</v>
      </c>
      <c r="P3" s="114"/>
    </row>
    <row r="4" spans="2:16" ht="15.75">
      <c r="E4" s="52"/>
      <c r="F4" s="52"/>
      <c r="G4" s="52"/>
      <c r="I4" s="108">
        <v>41851</v>
      </c>
      <c r="J4" s="112">
        <v>21899.308300000001</v>
      </c>
      <c r="K4" s="112">
        <v>157.35550000000001</v>
      </c>
      <c r="L4" s="109">
        <v>243.6</v>
      </c>
      <c r="M4" s="114">
        <v>47690.3</v>
      </c>
      <c r="N4" s="114">
        <v>37.75</v>
      </c>
      <c r="O4" s="114">
        <v>2043.7</v>
      </c>
      <c r="P4" s="114"/>
    </row>
    <row r="5" spans="2:16">
      <c r="B5" s="72"/>
      <c r="I5" s="115">
        <v>41820</v>
      </c>
      <c r="J5" s="112">
        <v>17982.1708</v>
      </c>
      <c r="K5" s="112">
        <v>146.0025</v>
      </c>
      <c r="L5" s="112">
        <v>454.7</v>
      </c>
      <c r="M5" s="114">
        <v>46406.5</v>
      </c>
      <c r="N5" s="114">
        <v>36.94</v>
      </c>
      <c r="O5" s="114">
        <v>1394.3</v>
      </c>
      <c r="P5" s="114"/>
    </row>
    <row r="6" spans="2:16">
      <c r="B6" s="72"/>
      <c r="I6" s="115">
        <v>41790</v>
      </c>
      <c r="J6" s="112">
        <v>14000.2523</v>
      </c>
      <c r="K6" s="112">
        <v>179.7602</v>
      </c>
      <c r="L6" s="112">
        <v>253.9</v>
      </c>
      <c r="M6" s="114">
        <v>45419.5</v>
      </c>
      <c r="N6" s="114">
        <v>36.28</v>
      </c>
      <c r="O6" s="114">
        <v>810.9</v>
      </c>
      <c r="P6" s="114"/>
    </row>
    <row r="7" spans="2:16">
      <c r="I7" s="115">
        <v>41759</v>
      </c>
      <c r="J7" s="112">
        <v>9441.4302000000007</v>
      </c>
      <c r="K7" s="112">
        <v>158.01599999999999</v>
      </c>
      <c r="L7" s="112">
        <v>142</v>
      </c>
      <c r="M7" s="114">
        <v>44501.8</v>
      </c>
      <c r="N7" s="114">
        <v>35.9</v>
      </c>
      <c r="O7" s="114">
        <v>479.8</v>
      </c>
      <c r="P7" s="114"/>
    </row>
    <row r="8" spans="2:16" ht="15" customHeight="1">
      <c r="I8" s="115">
        <v>41729</v>
      </c>
      <c r="J8" s="112">
        <v>7176.7</v>
      </c>
      <c r="K8" s="112">
        <v>161.5</v>
      </c>
      <c r="L8" s="112">
        <v>284.3</v>
      </c>
      <c r="M8" s="114">
        <v>42978.6</v>
      </c>
      <c r="N8" s="114">
        <v>34.700000000000003</v>
      </c>
      <c r="O8" s="114">
        <v>279.3</v>
      </c>
      <c r="P8" s="116">
        <f t="shared" ref="P8" si="0">O8*100</f>
        <v>27930</v>
      </c>
    </row>
    <row r="9" spans="2:16">
      <c r="I9" s="115">
        <v>41698</v>
      </c>
      <c r="J9" s="112">
        <v>4156.2464</v>
      </c>
      <c r="K9" s="112">
        <v>136.90389999999999</v>
      </c>
      <c r="L9" s="112">
        <v>226.3</v>
      </c>
      <c r="M9" s="114">
        <v>41923.800000000003</v>
      </c>
      <c r="N9" s="114">
        <v>33.94</v>
      </c>
      <c r="O9" s="114">
        <v>134</v>
      </c>
      <c r="P9" s="116"/>
    </row>
    <row r="10" spans="2:16">
      <c r="I10" s="115">
        <v>41639</v>
      </c>
      <c r="J10" s="112">
        <v>14248.525299999999</v>
      </c>
      <c r="K10" s="112">
        <v>21.2316</v>
      </c>
      <c r="L10" s="112">
        <v>1111.7</v>
      </c>
      <c r="M10" s="114">
        <v>40161.1</v>
      </c>
      <c r="N10" s="114">
        <v>32.700000000000003</v>
      </c>
      <c r="O10" s="114"/>
      <c r="P10" s="116">
        <v>20010</v>
      </c>
    </row>
    <row r="11" spans="2:16">
      <c r="I11" s="115">
        <v>41608</v>
      </c>
      <c r="J11" s="112">
        <v>11858.0774</v>
      </c>
      <c r="K11" s="112">
        <v>15.2537</v>
      </c>
      <c r="L11" s="112">
        <v>335.2</v>
      </c>
      <c r="M11" s="114">
        <v>38687.800000000003</v>
      </c>
      <c r="N11" s="114">
        <v>31.6</v>
      </c>
      <c r="O11" s="114"/>
      <c r="P11" s="116"/>
    </row>
    <row r="12" spans="2:16">
      <c r="I12" s="115">
        <v>41578</v>
      </c>
      <c r="J12" s="112">
        <v>10617.266</v>
      </c>
      <c r="K12" s="112">
        <v>13.7151</v>
      </c>
      <c r="L12" s="112">
        <v>230.3</v>
      </c>
      <c r="M12" s="114">
        <v>37940.6</v>
      </c>
      <c r="N12" s="114">
        <v>31.2</v>
      </c>
      <c r="O12" s="114"/>
      <c r="P12" s="116"/>
    </row>
    <row r="13" spans="2:16">
      <c r="I13" s="115">
        <v>41547</v>
      </c>
      <c r="J13" s="112">
        <v>9404.1836000000003</v>
      </c>
      <c r="K13" s="112">
        <v>9.3699999999999992</v>
      </c>
      <c r="L13" s="112">
        <v>347.8</v>
      </c>
      <c r="M13" s="114">
        <v>36759.800000000003</v>
      </c>
      <c r="N13" s="114">
        <v>30.47</v>
      </c>
      <c r="O13" s="114"/>
      <c r="P13" s="116">
        <v>15769.999999999998</v>
      </c>
    </row>
    <row r="14" spans="2:16">
      <c r="I14" s="115">
        <v>41517</v>
      </c>
      <c r="J14" s="112">
        <v>8211.0764999999992</v>
      </c>
      <c r="K14" s="112">
        <v>4.5747</v>
      </c>
      <c r="L14" s="112">
        <v>215.6</v>
      </c>
      <c r="M14" s="114">
        <v>35129</v>
      </c>
      <c r="N14" s="114">
        <v>29.4</v>
      </c>
      <c r="O14" s="114"/>
      <c r="P14" s="116"/>
    </row>
    <row r="15" spans="2:16">
      <c r="I15" s="115">
        <v>41486</v>
      </c>
      <c r="J15" s="112">
        <v>6987.058</v>
      </c>
      <c r="K15" s="112">
        <v>-1.2089000000000001</v>
      </c>
      <c r="L15" s="112">
        <v>217.7</v>
      </c>
      <c r="M15" s="114">
        <v>33373.9</v>
      </c>
      <c r="N15" s="114">
        <v>28.16</v>
      </c>
      <c r="O15" s="114"/>
      <c r="P15" s="116"/>
    </row>
    <row r="16" spans="2:16">
      <c r="I16" s="115">
        <v>41455</v>
      </c>
      <c r="J16" s="112">
        <v>5789.4312</v>
      </c>
      <c r="K16" s="112">
        <v>-5.6936999999999998</v>
      </c>
      <c r="L16" s="112">
        <v>470.1</v>
      </c>
      <c r="M16" s="114">
        <v>31887</v>
      </c>
      <c r="N16" s="114">
        <v>27.1</v>
      </c>
      <c r="O16" s="114"/>
      <c r="P16" s="116">
        <v>12610</v>
      </c>
    </row>
    <row r="17" spans="1:16">
      <c r="I17" s="115">
        <v>41425</v>
      </c>
      <c r="J17" s="112">
        <v>4376.4119000000001</v>
      </c>
      <c r="K17" s="112">
        <v>-9.9749999999999996</v>
      </c>
      <c r="L17" s="112">
        <v>173.9</v>
      </c>
      <c r="M17" s="114">
        <v>30437.3</v>
      </c>
      <c r="N17" s="114">
        <v>26.1</v>
      </c>
      <c r="O17" s="114"/>
      <c r="P17" s="116"/>
    </row>
    <row r="18" spans="1:16">
      <c r="I18" s="115">
        <v>41394</v>
      </c>
      <c r="J18" s="112">
        <v>3450.8</v>
      </c>
      <c r="K18" s="112">
        <v>-8.1999999999999993</v>
      </c>
      <c r="L18" s="112">
        <v>164.5</v>
      </c>
      <c r="M18" s="114">
        <v>28874.3</v>
      </c>
      <c r="N18" s="114">
        <v>25</v>
      </c>
      <c r="O18" s="114"/>
      <c r="P18" s="116"/>
    </row>
    <row r="19" spans="1:16">
      <c r="I19" s="115">
        <v>41364</v>
      </c>
      <c r="J19" s="112">
        <v>2566.3000000000002</v>
      </c>
      <c r="K19" s="112">
        <v>10.4</v>
      </c>
      <c r="L19" s="112">
        <v>488</v>
      </c>
      <c r="M19" s="114">
        <v>27726.7</v>
      </c>
      <c r="N19" s="114">
        <v>24.2</v>
      </c>
      <c r="O19" s="114"/>
      <c r="P19" s="116">
        <v>9020</v>
      </c>
    </row>
    <row r="20" spans="1:16">
      <c r="I20" s="115">
        <v>41333</v>
      </c>
      <c r="J20" s="112">
        <v>1681.2208000000001</v>
      </c>
      <c r="K20" s="112">
        <v>27.23</v>
      </c>
      <c r="L20" s="112"/>
      <c r="M20" s="114">
        <v>25991.599999999999</v>
      </c>
      <c r="N20" s="114">
        <v>23</v>
      </c>
      <c r="O20" s="114"/>
      <c r="P20" s="116"/>
    </row>
    <row r="21" spans="1:16">
      <c r="I21" s="115">
        <v>41274</v>
      </c>
      <c r="J21" s="112">
        <v>11777.5</v>
      </c>
      <c r="K21" s="112">
        <v>41</v>
      </c>
      <c r="L21" s="112">
        <v>773.9</v>
      </c>
      <c r="M21" s="114">
        <v>24588</v>
      </c>
      <c r="N21" s="114">
        <v>21.9</v>
      </c>
      <c r="O21" s="114"/>
      <c r="P21" s="116">
        <v>6833</v>
      </c>
    </row>
    <row r="22" spans="1:16">
      <c r="I22" s="115">
        <v>41243</v>
      </c>
      <c r="J22" s="112">
        <v>10310.6</v>
      </c>
      <c r="K22" s="112">
        <v>36.799999999999997</v>
      </c>
      <c r="L22" s="112">
        <v>376.9</v>
      </c>
      <c r="M22" s="114">
        <v>23280.3</v>
      </c>
      <c r="N22" s="114">
        <v>20.9</v>
      </c>
      <c r="O22" s="114"/>
      <c r="P22" s="116"/>
    </row>
    <row r="23" spans="1:16">
      <c r="I23" s="115">
        <v>41213</v>
      </c>
      <c r="J23" s="112">
        <v>9355.7999999999993</v>
      </c>
      <c r="K23" s="112">
        <v>36.700000000000003</v>
      </c>
      <c r="L23" s="112">
        <v>210</v>
      </c>
      <c r="M23" s="114">
        <v>22048.6</v>
      </c>
      <c r="N23" s="114">
        <v>20</v>
      </c>
      <c r="O23" s="114"/>
      <c r="P23" s="116"/>
    </row>
    <row r="24" spans="1:16">
      <c r="I24" s="115">
        <v>41182</v>
      </c>
      <c r="J24" s="112">
        <v>8616.2999999999993</v>
      </c>
      <c r="K24" s="112">
        <v>37.5</v>
      </c>
      <c r="L24" s="112">
        <v>324.89999999999998</v>
      </c>
      <c r="M24" s="114">
        <v>21241.5</v>
      </c>
      <c r="N24" s="114">
        <v>19</v>
      </c>
      <c r="O24" s="114"/>
      <c r="P24" s="116">
        <v>4370</v>
      </c>
    </row>
    <row r="25" spans="1:16">
      <c r="A25" s="117"/>
      <c r="I25" s="115">
        <v>41152</v>
      </c>
      <c r="J25" s="112">
        <v>7868</v>
      </c>
      <c r="K25" s="112">
        <v>40.5</v>
      </c>
      <c r="L25" s="112">
        <v>240.9</v>
      </c>
      <c r="M25" s="114">
        <v>20263.900000000001</v>
      </c>
      <c r="N25" s="114">
        <v>18.7</v>
      </c>
      <c r="O25" s="114"/>
      <c r="P25" s="116"/>
    </row>
    <row r="26" spans="1:16">
      <c r="I26" s="115">
        <v>41121</v>
      </c>
      <c r="J26" s="112">
        <v>7086.2</v>
      </c>
      <c r="K26" s="112">
        <v>44.1</v>
      </c>
      <c r="L26" s="112">
        <v>201.6</v>
      </c>
      <c r="M26" s="114">
        <v>19255.7</v>
      </c>
      <c r="N26" s="114">
        <v>18</v>
      </c>
      <c r="O26" s="114"/>
      <c r="P26" s="116"/>
    </row>
    <row r="27" spans="1:16">
      <c r="I27" s="115">
        <v>41090</v>
      </c>
      <c r="J27" s="112">
        <v>6317.5</v>
      </c>
      <c r="K27" s="112">
        <v>30.8</v>
      </c>
      <c r="L27" s="112">
        <v>612.79999999999995</v>
      </c>
      <c r="M27" s="114">
        <v>18376.099999999999</v>
      </c>
      <c r="N27" s="114">
        <v>17.3</v>
      </c>
      <c r="O27" s="114"/>
      <c r="P27" s="116">
        <v>2770</v>
      </c>
    </row>
    <row r="28" spans="1:16">
      <c r="I28" s="115">
        <v>41060</v>
      </c>
      <c r="J28" s="112">
        <v>5000.6000000000004</v>
      </c>
      <c r="K28" s="112">
        <v>44.2</v>
      </c>
      <c r="L28" s="112">
        <v>212.7</v>
      </c>
      <c r="M28" s="114">
        <v>17575.3</v>
      </c>
      <c r="N28" s="114">
        <v>16.7</v>
      </c>
      <c r="O28" s="114"/>
      <c r="P28" s="116"/>
    </row>
    <row r="29" spans="1:16">
      <c r="I29" s="115">
        <v>41029</v>
      </c>
      <c r="J29" s="112">
        <v>3903.7</v>
      </c>
      <c r="K29" s="112">
        <v>57.8</v>
      </c>
      <c r="L29" s="112">
        <v>147.30000000000001</v>
      </c>
      <c r="M29" s="114">
        <v>16667.5</v>
      </c>
      <c r="N29" s="114">
        <v>16</v>
      </c>
      <c r="O29" s="114"/>
      <c r="P29" s="116"/>
    </row>
    <row r="30" spans="1:16">
      <c r="I30" s="115">
        <v>40999</v>
      </c>
      <c r="J30" s="112">
        <v>3024.5</v>
      </c>
      <c r="K30" s="112">
        <v>99.1</v>
      </c>
      <c r="L30" s="112">
        <v>326.39999999999998</v>
      </c>
      <c r="M30" s="114">
        <v>15897.1</v>
      </c>
      <c r="N30" s="114">
        <v>15.4</v>
      </c>
      <c r="O30" s="114"/>
      <c r="P30" s="116">
        <v>1780</v>
      </c>
    </row>
    <row r="31" spans="1:16">
      <c r="I31" s="115">
        <v>40968</v>
      </c>
      <c r="J31" s="112">
        <v>1281</v>
      </c>
      <c r="K31" s="112">
        <v>38.9</v>
      </c>
      <c r="L31" s="112"/>
      <c r="M31" s="114">
        <v>15206</v>
      </c>
      <c r="N31" s="114">
        <v>14.9</v>
      </c>
      <c r="O31" s="114"/>
      <c r="P31" s="116"/>
    </row>
    <row r="32" spans="1:16">
      <c r="I32" s="115">
        <v>40939</v>
      </c>
      <c r="J32" s="112">
        <v>553.60230000000001</v>
      </c>
      <c r="K32" s="112">
        <v>17.325600000000001</v>
      </c>
      <c r="L32" s="112"/>
      <c r="M32" s="114">
        <v>14391.9</v>
      </c>
      <c r="N32" s="114">
        <v>14.3</v>
      </c>
      <c r="O32" s="114"/>
      <c r="P32" s="116"/>
    </row>
    <row r="33" spans="9:16">
      <c r="I33" s="115">
        <v>40908</v>
      </c>
      <c r="J33" s="112">
        <v>6962.9</v>
      </c>
      <c r="K33" s="112">
        <v>5.2</v>
      </c>
      <c r="L33" s="112">
        <v>675.7</v>
      </c>
      <c r="M33" s="114">
        <v>13660</v>
      </c>
      <c r="N33" s="114">
        <v>13.7</v>
      </c>
      <c r="O33" s="114"/>
      <c r="P33" s="116">
        <v>1040</v>
      </c>
    </row>
    <row r="34" spans="9:16">
      <c r="I34" s="115">
        <v>40877</v>
      </c>
      <c r="J34" s="112">
        <v>6271.1</v>
      </c>
      <c r="K34" s="112">
        <v>10.3</v>
      </c>
      <c r="L34" s="112">
        <v>363.6</v>
      </c>
      <c r="M34" s="114">
        <v>12842.4</v>
      </c>
      <c r="N34" s="114">
        <v>13</v>
      </c>
      <c r="O34" s="114"/>
      <c r="P34" s="116"/>
    </row>
    <row r="35" spans="9:16">
      <c r="I35" s="115">
        <v>40847</v>
      </c>
      <c r="J35" s="112">
        <v>5718.9</v>
      </c>
      <c r="K35" s="112">
        <v>14</v>
      </c>
      <c r="L35" s="112">
        <v>217.7</v>
      </c>
      <c r="M35" s="114"/>
      <c r="N35" s="114">
        <v>12.2</v>
      </c>
      <c r="O35" s="114"/>
      <c r="P35" s="116"/>
    </row>
    <row r="36" spans="9:16">
      <c r="I36" s="115">
        <v>40816</v>
      </c>
      <c r="J36" s="112">
        <v>5262.6</v>
      </c>
      <c r="K36" s="112">
        <v>24.2</v>
      </c>
      <c r="L36" s="112">
        <v>381.3</v>
      </c>
      <c r="M36" s="114"/>
      <c r="N36" s="114">
        <v>11.5</v>
      </c>
      <c r="O36" s="114"/>
      <c r="P36" s="116">
        <v>450</v>
      </c>
    </row>
    <row r="37" spans="9:16">
      <c r="I37" s="115">
        <v>40786</v>
      </c>
      <c r="J37" s="112">
        <v>4823.8999999999996</v>
      </c>
      <c r="K37" s="112">
        <v>37.5</v>
      </c>
      <c r="L37" s="112">
        <v>105.2</v>
      </c>
      <c r="M37" s="114"/>
      <c r="N37" s="114">
        <v>10.8</v>
      </c>
      <c r="O37" s="114"/>
      <c r="P37" s="116"/>
    </row>
    <row r="38" spans="9:16">
      <c r="I38" s="115">
        <v>40755</v>
      </c>
      <c r="J38" s="112">
        <v>4219.1000000000004</v>
      </c>
      <c r="K38" s="112">
        <v>45.3</v>
      </c>
      <c r="L38" s="112">
        <v>156.6</v>
      </c>
      <c r="M38" s="114"/>
      <c r="N38" s="114">
        <v>10</v>
      </c>
      <c r="O38" s="114"/>
      <c r="P38" s="116"/>
    </row>
    <row r="39" spans="9:16">
      <c r="I39" s="115">
        <v>40724</v>
      </c>
      <c r="J39" s="112">
        <v>4106.7</v>
      </c>
      <c r="K39" s="112">
        <v>68.099999999999994</v>
      </c>
      <c r="L39" s="112">
        <v>647.6</v>
      </c>
      <c r="M39" s="114"/>
      <c r="N39" s="114">
        <v>9.4</v>
      </c>
      <c r="O39" s="114"/>
      <c r="P39" s="116">
        <v>220.00000000000003</v>
      </c>
    </row>
    <row r="40" spans="9:16">
      <c r="I40" s="115">
        <v>40694</v>
      </c>
      <c r="J40" s="112">
        <v>2884.3</v>
      </c>
      <c r="K40" s="112">
        <v>44.4</v>
      </c>
      <c r="L40" s="112">
        <v>187.1</v>
      </c>
      <c r="M40" s="114"/>
      <c r="N40" s="114">
        <v>8.6999999999999993</v>
      </c>
      <c r="O40" s="114"/>
      <c r="P40" s="116"/>
    </row>
    <row r="41" spans="9:16">
      <c r="I41" s="115">
        <v>40663</v>
      </c>
      <c r="J41" s="112">
        <v>2026.9</v>
      </c>
      <c r="K41" s="112">
        <v>27.3</v>
      </c>
      <c r="L41" s="112">
        <v>139</v>
      </c>
      <c r="M41" s="114"/>
      <c r="N41" s="114">
        <v>8.1</v>
      </c>
      <c r="O41" s="114"/>
      <c r="P41" s="116"/>
    </row>
    <row r="42" spans="9:16">
      <c r="I42" s="115">
        <v>40633</v>
      </c>
      <c r="J42" s="112">
        <v>1359.1</v>
      </c>
      <c r="K42" s="112">
        <v>27.1</v>
      </c>
      <c r="L42" s="112">
        <v>247.7</v>
      </c>
      <c r="M42" s="114"/>
      <c r="N42" s="114">
        <v>7.5</v>
      </c>
      <c r="O42" s="114"/>
      <c r="P42" s="116">
        <v>80</v>
      </c>
    </row>
    <row r="43" spans="9:16">
      <c r="I43" s="115">
        <v>40602</v>
      </c>
      <c r="J43" s="112">
        <v>842.5</v>
      </c>
      <c r="K43" s="112">
        <v>18.5</v>
      </c>
      <c r="L43" s="112">
        <v>99.7</v>
      </c>
      <c r="M43" s="114"/>
      <c r="N43" s="114">
        <v>7</v>
      </c>
      <c r="O43" s="114"/>
      <c r="P43" s="116"/>
    </row>
    <row r="44" spans="9:16">
      <c r="I44" s="115">
        <v>40574</v>
      </c>
      <c r="J44" s="112">
        <v>442.87740000000002</v>
      </c>
      <c r="K44" s="112">
        <v>19.7546</v>
      </c>
      <c r="L44" s="112">
        <v>110.2</v>
      </c>
      <c r="M44" s="114"/>
      <c r="N44" s="114">
        <v>6.4</v>
      </c>
      <c r="O44" s="114"/>
      <c r="P44" s="116"/>
    </row>
    <row r="45" spans="9:16">
      <c r="I45" s="115">
        <v>40543</v>
      </c>
      <c r="J45" s="112">
        <v>6593</v>
      </c>
      <c r="K45" s="112">
        <v>4.5999999999999996</v>
      </c>
      <c r="L45" s="112">
        <v>712.7</v>
      </c>
      <c r="M45" s="114"/>
      <c r="N45" s="114"/>
      <c r="O45" s="114"/>
      <c r="P45" s="116">
        <v>20</v>
      </c>
    </row>
    <row r="46" spans="9:16">
      <c r="I46" s="115">
        <v>40512</v>
      </c>
      <c r="J46" s="112">
        <v>5701.9</v>
      </c>
      <c r="K46" s="112">
        <v>-1</v>
      </c>
      <c r="L46" s="112">
        <v>416.5</v>
      </c>
      <c r="M46" s="114"/>
      <c r="N46" s="114"/>
      <c r="O46" s="114"/>
      <c r="P46" s="116"/>
    </row>
    <row r="47" spans="9:16">
      <c r="I47" s="115">
        <v>40482</v>
      </c>
      <c r="J47" s="112">
        <v>5070.6000000000004</v>
      </c>
      <c r="K47" s="112">
        <v>-3.6</v>
      </c>
      <c r="L47" s="112">
        <v>275.89999999999998</v>
      </c>
      <c r="M47" s="114"/>
      <c r="N47" s="114"/>
      <c r="O47" s="114"/>
      <c r="P47" s="116"/>
    </row>
    <row r="48" spans="9:16">
      <c r="I48" s="115">
        <v>40451</v>
      </c>
      <c r="J48" s="112">
        <v>4298.8999999999996</v>
      </c>
      <c r="K48" s="112">
        <v>-10.3</v>
      </c>
      <c r="L48" s="112">
        <v>337.9</v>
      </c>
      <c r="M48" s="114"/>
      <c r="N48" s="114"/>
      <c r="O48" s="114"/>
      <c r="P48" s="116"/>
    </row>
    <row r="49" spans="9:16">
      <c r="I49" s="115">
        <v>40421</v>
      </c>
      <c r="J49" s="112">
        <v>3539.1</v>
      </c>
      <c r="K49" s="112">
        <v>-16.399999999999999</v>
      </c>
      <c r="L49" s="112">
        <v>398.9</v>
      </c>
      <c r="M49" s="118"/>
      <c r="N49" s="118"/>
      <c r="O49" s="114"/>
      <c r="P49" s="116"/>
    </row>
    <row r="50" spans="9:16">
      <c r="I50" s="115">
        <v>40390</v>
      </c>
      <c r="J50" s="112">
        <v>1084.5999999999999</v>
      </c>
      <c r="K50" s="112">
        <v>-34.1</v>
      </c>
      <c r="L50" s="112">
        <v>140</v>
      </c>
      <c r="M50" s="118"/>
      <c r="N50" s="118"/>
      <c r="O50" s="114"/>
      <c r="P50" s="116"/>
    </row>
    <row r="51" spans="9:16">
      <c r="I51" s="115">
        <v>40359</v>
      </c>
      <c r="J51" s="112">
        <v>917.1</v>
      </c>
      <c r="K51" s="112">
        <v>-40.6</v>
      </c>
      <c r="L51" s="112">
        <v>308.39999999999998</v>
      </c>
      <c r="M51" s="118"/>
      <c r="N51" s="118"/>
      <c r="O51" s="114"/>
      <c r="P51" s="116"/>
    </row>
    <row r="52" spans="9:16">
      <c r="I52" s="115">
        <v>40329</v>
      </c>
      <c r="J52" s="112">
        <v>744.4</v>
      </c>
      <c r="K52" s="112">
        <v>-45.8</v>
      </c>
      <c r="L52" s="112">
        <v>142.5</v>
      </c>
      <c r="M52" s="118"/>
      <c r="N52" s="118"/>
      <c r="O52" s="114"/>
      <c r="P52" s="116"/>
    </row>
    <row r="53" spans="9:16">
      <c r="I53" s="115">
        <v>40298</v>
      </c>
      <c r="J53" s="112">
        <v>1003.2</v>
      </c>
      <c r="K53" s="112">
        <v>-40.6</v>
      </c>
      <c r="L53" s="112">
        <v>105.4</v>
      </c>
      <c r="M53" s="118"/>
      <c r="N53" s="118"/>
      <c r="O53" s="114"/>
      <c r="P53" s="116"/>
    </row>
    <row r="54" spans="9:16">
      <c r="I54" s="115">
        <v>40268</v>
      </c>
      <c r="J54" s="112">
        <v>460.4</v>
      </c>
      <c r="K54" s="112">
        <v>-41.3</v>
      </c>
      <c r="L54" s="112"/>
      <c r="M54" s="118"/>
      <c r="N54" s="118"/>
      <c r="O54" s="114"/>
      <c r="P54" s="116"/>
    </row>
    <row r="55" spans="9:16">
      <c r="I55" s="115">
        <v>40237</v>
      </c>
      <c r="J55" s="112">
        <v>255.4</v>
      </c>
      <c r="K55" s="112">
        <v>-19</v>
      </c>
      <c r="L55" s="112"/>
      <c r="M55" s="118"/>
      <c r="N55" s="118"/>
      <c r="O55" s="114"/>
      <c r="P55" s="116"/>
    </row>
    <row r="56" spans="9:16">
      <c r="I56" s="115">
        <v>40209</v>
      </c>
      <c r="J56" s="112">
        <v>120.3706</v>
      </c>
      <c r="K56" s="112">
        <v>13.2098</v>
      </c>
      <c r="L56" s="112"/>
      <c r="M56" s="118"/>
      <c r="N56" s="118"/>
      <c r="O56" s="114"/>
      <c r="P56" s="116"/>
    </row>
    <row r="57" spans="9:16">
      <c r="I57" s="115">
        <v>40178</v>
      </c>
      <c r="J57" s="112">
        <v>3021.58</v>
      </c>
      <c r="K57" s="112">
        <v>102.2</v>
      </c>
      <c r="L57" s="112">
        <v>951.5</v>
      </c>
      <c r="M57" s="118"/>
      <c r="N57" s="118"/>
      <c r="O57" s="114"/>
      <c r="P57" s="116"/>
    </row>
    <row r="58" spans="9:16">
      <c r="I58" s="115">
        <v>40147</v>
      </c>
      <c r="J58" s="112">
        <v>2750.11</v>
      </c>
      <c r="K58" s="112">
        <v>112.8</v>
      </c>
      <c r="L58" s="112">
        <v>449.2</v>
      </c>
      <c r="M58" s="118"/>
      <c r="N58" s="118"/>
      <c r="O58" s="114"/>
      <c r="P58" s="116"/>
    </row>
    <row r="59" spans="9:16">
      <c r="I59" s="115">
        <v>40117</v>
      </c>
      <c r="J59" s="112">
        <v>2596.33</v>
      </c>
      <c r="K59" s="112">
        <v>123.5</v>
      </c>
      <c r="L59" s="112">
        <v>245.7</v>
      </c>
      <c r="M59" s="118"/>
      <c r="N59" s="118"/>
      <c r="O59" s="114"/>
      <c r="P59" s="116"/>
    </row>
    <row r="60" spans="9:16">
      <c r="I60" s="115">
        <v>40086</v>
      </c>
      <c r="J60" s="112">
        <v>2475.7399999999998</v>
      </c>
      <c r="K60" s="112">
        <v>136.1</v>
      </c>
      <c r="L60" s="112">
        <v>358</v>
      </c>
      <c r="M60" s="118"/>
      <c r="N60" s="118"/>
      <c r="O60" s="114"/>
      <c r="P60" s="116"/>
    </row>
    <row r="61" spans="9:16">
      <c r="I61" s="115">
        <v>40056</v>
      </c>
      <c r="J61" s="112">
        <v>2343</v>
      </c>
      <c r="K61" s="112">
        <v>147.4</v>
      </c>
      <c r="L61" s="112">
        <v>230.6</v>
      </c>
      <c r="M61" s="118"/>
      <c r="N61" s="118"/>
      <c r="O61" s="114"/>
      <c r="P61" s="116"/>
    </row>
    <row r="62" spans="9:16">
      <c r="I62" s="115">
        <v>40025</v>
      </c>
      <c r="J62" s="112">
        <v>2233.3000000000002</v>
      </c>
      <c r="K62" s="112">
        <v>159.1</v>
      </c>
      <c r="L62" s="112">
        <v>198.5</v>
      </c>
      <c r="M62" s="118"/>
      <c r="N62" s="118"/>
      <c r="O62" s="114"/>
      <c r="P62" s="116"/>
    </row>
    <row r="63" spans="9:16">
      <c r="I63" s="115">
        <v>39994</v>
      </c>
      <c r="J63" s="112">
        <v>2153.73</v>
      </c>
      <c r="K63" s="112">
        <v>193.7</v>
      </c>
      <c r="L63" s="112">
        <v>414.2</v>
      </c>
      <c r="M63" s="118"/>
      <c r="N63" s="118"/>
      <c r="O63" s="114"/>
      <c r="P63" s="116"/>
    </row>
    <row r="64" spans="9:16">
      <c r="I64" s="115">
        <v>39964</v>
      </c>
      <c r="J64" s="112">
        <v>2018.61</v>
      </c>
      <c r="K64" s="112">
        <v>306</v>
      </c>
      <c r="L64" s="112">
        <v>229.4</v>
      </c>
      <c r="M64" s="118"/>
      <c r="N64" s="118"/>
      <c r="O64" s="114"/>
      <c r="P64" s="116"/>
    </row>
    <row r="65" spans="1:12">
      <c r="L65" s="121"/>
    </row>
    <row r="66" spans="1:12" ht="15.75">
      <c r="A66" s="117" t="s">
        <v>268</v>
      </c>
      <c r="B66" s="56"/>
      <c r="C66" s="56"/>
      <c r="I66" s="123"/>
    </row>
  </sheetData>
  <mergeCells count="3">
    <mergeCell ref="J1:K1"/>
    <mergeCell ref="M1:N1"/>
    <mergeCell ref="O1:P1"/>
  </mergeCells>
  <phoneticPr fontId="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13" workbookViewId="0">
      <selection activeCell="A16" sqref="A16:L16"/>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24.75" customHeight="1" thickBot="1">
      <c r="A4" s="216" t="s">
        <v>157</v>
      </c>
      <c r="B4" s="217"/>
      <c r="C4" s="217"/>
      <c r="D4" s="217"/>
      <c r="E4" s="217"/>
      <c r="F4" s="217"/>
      <c r="G4" s="217"/>
      <c r="H4" s="217"/>
      <c r="I4" s="217"/>
      <c r="J4" s="217"/>
      <c r="K4" s="217"/>
      <c r="L4" s="218"/>
    </row>
    <row r="5" spans="1:29" s="51" customFormat="1" ht="15" thickBot="1">
      <c r="A5" s="208" t="s">
        <v>396</v>
      </c>
      <c r="B5" s="209"/>
      <c r="C5" s="209"/>
      <c r="D5" s="209"/>
      <c r="E5" s="209"/>
      <c r="F5" s="209"/>
      <c r="G5" s="209"/>
      <c r="H5" s="209"/>
      <c r="I5" s="209"/>
      <c r="J5" s="209"/>
      <c r="K5" s="209"/>
      <c r="L5" s="210"/>
    </row>
    <row r="6" spans="1:29" s="51" customFormat="1" ht="76.5" customHeight="1" thickBot="1">
      <c r="A6" s="211" t="s">
        <v>397</v>
      </c>
      <c r="B6" s="212"/>
      <c r="C6" s="212"/>
      <c r="D6" s="212"/>
      <c r="E6" s="212"/>
      <c r="F6" s="212"/>
      <c r="G6" s="212"/>
      <c r="H6" s="212"/>
      <c r="I6" s="212"/>
      <c r="J6" s="212"/>
      <c r="K6" s="212"/>
      <c r="L6" s="213"/>
    </row>
    <row r="7" spans="1:29" s="51" customFormat="1" ht="15" thickBot="1">
      <c r="A7" s="208" t="s">
        <v>408</v>
      </c>
      <c r="B7" s="209"/>
      <c r="C7" s="209"/>
      <c r="D7" s="209"/>
      <c r="E7" s="209"/>
      <c r="F7" s="209"/>
      <c r="G7" s="209"/>
      <c r="H7" s="209"/>
      <c r="I7" s="209"/>
      <c r="J7" s="209"/>
      <c r="K7" s="209"/>
      <c r="L7" s="210"/>
    </row>
    <row r="8" spans="1:29" s="51" customFormat="1" ht="89.25" customHeight="1" thickBot="1">
      <c r="A8" s="211" t="s">
        <v>409</v>
      </c>
      <c r="B8" s="212"/>
      <c r="C8" s="212"/>
      <c r="D8" s="212"/>
      <c r="E8" s="212"/>
      <c r="F8" s="212"/>
      <c r="G8" s="212"/>
      <c r="H8" s="212"/>
      <c r="I8" s="212"/>
      <c r="J8" s="212"/>
      <c r="K8" s="212"/>
      <c r="L8" s="213"/>
    </row>
    <row r="9" spans="1:29" s="51" customFormat="1" ht="15" customHeight="1" thickBot="1">
      <c r="A9" s="208" t="s">
        <v>414</v>
      </c>
      <c r="B9" s="209"/>
      <c r="C9" s="209"/>
      <c r="D9" s="209"/>
      <c r="E9" s="209"/>
      <c r="F9" s="209"/>
      <c r="G9" s="209"/>
      <c r="H9" s="209"/>
      <c r="I9" s="209"/>
      <c r="J9" s="209"/>
      <c r="K9" s="209"/>
      <c r="L9" s="210"/>
    </row>
    <row r="10" spans="1:29" s="51" customFormat="1" ht="101.25" customHeight="1" thickBot="1">
      <c r="A10" s="211" t="s">
        <v>415</v>
      </c>
      <c r="B10" s="212"/>
      <c r="C10" s="212"/>
      <c r="D10" s="212"/>
      <c r="E10" s="212"/>
      <c r="F10" s="212"/>
      <c r="G10" s="212"/>
      <c r="H10" s="212"/>
      <c r="I10" s="212"/>
      <c r="J10" s="212"/>
      <c r="K10" s="212"/>
      <c r="L10" s="213"/>
      <c r="N10" s="75"/>
    </row>
    <row r="11" spans="1:29" s="51" customFormat="1" ht="15" thickBot="1">
      <c r="A11" s="208" t="s">
        <v>424</v>
      </c>
      <c r="B11" s="209"/>
      <c r="C11" s="209"/>
      <c r="D11" s="209"/>
      <c r="E11" s="209"/>
      <c r="F11" s="209"/>
      <c r="G11" s="209"/>
      <c r="H11" s="209"/>
      <c r="I11" s="209"/>
      <c r="J11" s="209"/>
      <c r="K11" s="209"/>
      <c r="L11" s="210"/>
    </row>
    <row r="12" spans="1:29" s="51" customFormat="1" ht="54" customHeight="1" thickBot="1">
      <c r="A12" s="211" t="s">
        <v>455</v>
      </c>
      <c r="B12" s="212"/>
      <c r="C12" s="212"/>
      <c r="D12" s="212"/>
      <c r="E12" s="212"/>
      <c r="F12" s="212"/>
      <c r="G12" s="212"/>
      <c r="H12" s="212"/>
      <c r="I12" s="212"/>
      <c r="J12" s="212"/>
      <c r="K12" s="212"/>
      <c r="L12" s="213"/>
    </row>
    <row r="13" spans="1:29" s="51" customFormat="1" ht="18" customHeight="1" thickBot="1">
      <c r="A13" s="208" t="s">
        <v>433</v>
      </c>
      <c r="B13" s="209"/>
      <c r="C13" s="209"/>
      <c r="D13" s="209"/>
      <c r="E13" s="209"/>
      <c r="F13" s="209"/>
      <c r="G13" s="209"/>
      <c r="H13" s="209"/>
      <c r="I13" s="209"/>
      <c r="J13" s="209"/>
      <c r="K13" s="209"/>
      <c r="L13" s="210"/>
    </row>
    <row r="14" spans="1:29" s="51" customFormat="1" ht="78.75" customHeight="1" thickBot="1">
      <c r="A14" s="211" t="s">
        <v>456</v>
      </c>
      <c r="B14" s="212"/>
      <c r="C14" s="212"/>
      <c r="D14" s="212"/>
      <c r="E14" s="212"/>
      <c r="F14" s="212"/>
      <c r="G14" s="212"/>
      <c r="H14" s="212"/>
      <c r="I14" s="212"/>
      <c r="J14" s="212"/>
      <c r="K14" s="212"/>
      <c r="L14" s="213"/>
    </row>
    <row r="15" spans="1:29" ht="16.5" customHeight="1" thickBot="1">
      <c r="A15" s="208" t="s">
        <v>434</v>
      </c>
      <c r="B15" s="214"/>
      <c r="C15" s="214"/>
      <c r="D15" s="214"/>
      <c r="E15" s="214"/>
      <c r="F15" s="214"/>
      <c r="G15" s="214"/>
      <c r="H15" s="214"/>
      <c r="I15" s="214"/>
      <c r="J15" s="214"/>
      <c r="K15" s="214"/>
      <c r="L15" s="215"/>
    </row>
    <row r="16" spans="1:29" ht="74.25" customHeight="1" thickBot="1">
      <c r="A16" s="211" t="s">
        <v>435</v>
      </c>
      <c r="B16" s="212"/>
      <c r="C16" s="212"/>
      <c r="D16" s="212"/>
      <c r="E16" s="212"/>
      <c r="F16" s="212"/>
      <c r="G16" s="212"/>
      <c r="H16" s="212"/>
      <c r="I16" s="212"/>
      <c r="J16" s="212"/>
      <c r="K16" s="212"/>
      <c r="L16" s="213"/>
    </row>
    <row r="17" spans="1:12" ht="12.75">
      <c r="A17" s="219"/>
      <c r="B17" s="219"/>
      <c r="C17" s="219"/>
      <c r="D17" s="219"/>
      <c r="E17" s="219"/>
      <c r="F17" s="219"/>
      <c r="G17" s="219"/>
      <c r="H17" s="219"/>
      <c r="I17" s="219"/>
      <c r="J17" s="219"/>
      <c r="K17" s="219"/>
      <c r="L17" s="219"/>
    </row>
    <row r="18" spans="1:12" ht="22.5" customHeight="1" thickBot="1">
      <c r="A18" s="216" t="s">
        <v>269</v>
      </c>
      <c r="B18" s="217"/>
      <c r="C18" s="217"/>
      <c r="D18" s="217"/>
      <c r="E18" s="217"/>
      <c r="F18" s="217"/>
      <c r="G18" s="217"/>
      <c r="H18" s="217"/>
      <c r="I18" s="217"/>
      <c r="J18" s="217"/>
      <c r="K18" s="217"/>
      <c r="L18" s="218"/>
    </row>
    <row r="19" spans="1:12" ht="16.5" customHeight="1" thickBot="1">
      <c r="A19" s="208" t="s">
        <v>410</v>
      </c>
      <c r="B19" s="209"/>
      <c r="C19" s="209"/>
      <c r="D19" s="209"/>
      <c r="E19" s="209"/>
      <c r="F19" s="209"/>
      <c r="G19" s="209"/>
      <c r="H19" s="209"/>
      <c r="I19" s="209"/>
      <c r="J19" s="209"/>
      <c r="K19" s="209"/>
      <c r="L19" s="210"/>
    </row>
    <row r="20" spans="1:12" ht="86.25" customHeight="1" thickBot="1">
      <c r="A20" s="211" t="s">
        <v>411</v>
      </c>
      <c r="B20" s="212"/>
      <c r="C20" s="212"/>
      <c r="D20" s="212"/>
      <c r="E20" s="212"/>
      <c r="F20" s="212"/>
      <c r="G20" s="212"/>
      <c r="H20" s="212"/>
      <c r="I20" s="212"/>
      <c r="J20" s="212"/>
      <c r="K20" s="212"/>
      <c r="L20" s="213"/>
    </row>
    <row r="21" spans="1:12" ht="17.25" customHeight="1" thickBot="1">
      <c r="A21" s="208" t="s">
        <v>432</v>
      </c>
      <c r="B21" s="209"/>
      <c r="C21" s="209"/>
      <c r="D21" s="209"/>
      <c r="E21" s="209"/>
      <c r="F21" s="209"/>
      <c r="G21" s="209"/>
      <c r="H21" s="209"/>
      <c r="I21" s="209"/>
      <c r="J21" s="209"/>
      <c r="K21" s="209"/>
      <c r="L21" s="210"/>
    </row>
    <row r="22" spans="1:12" ht="65.25" customHeight="1" thickBot="1">
      <c r="A22" s="211" t="s">
        <v>457</v>
      </c>
      <c r="B22" s="212"/>
      <c r="C22" s="212"/>
      <c r="D22" s="212"/>
      <c r="E22" s="212"/>
      <c r="F22" s="212"/>
      <c r="G22" s="212"/>
      <c r="H22" s="212"/>
      <c r="I22" s="212"/>
      <c r="J22" s="212"/>
      <c r="K22" s="212"/>
      <c r="L22" s="213"/>
    </row>
    <row r="23" spans="1:12" ht="17.25" customHeight="1" thickBot="1">
      <c r="A23" s="208" t="s">
        <v>436</v>
      </c>
      <c r="B23" s="209"/>
      <c r="C23" s="209"/>
      <c r="D23" s="209"/>
      <c r="E23" s="209"/>
      <c r="F23" s="209"/>
      <c r="G23" s="209"/>
      <c r="H23" s="209"/>
      <c r="I23" s="209"/>
      <c r="J23" s="209"/>
      <c r="K23" s="209"/>
      <c r="L23" s="210"/>
    </row>
    <row r="24" spans="1:12" ht="57" customHeight="1" thickBot="1">
      <c r="A24" s="211" t="s">
        <v>437</v>
      </c>
      <c r="B24" s="212"/>
      <c r="C24" s="212"/>
      <c r="D24" s="212"/>
      <c r="E24" s="212"/>
      <c r="F24" s="212"/>
      <c r="G24" s="212"/>
      <c r="H24" s="212"/>
      <c r="I24" s="212"/>
      <c r="J24" s="212"/>
      <c r="K24" s="212"/>
      <c r="L24" s="213"/>
    </row>
    <row r="25" spans="1:12" ht="13.5" thickBot="1">
      <c r="A25" s="208" t="s">
        <v>440</v>
      </c>
      <c r="B25" s="209"/>
      <c r="C25" s="209"/>
      <c r="D25" s="209"/>
      <c r="E25" s="209"/>
      <c r="F25" s="209"/>
      <c r="G25" s="209"/>
      <c r="H25" s="209"/>
      <c r="I25" s="209"/>
      <c r="J25" s="209"/>
      <c r="K25" s="209"/>
      <c r="L25" s="210"/>
    </row>
    <row r="26" spans="1:12" ht="77.25" customHeight="1" thickBot="1">
      <c r="A26" s="211" t="s">
        <v>441</v>
      </c>
      <c r="B26" s="212"/>
      <c r="C26" s="212"/>
      <c r="D26" s="212"/>
      <c r="E26" s="212"/>
      <c r="F26" s="212"/>
      <c r="G26" s="212"/>
      <c r="H26" s="212"/>
      <c r="I26" s="212"/>
      <c r="J26" s="212"/>
      <c r="K26" s="212"/>
      <c r="L26" s="213"/>
    </row>
    <row r="27" spans="1:12" ht="12.75">
      <c r="A27" s="70"/>
      <c r="B27" s="71"/>
      <c r="C27" s="71"/>
      <c r="D27" s="71"/>
      <c r="E27" s="71"/>
      <c r="F27" s="71"/>
      <c r="G27" s="71"/>
      <c r="H27" s="71"/>
      <c r="I27" s="71"/>
      <c r="J27" s="71"/>
      <c r="K27" s="71"/>
      <c r="L27" s="71"/>
    </row>
    <row r="28" spans="1:12">
      <c r="A28" s="72" t="s">
        <v>46</v>
      </c>
      <c r="B28" s="73"/>
      <c r="C28" s="73"/>
    </row>
  </sheetData>
  <mergeCells count="23">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 ref="A25:L25"/>
    <mergeCell ref="A26:L26"/>
    <mergeCell ref="A23:L23"/>
    <mergeCell ref="A24:L24"/>
    <mergeCell ref="A9:L9"/>
    <mergeCell ref="A10:L10"/>
    <mergeCell ref="A15:L15"/>
    <mergeCell ref="A16:L16"/>
  </mergeCells>
  <phoneticPr fontId="5"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topLeftCell="A4" workbookViewId="0">
      <selection activeCell="M12" sqref="M12"/>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19.5" customHeight="1" thickBot="1">
      <c r="A4" s="216" t="s">
        <v>156</v>
      </c>
      <c r="B4" s="217"/>
      <c r="C4" s="217"/>
      <c r="D4" s="217"/>
      <c r="E4" s="217"/>
      <c r="F4" s="217"/>
      <c r="G4" s="217"/>
      <c r="H4" s="217"/>
      <c r="I4" s="217"/>
      <c r="J4" s="217"/>
      <c r="K4" s="217"/>
      <c r="L4" s="218"/>
    </row>
    <row r="5" spans="1:29" s="51" customFormat="1" ht="15" thickBot="1">
      <c r="A5" s="208" t="s">
        <v>412</v>
      </c>
      <c r="B5" s="209"/>
      <c r="C5" s="209"/>
      <c r="D5" s="209"/>
      <c r="E5" s="209"/>
      <c r="F5" s="209"/>
      <c r="G5" s="209"/>
      <c r="H5" s="209"/>
      <c r="I5" s="209"/>
      <c r="J5" s="209"/>
      <c r="K5" s="209"/>
      <c r="L5" s="210"/>
    </row>
    <row r="6" spans="1:29" s="51" customFormat="1" ht="66.75" customHeight="1" thickBot="1">
      <c r="A6" s="211" t="s">
        <v>413</v>
      </c>
      <c r="B6" s="212"/>
      <c r="C6" s="212"/>
      <c r="D6" s="212"/>
      <c r="E6" s="212"/>
      <c r="F6" s="212"/>
      <c r="G6" s="212"/>
      <c r="H6" s="212"/>
      <c r="I6" s="212"/>
      <c r="J6" s="212"/>
      <c r="K6" s="212"/>
      <c r="L6" s="213"/>
    </row>
    <row r="7" spans="1:29" s="51" customFormat="1" ht="15" thickBot="1">
      <c r="A7" s="208" t="s">
        <v>416</v>
      </c>
      <c r="B7" s="209"/>
      <c r="C7" s="209"/>
      <c r="D7" s="209"/>
      <c r="E7" s="209"/>
      <c r="F7" s="209"/>
      <c r="G7" s="209"/>
      <c r="H7" s="209"/>
      <c r="I7" s="209"/>
      <c r="J7" s="209"/>
      <c r="K7" s="209"/>
      <c r="L7" s="210"/>
    </row>
    <row r="8" spans="1:29" s="51" customFormat="1" ht="75.75" customHeight="1" thickBot="1">
      <c r="A8" s="211" t="s">
        <v>417</v>
      </c>
      <c r="B8" s="212"/>
      <c r="C8" s="212"/>
      <c r="D8" s="212"/>
      <c r="E8" s="212"/>
      <c r="F8" s="212"/>
      <c r="G8" s="212"/>
      <c r="H8" s="212"/>
      <c r="I8" s="212"/>
      <c r="J8" s="212"/>
      <c r="K8" s="212"/>
      <c r="L8" s="213"/>
    </row>
    <row r="9" spans="1:29" s="51" customFormat="1" ht="15" customHeight="1" thickBot="1">
      <c r="A9" s="208" t="s">
        <v>420</v>
      </c>
      <c r="B9" s="209"/>
      <c r="C9" s="209"/>
      <c r="D9" s="209"/>
      <c r="E9" s="209"/>
      <c r="F9" s="209"/>
      <c r="G9" s="209"/>
      <c r="H9" s="209"/>
      <c r="I9" s="209"/>
      <c r="J9" s="209"/>
      <c r="K9" s="209"/>
      <c r="L9" s="210"/>
    </row>
    <row r="10" spans="1:29" s="51" customFormat="1" ht="66.75" customHeight="1" thickBot="1">
      <c r="A10" s="211" t="s">
        <v>421</v>
      </c>
      <c r="B10" s="212"/>
      <c r="C10" s="212"/>
      <c r="D10" s="212"/>
      <c r="E10" s="212"/>
      <c r="F10" s="212"/>
      <c r="G10" s="212"/>
      <c r="H10" s="212"/>
      <c r="I10" s="212"/>
      <c r="J10" s="212"/>
      <c r="K10" s="212"/>
      <c r="L10" s="213"/>
    </row>
    <row r="11" spans="1:29" ht="13.5" thickBot="1">
      <c r="A11" s="208" t="s">
        <v>422</v>
      </c>
      <c r="B11" s="209"/>
      <c r="C11" s="209"/>
      <c r="D11" s="209"/>
      <c r="E11" s="209"/>
      <c r="F11" s="209"/>
      <c r="G11" s="209"/>
      <c r="H11" s="209"/>
      <c r="I11" s="209"/>
      <c r="J11" s="209"/>
      <c r="K11" s="209"/>
      <c r="L11" s="210"/>
    </row>
    <row r="12" spans="1:29" ht="65.25" customHeight="1" thickBot="1">
      <c r="A12" s="211" t="s">
        <v>423</v>
      </c>
      <c r="B12" s="212"/>
      <c r="C12" s="212"/>
      <c r="D12" s="212"/>
      <c r="E12" s="212"/>
      <c r="F12" s="212"/>
      <c r="G12" s="212"/>
      <c r="H12" s="212"/>
      <c r="I12" s="212"/>
      <c r="J12" s="212"/>
      <c r="K12" s="212"/>
      <c r="L12" s="213"/>
    </row>
    <row r="13" spans="1:29" s="51" customFormat="1" ht="15" thickBot="1">
      <c r="A13" s="208" t="s">
        <v>425</v>
      </c>
      <c r="B13" s="209"/>
      <c r="C13" s="209"/>
      <c r="D13" s="209"/>
      <c r="E13" s="209"/>
      <c r="F13" s="209"/>
      <c r="G13" s="209"/>
      <c r="H13" s="209"/>
      <c r="I13" s="209"/>
      <c r="J13" s="209"/>
      <c r="K13" s="209"/>
      <c r="L13" s="210"/>
    </row>
    <row r="14" spans="1:29" s="51" customFormat="1" ht="55.5" customHeight="1" thickBot="1">
      <c r="A14" s="211" t="s">
        <v>426</v>
      </c>
      <c r="B14" s="212"/>
      <c r="C14" s="212"/>
      <c r="D14" s="212"/>
      <c r="E14" s="212"/>
      <c r="F14" s="212"/>
      <c r="G14" s="212"/>
      <c r="H14" s="212"/>
      <c r="I14" s="212"/>
      <c r="J14" s="212"/>
      <c r="K14" s="212"/>
      <c r="L14" s="213"/>
    </row>
    <row r="15" spans="1:29" s="51" customFormat="1" ht="15" thickBot="1">
      <c r="A15" s="208" t="s">
        <v>427</v>
      </c>
      <c r="B15" s="209"/>
      <c r="C15" s="209"/>
      <c r="D15" s="209"/>
      <c r="E15" s="209"/>
      <c r="F15" s="209"/>
      <c r="G15" s="209"/>
      <c r="H15" s="209"/>
      <c r="I15" s="209"/>
      <c r="J15" s="209"/>
      <c r="K15" s="209"/>
      <c r="L15" s="210"/>
    </row>
    <row r="16" spans="1:29" s="51" customFormat="1" ht="63.75" customHeight="1" thickBot="1">
      <c r="A16" s="211" t="s">
        <v>428</v>
      </c>
      <c r="B16" s="212"/>
      <c r="C16" s="212"/>
      <c r="D16" s="212"/>
      <c r="E16" s="212"/>
      <c r="F16" s="212"/>
      <c r="G16" s="212"/>
      <c r="H16" s="212"/>
      <c r="I16" s="212"/>
      <c r="J16" s="212"/>
      <c r="K16" s="212"/>
      <c r="L16" s="213"/>
    </row>
    <row r="17" spans="1:12" s="50" customFormat="1" ht="12.75">
      <c r="A17" s="219"/>
      <c r="B17" s="219"/>
      <c r="C17" s="219"/>
      <c r="D17" s="219"/>
      <c r="E17" s="219"/>
      <c r="F17" s="219"/>
      <c r="G17" s="219"/>
      <c r="H17" s="219"/>
      <c r="I17" s="219"/>
      <c r="J17" s="219"/>
      <c r="K17" s="219"/>
      <c r="L17" s="219"/>
    </row>
    <row r="18" spans="1:12" s="50" customFormat="1" ht="25.5" customHeight="1" thickBot="1">
      <c r="A18" s="216" t="s">
        <v>273</v>
      </c>
      <c r="B18" s="217"/>
      <c r="C18" s="217"/>
      <c r="D18" s="217"/>
      <c r="E18" s="217"/>
      <c r="F18" s="217"/>
      <c r="G18" s="217"/>
      <c r="H18" s="217"/>
      <c r="I18" s="217"/>
      <c r="J18" s="217"/>
      <c r="K18" s="217"/>
      <c r="L18" s="218"/>
    </row>
    <row r="19" spans="1:12" ht="13.5" thickBot="1">
      <c r="A19" s="208" t="s">
        <v>402</v>
      </c>
      <c r="B19" s="209"/>
      <c r="C19" s="209"/>
      <c r="D19" s="209"/>
      <c r="E19" s="209"/>
      <c r="F19" s="209"/>
      <c r="G19" s="209"/>
      <c r="H19" s="209"/>
      <c r="I19" s="209"/>
      <c r="J19" s="209"/>
      <c r="K19" s="209"/>
      <c r="L19" s="210"/>
    </row>
    <row r="20" spans="1:12" ht="89.25" customHeight="1" thickBot="1">
      <c r="A20" s="211" t="s">
        <v>403</v>
      </c>
      <c r="B20" s="220"/>
      <c r="C20" s="220"/>
      <c r="D20" s="220"/>
      <c r="E20" s="220"/>
      <c r="F20" s="220"/>
      <c r="G20" s="220"/>
      <c r="H20" s="220"/>
      <c r="I20" s="220"/>
      <c r="J20" s="220"/>
      <c r="K20" s="220"/>
      <c r="L20" s="221"/>
    </row>
    <row r="21" spans="1:12" ht="15.75" customHeight="1" thickBot="1">
      <c r="A21" s="208" t="s">
        <v>438</v>
      </c>
      <c r="B21" s="209"/>
      <c r="C21" s="209"/>
      <c r="D21" s="209"/>
      <c r="E21" s="209"/>
      <c r="F21" s="209"/>
      <c r="G21" s="209"/>
      <c r="H21" s="209"/>
      <c r="I21" s="209"/>
      <c r="J21" s="209"/>
      <c r="K21" s="209"/>
      <c r="L21" s="210"/>
    </row>
    <row r="22" spans="1:12" ht="135.75" customHeight="1" thickBot="1">
      <c r="A22" s="211" t="s">
        <v>439</v>
      </c>
      <c r="B22" s="220"/>
      <c r="C22" s="220"/>
      <c r="D22" s="220"/>
      <c r="E22" s="220"/>
      <c r="F22" s="220"/>
      <c r="G22" s="220"/>
      <c r="H22" s="220"/>
      <c r="I22" s="220"/>
      <c r="J22" s="220"/>
      <c r="K22" s="220"/>
      <c r="L22" s="221"/>
    </row>
    <row r="23" spans="1:12" ht="13.5" thickBot="1">
      <c r="A23" s="208" t="s">
        <v>442</v>
      </c>
      <c r="B23" s="209"/>
      <c r="C23" s="209"/>
      <c r="D23" s="209"/>
      <c r="E23" s="209"/>
      <c r="F23" s="209"/>
      <c r="G23" s="209"/>
      <c r="H23" s="209"/>
      <c r="I23" s="209"/>
      <c r="J23" s="209"/>
      <c r="K23" s="209"/>
      <c r="L23" s="210"/>
    </row>
    <row r="24" spans="1:12" ht="98.25" customHeight="1" thickBot="1">
      <c r="A24" s="211" t="s">
        <v>443</v>
      </c>
      <c r="B24" s="220"/>
      <c r="C24" s="220"/>
      <c r="D24" s="220"/>
      <c r="E24" s="220"/>
      <c r="F24" s="220"/>
      <c r="G24" s="220"/>
      <c r="H24" s="220"/>
      <c r="I24" s="220"/>
      <c r="J24" s="220"/>
      <c r="K24" s="220"/>
      <c r="L24" s="221"/>
    </row>
    <row r="25" spans="1:12" ht="13.5" thickBot="1">
      <c r="A25" s="208" t="s">
        <v>444</v>
      </c>
      <c r="B25" s="209"/>
      <c r="C25" s="209"/>
      <c r="D25" s="209"/>
      <c r="E25" s="209"/>
      <c r="F25" s="209"/>
      <c r="G25" s="209"/>
      <c r="H25" s="209"/>
      <c r="I25" s="209"/>
      <c r="J25" s="209"/>
      <c r="K25" s="209"/>
      <c r="L25" s="210"/>
    </row>
    <row r="26" spans="1:12" ht="73.5" customHeight="1" thickBot="1">
      <c r="A26" s="211" t="s">
        <v>445</v>
      </c>
      <c r="B26" s="220"/>
      <c r="C26" s="220"/>
      <c r="D26" s="220"/>
      <c r="E26" s="220"/>
      <c r="F26" s="220"/>
      <c r="G26" s="220"/>
      <c r="H26" s="220"/>
      <c r="I26" s="220"/>
      <c r="J26" s="220"/>
      <c r="K26" s="220"/>
      <c r="L26" s="221"/>
    </row>
    <row r="27" spans="1:12" ht="12.75">
      <c r="A27" s="70"/>
      <c r="B27" s="71"/>
      <c r="C27" s="71"/>
      <c r="D27" s="71"/>
      <c r="E27" s="71"/>
      <c r="F27" s="71"/>
      <c r="G27" s="71"/>
      <c r="H27" s="71"/>
      <c r="I27" s="71"/>
      <c r="J27" s="71"/>
      <c r="K27" s="71"/>
      <c r="L27" s="71"/>
    </row>
    <row r="28" spans="1:12">
      <c r="A28" s="72" t="s">
        <v>46</v>
      </c>
      <c r="B28" s="73"/>
      <c r="C28" s="73"/>
    </row>
    <row r="30" spans="1:12">
      <c r="E30" s="78"/>
    </row>
  </sheetData>
  <mergeCells count="23">
    <mergeCell ref="A26:L26"/>
    <mergeCell ref="A12:L12"/>
    <mergeCell ref="A13:L13"/>
    <mergeCell ref="A14:L14"/>
    <mergeCell ref="A17:L17"/>
    <mergeCell ref="A18:L18"/>
    <mergeCell ref="A25:L25"/>
    <mergeCell ref="A19:L19"/>
    <mergeCell ref="A20:L20"/>
    <mergeCell ref="A21:L21"/>
    <mergeCell ref="A22:L22"/>
    <mergeCell ref="A23:L23"/>
    <mergeCell ref="A24:L24"/>
    <mergeCell ref="A4:L4"/>
    <mergeCell ref="A15:L15"/>
    <mergeCell ref="A16:L16"/>
    <mergeCell ref="A11:L11"/>
    <mergeCell ref="A7:L7"/>
    <mergeCell ref="A8:L8"/>
    <mergeCell ref="A9:L9"/>
    <mergeCell ref="A5:L5"/>
    <mergeCell ref="A6:L6"/>
    <mergeCell ref="A10:L10"/>
  </mergeCells>
  <phoneticPr fontId="95"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3" workbookViewId="0">
      <selection activeCell="A18" sqref="A18:L18"/>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216" t="s">
        <v>207</v>
      </c>
      <c r="B4" s="217"/>
      <c r="C4" s="217"/>
      <c r="D4" s="217"/>
      <c r="E4" s="217"/>
      <c r="F4" s="217"/>
      <c r="G4" s="217"/>
      <c r="H4" s="217"/>
      <c r="I4" s="217"/>
      <c r="J4" s="217"/>
      <c r="K4" s="217"/>
      <c r="L4" s="218"/>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5" customHeight="1" thickBot="1">
      <c r="A5" s="208" t="s">
        <v>400</v>
      </c>
      <c r="B5" s="214"/>
      <c r="C5" s="214"/>
      <c r="D5" s="214"/>
      <c r="E5" s="214"/>
      <c r="F5" s="214"/>
      <c r="G5" s="214"/>
      <c r="H5" s="214"/>
      <c r="I5" s="214"/>
      <c r="J5" s="214"/>
      <c r="K5" s="214"/>
      <c r="L5" s="215"/>
    </row>
    <row r="6" spans="1:59" ht="66.75" customHeight="1" thickBot="1">
      <c r="A6" s="211" t="s">
        <v>401</v>
      </c>
      <c r="B6" s="220"/>
      <c r="C6" s="220"/>
      <c r="D6" s="220"/>
      <c r="E6" s="220"/>
      <c r="F6" s="220"/>
      <c r="G6" s="220"/>
      <c r="H6" s="220"/>
      <c r="I6" s="220"/>
      <c r="J6" s="220"/>
      <c r="K6" s="220"/>
      <c r="L6" s="221"/>
    </row>
    <row r="7" spans="1:59" ht="15" customHeight="1" thickBot="1">
      <c r="A7" s="208" t="s">
        <v>391</v>
      </c>
      <c r="B7" s="209"/>
      <c r="C7" s="209"/>
      <c r="D7" s="209"/>
      <c r="E7" s="209"/>
      <c r="F7" s="209"/>
      <c r="G7" s="209"/>
      <c r="H7" s="209"/>
      <c r="I7" s="209"/>
      <c r="J7" s="209"/>
      <c r="K7" s="209"/>
      <c r="L7" s="210"/>
    </row>
    <row r="8" spans="1:59" ht="75" customHeight="1" thickBot="1">
      <c r="A8" s="211" t="s">
        <v>392</v>
      </c>
      <c r="B8" s="220"/>
      <c r="C8" s="220"/>
      <c r="D8" s="220"/>
      <c r="E8" s="220"/>
      <c r="F8" s="220"/>
      <c r="G8" s="220"/>
      <c r="H8" s="220"/>
      <c r="I8" s="220"/>
      <c r="J8" s="220"/>
      <c r="K8" s="220"/>
      <c r="L8" s="221"/>
    </row>
    <row r="9" spans="1:59" ht="15" customHeight="1" thickBot="1">
      <c r="A9" s="208" t="s">
        <v>393</v>
      </c>
      <c r="B9" s="209"/>
      <c r="C9" s="209"/>
      <c r="D9" s="209"/>
      <c r="E9" s="209"/>
      <c r="F9" s="209"/>
      <c r="G9" s="209"/>
      <c r="H9" s="209"/>
      <c r="I9" s="209"/>
      <c r="J9" s="209"/>
      <c r="K9" s="209"/>
      <c r="L9" s="210"/>
    </row>
    <row r="10" spans="1:59" ht="90.75" customHeight="1" thickBot="1">
      <c r="A10" s="211" t="s">
        <v>459</v>
      </c>
      <c r="B10" s="220"/>
      <c r="C10" s="220"/>
      <c r="D10" s="220"/>
      <c r="E10" s="220"/>
      <c r="F10" s="220"/>
      <c r="G10" s="220"/>
      <c r="H10" s="220"/>
      <c r="I10" s="220"/>
      <c r="J10" s="220"/>
      <c r="K10" s="220"/>
      <c r="L10" s="221"/>
    </row>
    <row r="11" spans="1:59" ht="15" customHeight="1" thickBot="1">
      <c r="A11" s="208" t="s">
        <v>429</v>
      </c>
      <c r="B11" s="214"/>
      <c r="C11" s="214"/>
      <c r="D11" s="214"/>
      <c r="E11" s="214"/>
      <c r="F11" s="214"/>
      <c r="G11" s="214"/>
      <c r="H11" s="214"/>
      <c r="I11" s="214"/>
      <c r="J11" s="214"/>
      <c r="K11" s="214"/>
      <c r="L11" s="215"/>
    </row>
    <row r="12" spans="1:59" ht="100.5" customHeight="1" thickBot="1">
      <c r="A12" s="211" t="s">
        <v>430</v>
      </c>
      <c r="B12" s="220"/>
      <c r="C12" s="220"/>
      <c r="D12" s="220"/>
      <c r="E12" s="220"/>
      <c r="F12" s="220"/>
      <c r="G12" s="220"/>
      <c r="H12" s="220"/>
      <c r="I12" s="220"/>
      <c r="J12" s="220"/>
      <c r="K12" s="220"/>
      <c r="L12" s="221"/>
    </row>
    <row r="13" spans="1:59" ht="17.25" customHeight="1" thickBot="1">
      <c r="A13" s="208" t="s">
        <v>447</v>
      </c>
      <c r="B13" s="209"/>
      <c r="C13" s="209"/>
      <c r="D13" s="209"/>
      <c r="E13" s="209"/>
      <c r="F13" s="209"/>
      <c r="G13" s="209"/>
      <c r="H13" s="209"/>
      <c r="I13" s="209"/>
      <c r="J13" s="209"/>
      <c r="K13" s="209"/>
      <c r="L13" s="210"/>
    </row>
    <row r="14" spans="1:59" ht="112.5" customHeight="1" thickBot="1">
      <c r="A14" s="211" t="s">
        <v>446</v>
      </c>
      <c r="B14" s="212"/>
      <c r="C14" s="212"/>
      <c r="D14" s="212"/>
      <c r="E14" s="212"/>
      <c r="F14" s="212"/>
      <c r="G14" s="212"/>
      <c r="H14" s="212"/>
      <c r="I14" s="212"/>
      <c r="J14" s="212"/>
      <c r="K14" s="212"/>
      <c r="L14" s="213"/>
    </row>
    <row r="15" spans="1:59" ht="19.5" customHeight="1" thickBot="1">
      <c r="A15" s="208" t="s">
        <v>431</v>
      </c>
      <c r="B15" s="209"/>
      <c r="C15" s="209"/>
      <c r="D15" s="209"/>
      <c r="E15" s="209"/>
      <c r="F15" s="209"/>
      <c r="G15" s="209"/>
      <c r="H15" s="209"/>
      <c r="I15" s="209"/>
      <c r="J15" s="209"/>
      <c r="K15" s="209"/>
      <c r="L15" s="210"/>
    </row>
    <row r="16" spans="1:59" ht="96.75" customHeight="1" thickBot="1">
      <c r="A16" s="211" t="s">
        <v>458</v>
      </c>
      <c r="B16" s="212"/>
      <c r="C16" s="212"/>
      <c r="D16" s="212"/>
      <c r="E16" s="212"/>
      <c r="F16" s="212"/>
      <c r="G16" s="212"/>
      <c r="H16" s="212"/>
      <c r="I16" s="212"/>
      <c r="J16" s="212"/>
      <c r="K16" s="212"/>
      <c r="L16" s="213"/>
    </row>
    <row r="17" spans="1:12" ht="16.5" customHeight="1" thickBot="1">
      <c r="A17" s="208" t="s">
        <v>453</v>
      </c>
      <c r="B17" s="209"/>
      <c r="C17" s="209"/>
      <c r="D17" s="209"/>
      <c r="E17" s="209"/>
      <c r="F17" s="209"/>
      <c r="G17" s="209"/>
      <c r="H17" s="209"/>
      <c r="I17" s="209"/>
      <c r="J17" s="209"/>
      <c r="K17" s="209"/>
      <c r="L17" s="210"/>
    </row>
    <row r="18" spans="1:12" ht="77.25" customHeight="1" thickBot="1">
      <c r="A18" s="211" t="s">
        <v>454</v>
      </c>
      <c r="B18" s="212"/>
      <c r="C18" s="212"/>
      <c r="D18" s="212"/>
      <c r="E18" s="212"/>
      <c r="F18" s="212"/>
      <c r="G18" s="212"/>
      <c r="H18" s="212"/>
      <c r="I18" s="212"/>
      <c r="J18" s="212"/>
      <c r="K18" s="212"/>
      <c r="L18" s="213"/>
    </row>
    <row r="19" spans="1:12">
      <c r="A19" s="70"/>
      <c r="B19" s="70"/>
      <c r="C19" s="70"/>
      <c r="D19" s="70"/>
      <c r="E19" s="70"/>
      <c r="F19" s="70"/>
      <c r="G19" s="70"/>
      <c r="H19" s="70"/>
      <c r="I19" s="70"/>
      <c r="J19" s="70"/>
      <c r="K19" s="70"/>
      <c r="L19" s="70"/>
    </row>
    <row r="20" spans="1:12">
      <c r="A20" s="72" t="s">
        <v>158</v>
      </c>
      <c r="B20" s="74"/>
      <c r="C20" s="74"/>
      <c r="D20" s="68"/>
      <c r="E20" s="68"/>
      <c r="F20" s="68"/>
      <c r="G20" s="68"/>
      <c r="H20" s="68"/>
      <c r="I20" s="68"/>
      <c r="J20" s="68"/>
      <c r="K20" s="68"/>
      <c r="L20" s="68"/>
    </row>
  </sheetData>
  <mergeCells count="15">
    <mergeCell ref="A9:L9"/>
    <mergeCell ref="A4:L4"/>
    <mergeCell ref="A5:L5"/>
    <mergeCell ref="A6:L6"/>
    <mergeCell ref="A7:L7"/>
    <mergeCell ref="A8:L8"/>
    <mergeCell ref="A17:L17"/>
    <mergeCell ref="A18:L18"/>
    <mergeCell ref="A16:L16"/>
    <mergeCell ref="A10:L10"/>
    <mergeCell ref="A11:L11"/>
    <mergeCell ref="A12:L12"/>
    <mergeCell ref="A13:L13"/>
    <mergeCell ref="A14:L14"/>
    <mergeCell ref="A15:L15"/>
  </mergeCells>
  <phoneticPr fontId="5"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0" workbookViewId="0">
      <selection activeCell="P8" sqref="P8"/>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216" t="s">
        <v>159</v>
      </c>
      <c r="B4" s="217"/>
      <c r="C4" s="217"/>
      <c r="D4" s="217"/>
      <c r="E4" s="217"/>
      <c r="F4" s="217"/>
      <c r="G4" s="217"/>
      <c r="H4" s="217"/>
      <c r="I4" s="217"/>
      <c r="J4" s="217"/>
      <c r="K4" s="217"/>
      <c r="L4" s="218"/>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7.25" customHeight="1" thickBot="1">
      <c r="A5" s="208" t="s">
        <v>387</v>
      </c>
      <c r="B5" s="214"/>
      <c r="C5" s="214"/>
      <c r="D5" s="214"/>
      <c r="E5" s="214"/>
      <c r="F5" s="214"/>
      <c r="G5" s="214"/>
      <c r="H5" s="214"/>
      <c r="I5" s="214"/>
      <c r="J5" s="214"/>
      <c r="K5" s="214"/>
      <c r="L5" s="215"/>
    </row>
    <row r="6" spans="1:59" ht="65.25" customHeight="1" thickBot="1">
      <c r="A6" s="211" t="s">
        <v>388</v>
      </c>
      <c r="B6" s="220"/>
      <c r="C6" s="220"/>
      <c r="D6" s="220"/>
      <c r="E6" s="220"/>
      <c r="F6" s="220"/>
      <c r="G6" s="220"/>
      <c r="H6" s="220"/>
      <c r="I6" s="220"/>
      <c r="J6" s="220"/>
      <c r="K6" s="220"/>
      <c r="L6" s="221"/>
    </row>
    <row r="7" spans="1:59" ht="15" customHeight="1" thickBot="1">
      <c r="A7" s="208" t="s">
        <v>418</v>
      </c>
      <c r="B7" s="209"/>
      <c r="C7" s="209"/>
      <c r="D7" s="209"/>
      <c r="E7" s="209"/>
      <c r="F7" s="209"/>
      <c r="G7" s="209"/>
      <c r="H7" s="209"/>
      <c r="I7" s="209"/>
      <c r="J7" s="209"/>
      <c r="K7" s="209"/>
      <c r="L7" s="210"/>
    </row>
    <row r="8" spans="1:59" ht="98.25" customHeight="1" thickBot="1">
      <c r="A8" s="211" t="s">
        <v>419</v>
      </c>
      <c r="B8" s="212"/>
      <c r="C8" s="212"/>
      <c r="D8" s="212"/>
      <c r="E8" s="212"/>
      <c r="F8" s="212"/>
      <c r="G8" s="212"/>
      <c r="H8" s="212"/>
      <c r="I8" s="212"/>
      <c r="J8" s="212"/>
      <c r="K8" s="212"/>
      <c r="L8" s="213"/>
    </row>
    <row r="9" spans="1:59" ht="16.5" customHeight="1" thickBot="1">
      <c r="A9" s="208" t="s">
        <v>389</v>
      </c>
      <c r="B9" s="214"/>
      <c r="C9" s="214"/>
      <c r="D9" s="214"/>
      <c r="E9" s="214"/>
      <c r="F9" s="214"/>
      <c r="G9" s="214"/>
      <c r="H9" s="214"/>
      <c r="I9" s="214"/>
      <c r="J9" s="214"/>
      <c r="K9" s="214"/>
      <c r="L9" s="215"/>
    </row>
    <row r="10" spans="1:59" ht="57" customHeight="1" thickBot="1">
      <c r="A10" s="211" t="s">
        <v>390</v>
      </c>
      <c r="B10" s="220"/>
      <c r="C10" s="220"/>
      <c r="D10" s="220"/>
      <c r="E10" s="220"/>
      <c r="F10" s="220"/>
      <c r="G10" s="220"/>
      <c r="H10" s="220"/>
      <c r="I10" s="220"/>
      <c r="J10" s="220"/>
      <c r="K10" s="220"/>
      <c r="L10" s="221"/>
    </row>
    <row r="11" spans="1:59" ht="18.75" customHeight="1" thickBot="1">
      <c r="A11" s="208" t="s">
        <v>394</v>
      </c>
      <c r="B11" s="209"/>
      <c r="C11" s="209"/>
      <c r="D11" s="209"/>
      <c r="E11" s="209"/>
      <c r="F11" s="209"/>
      <c r="G11" s="209"/>
      <c r="H11" s="209"/>
      <c r="I11" s="209"/>
      <c r="J11" s="209"/>
      <c r="K11" s="209"/>
      <c r="L11" s="210"/>
    </row>
    <row r="12" spans="1:59" ht="61.5" customHeight="1" thickBot="1">
      <c r="A12" s="211" t="s">
        <v>395</v>
      </c>
      <c r="B12" s="212"/>
      <c r="C12" s="212"/>
      <c r="D12" s="212"/>
      <c r="E12" s="212"/>
      <c r="F12" s="212"/>
      <c r="G12" s="212"/>
      <c r="H12" s="212"/>
      <c r="I12" s="212"/>
      <c r="J12" s="212"/>
      <c r="K12" s="212"/>
      <c r="L12" s="213"/>
    </row>
    <row r="13" spans="1:59" ht="17.25" customHeight="1" thickBot="1">
      <c r="A13" s="208" t="s">
        <v>398</v>
      </c>
      <c r="B13" s="209"/>
      <c r="C13" s="209"/>
      <c r="D13" s="209"/>
      <c r="E13" s="209"/>
      <c r="F13" s="209"/>
      <c r="G13" s="209"/>
      <c r="H13" s="209"/>
      <c r="I13" s="209"/>
      <c r="J13" s="209"/>
      <c r="K13" s="209"/>
      <c r="L13" s="210"/>
    </row>
    <row r="14" spans="1:59" ht="54.75" customHeight="1" thickBot="1">
      <c r="A14" s="211" t="s">
        <v>399</v>
      </c>
      <c r="B14" s="212"/>
      <c r="C14" s="212"/>
      <c r="D14" s="212"/>
      <c r="E14" s="212"/>
      <c r="F14" s="212"/>
      <c r="G14" s="212"/>
      <c r="H14" s="212"/>
      <c r="I14" s="212"/>
      <c r="J14" s="212"/>
      <c r="K14" s="212"/>
      <c r="L14" s="213"/>
    </row>
    <row r="15" spans="1:59" ht="15" thickBot="1">
      <c r="A15" s="208" t="s">
        <v>404</v>
      </c>
      <c r="B15" s="209"/>
      <c r="C15" s="209"/>
      <c r="D15" s="209"/>
      <c r="E15" s="209"/>
      <c r="F15" s="209"/>
      <c r="G15" s="209"/>
      <c r="H15" s="209"/>
      <c r="I15" s="209"/>
      <c r="J15" s="209"/>
      <c r="K15" s="209"/>
      <c r="L15" s="210"/>
    </row>
    <row r="16" spans="1:59" ht="75.75" customHeight="1" thickBot="1">
      <c r="A16" s="211" t="s">
        <v>405</v>
      </c>
      <c r="B16" s="212"/>
      <c r="C16" s="212"/>
      <c r="D16" s="212"/>
      <c r="E16" s="212"/>
      <c r="F16" s="212"/>
      <c r="G16" s="212"/>
      <c r="H16" s="212"/>
      <c r="I16" s="212"/>
      <c r="J16" s="212"/>
      <c r="K16" s="212"/>
      <c r="L16" s="213"/>
    </row>
    <row r="17" spans="1:12" ht="15" thickBot="1">
      <c r="A17" s="208" t="s">
        <v>406</v>
      </c>
      <c r="B17" s="209"/>
      <c r="C17" s="209"/>
      <c r="D17" s="209"/>
      <c r="E17" s="209"/>
      <c r="F17" s="209"/>
      <c r="G17" s="209"/>
      <c r="H17" s="209"/>
      <c r="I17" s="209"/>
      <c r="J17" s="209"/>
      <c r="K17" s="209"/>
      <c r="L17" s="210"/>
    </row>
    <row r="18" spans="1:12" ht="61.5" customHeight="1" thickBot="1">
      <c r="A18" s="211" t="s">
        <v>407</v>
      </c>
      <c r="B18" s="212"/>
      <c r="C18" s="212"/>
      <c r="D18" s="212"/>
      <c r="E18" s="212"/>
      <c r="F18" s="212"/>
      <c r="G18" s="212"/>
      <c r="H18" s="212"/>
      <c r="I18" s="212"/>
      <c r="J18" s="212"/>
      <c r="K18" s="212"/>
      <c r="L18" s="213"/>
    </row>
    <row r="19" spans="1:12">
      <c r="A19" s="70"/>
      <c r="B19" s="70"/>
      <c r="C19" s="70"/>
      <c r="D19" s="70"/>
      <c r="E19" s="70"/>
      <c r="F19" s="70"/>
      <c r="G19" s="70"/>
      <c r="H19" s="70"/>
      <c r="I19" s="70"/>
      <c r="J19" s="70"/>
      <c r="K19" s="70"/>
      <c r="L19" s="70"/>
    </row>
    <row r="20" spans="1:12">
      <c r="A20" s="72" t="s">
        <v>160</v>
      </c>
      <c r="B20" s="74"/>
      <c r="C20" s="74"/>
      <c r="D20" s="68"/>
      <c r="E20" s="68"/>
      <c r="F20" s="68"/>
      <c r="G20" s="68"/>
      <c r="H20" s="68"/>
      <c r="I20" s="68"/>
      <c r="J20" s="68"/>
      <c r="K20" s="68"/>
      <c r="L20" s="68"/>
    </row>
  </sheetData>
  <mergeCells count="15">
    <mergeCell ref="A9:L9"/>
    <mergeCell ref="A10:L10"/>
    <mergeCell ref="A11:L11"/>
    <mergeCell ref="A12:L12"/>
    <mergeCell ref="A4:L4"/>
    <mergeCell ref="A7:L7"/>
    <mergeCell ref="A8:L8"/>
    <mergeCell ref="A5:L5"/>
    <mergeCell ref="A6:L6"/>
    <mergeCell ref="A13:L13"/>
    <mergeCell ref="A14:L14"/>
    <mergeCell ref="A17:L17"/>
    <mergeCell ref="A18:L18"/>
    <mergeCell ref="A16:L16"/>
    <mergeCell ref="A15:L15"/>
  </mergeCells>
  <phoneticPr fontId="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16" workbookViewId="0">
      <selection activeCell="M20" sqref="M20"/>
    </sheetView>
  </sheetViews>
  <sheetFormatPr defaultRowHeight="12"/>
  <cols>
    <col min="1" max="2" width="9" style="81"/>
    <col min="3" max="3" width="11.625" style="82" bestFit="1" customWidth="1"/>
    <col min="4" max="4" width="13.875" style="83" customWidth="1"/>
    <col min="5" max="5" width="12.125" style="83" customWidth="1"/>
    <col min="6" max="6" width="10.25" style="83" bestFit="1" customWidth="1"/>
    <col min="7" max="7" width="9.125" style="83" bestFit="1" customWidth="1"/>
    <col min="8" max="8" width="11.375" style="83" customWidth="1"/>
    <col min="9" max="9" width="10.25" style="83" bestFit="1" customWidth="1"/>
    <col min="10" max="10" width="9.125" style="83" bestFit="1" customWidth="1"/>
    <col min="11" max="11" width="20.375" style="81" customWidth="1"/>
    <col min="12" max="16384" width="9" style="84"/>
  </cols>
  <sheetData>
    <row r="1" spans="1:12" ht="15.75" customHeight="1"/>
    <row r="2" spans="1:12" ht="15.75" customHeight="1"/>
    <row r="4" spans="1:12" ht="23.25" customHeight="1">
      <c r="A4" s="227" t="s">
        <v>218</v>
      </c>
      <c r="B4" s="228"/>
      <c r="C4" s="228"/>
      <c r="D4" s="228"/>
      <c r="E4" s="228"/>
      <c r="F4" s="228"/>
      <c r="G4" s="228"/>
      <c r="H4" s="228"/>
      <c r="I4" s="228"/>
      <c r="J4" s="228"/>
      <c r="K4" s="229"/>
    </row>
    <row r="5" spans="1:12" ht="15">
      <c r="A5" s="85"/>
      <c r="B5" s="86"/>
      <c r="C5" s="86"/>
      <c r="D5" s="86"/>
      <c r="E5" s="237" t="s">
        <v>82</v>
      </c>
      <c r="F5" s="232"/>
      <c r="G5" s="233"/>
      <c r="H5" s="237" t="s">
        <v>81</v>
      </c>
      <c r="I5" s="232"/>
      <c r="J5" s="233"/>
      <c r="K5" s="86"/>
    </row>
    <row r="6" spans="1:12" ht="18.75" customHeight="1">
      <c r="A6" s="86" t="s">
        <v>7</v>
      </c>
      <c r="B6" s="87" t="s">
        <v>219</v>
      </c>
      <c r="C6" s="86" t="s">
        <v>80</v>
      </c>
      <c r="D6" s="86" t="s">
        <v>79</v>
      </c>
      <c r="E6" s="86" t="s">
        <v>78</v>
      </c>
      <c r="F6" s="86" t="s">
        <v>77</v>
      </c>
      <c r="G6" s="86" t="s">
        <v>76</v>
      </c>
      <c r="H6" s="86" t="s">
        <v>78</v>
      </c>
      <c r="I6" s="86" t="s">
        <v>77</v>
      </c>
      <c r="J6" s="86" t="s">
        <v>76</v>
      </c>
      <c r="K6" s="86" t="s">
        <v>75</v>
      </c>
    </row>
    <row r="7" spans="1:12" ht="21" customHeight="1">
      <c r="A7" s="88" t="s">
        <v>204</v>
      </c>
      <c r="B7" s="88" t="s">
        <v>205</v>
      </c>
      <c r="C7" s="89">
        <v>41946</v>
      </c>
      <c r="D7" s="90">
        <v>1353.1004</v>
      </c>
      <c r="E7" s="90">
        <v>88210.847200000004</v>
      </c>
      <c r="F7" s="90">
        <v>45086.366699999999</v>
      </c>
      <c r="G7" s="90">
        <v>51.11204362177353</v>
      </c>
      <c r="H7" s="90">
        <v>88210.847200000004</v>
      </c>
      <c r="I7" s="90">
        <v>46439.467100000002</v>
      </c>
      <c r="J7" s="90">
        <v>52.645982409292628</v>
      </c>
      <c r="K7" s="88" t="s">
        <v>44</v>
      </c>
      <c r="L7" s="91"/>
    </row>
    <row r="8" spans="1:12" ht="21.75" customHeight="1">
      <c r="A8" s="88" t="s">
        <v>61</v>
      </c>
      <c r="B8" s="88" t="s">
        <v>60</v>
      </c>
      <c r="C8" s="89">
        <v>41974</v>
      </c>
      <c r="D8" s="90">
        <v>4382.76</v>
      </c>
      <c r="E8" s="90">
        <v>22156.26</v>
      </c>
      <c r="F8" s="90">
        <v>11790.878699999999</v>
      </c>
      <c r="G8" s="90">
        <v>53.216917927484147</v>
      </c>
      <c r="H8" s="90">
        <v>22156.26</v>
      </c>
      <c r="I8" s="90">
        <v>16173.6387</v>
      </c>
      <c r="J8" s="90">
        <v>72.998054274503005</v>
      </c>
      <c r="K8" s="88" t="s">
        <v>44</v>
      </c>
    </row>
    <row r="9" spans="1:12" ht="19.5" customHeight="1">
      <c r="A9" s="88" t="s">
        <v>70</v>
      </c>
      <c r="B9" s="88" t="s">
        <v>69</v>
      </c>
      <c r="C9" s="89">
        <v>41976</v>
      </c>
      <c r="D9" s="90">
        <v>4690.2</v>
      </c>
      <c r="E9" s="90">
        <v>8000</v>
      </c>
      <c r="F9" s="90">
        <v>3168.32</v>
      </c>
      <c r="G9" s="90">
        <v>39.603999999999999</v>
      </c>
      <c r="H9" s="90">
        <v>8000</v>
      </c>
      <c r="I9" s="90">
        <v>7858.52</v>
      </c>
      <c r="J9" s="90">
        <v>98.231499999999997</v>
      </c>
      <c r="K9" s="88" t="s">
        <v>45</v>
      </c>
    </row>
    <row r="10" spans="1:12" ht="21.75" customHeight="1">
      <c r="A10" s="88" t="s">
        <v>61</v>
      </c>
      <c r="B10" s="88" t="s">
        <v>60</v>
      </c>
      <c r="C10" s="89">
        <v>41981</v>
      </c>
      <c r="D10" s="90">
        <v>3568.7181</v>
      </c>
      <c r="E10" s="90">
        <v>22156.26</v>
      </c>
      <c r="F10" s="90">
        <v>16173.6387</v>
      </c>
      <c r="G10" s="90">
        <v>72.998054274503005</v>
      </c>
      <c r="H10" s="90">
        <v>22156.26</v>
      </c>
      <c r="I10" s="90">
        <v>19742.356800000001</v>
      </c>
      <c r="J10" s="90">
        <v>89.105096257220325</v>
      </c>
      <c r="K10" s="88" t="s">
        <v>59</v>
      </c>
    </row>
    <row r="11" spans="1:12" ht="21.75" customHeight="1">
      <c r="A11" s="88" t="s">
        <v>270</v>
      </c>
      <c r="B11" s="88" t="s">
        <v>271</v>
      </c>
      <c r="C11" s="89">
        <v>41997</v>
      </c>
      <c r="D11" s="90">
        <v>3411.6430999999998</v>
      </c>
      <c r="E11" s="90">
        <v>49976.687400000003</v>
      </c>
      <c r="F11" s="90">
        <v>36280.033799999997</v>
      </c>
      <c r="G11" s="90">
        <v>72.593914657897074</v>
      </c>
      <c r="H11" s="90">
        <v>49976.687400000003</v>
      </c>
      <c r="I11" s="90">
        <v>39691.676899999999</v>
      </c>
      <c r="J11" s="90">
        <v>79.420383712746826</v>
      </c>
      <c r="K11" s="88" t="s">
        <v>44</v>
      </c>
    </row>
    <row r="12" spans="1:12" ht="21.75" customHeight="1">
      <c r="A12" s="88" t="s">
        <v>145</v>
      </c>
      <c r="B12" s="88" t="s">
        <v>272</v>
      </c>
      <c r="C12" s="89">
        <v>42002</v>
      </c>
      <c r="D12" s="90">
        <v>5295.6503000000002</v>
      </c>
      <c r="E12" s="90">
        <v>43121.401400000002</v>
      </c>
      <c r="F12" s="90">
        <v>9062.768</v>
      </c>
      <c r="G12" s="90">
        <v>21.016867972199066</v>
      </c>
      <c r="H12" s="90">
        <v>43121.401400000002</v>
      </c>
      <c r="I12" s="90">
        <v>14358.418300000001</v>
      </c>
      <c r="J12" s="90">
        <v>33.297661564403612</v>
      </c>
      <c r="K12" s="88" t="s">
        <v>44</v>
      </c>
    </row>
    <row r="13" spans="1:12" ht="12.75" customHeight="1">
      <c r="A13" s="92"/>
      <c r="B13" s="93"/>
      <c r="C13" s="94"/>
      <c r="D13" s="95"/>
      <c r="E13" s="95"/>
      <c r="F13" s="95"/>
      <c r="G13" s="95"/>
      <c r="H13" s="95"/>
      <c r="I13" s="95"/>
      <c r="J13" s="95"/>
      <c r="K13" s="96"/>
    </row>
    <row r="14" spans="1:12" ht="24.75" customHeight="1">
      <c r="A14" s="230" t="s">
        <v>220</v>
      </c>
      <c r="B14" s="228"/>
      <c r="C14" s="228"/>
      <c r="D14" s="228"/>
      <c r="E14" s="228"/>
      <c r="F14" s="228"/>
      <c r="G14" s="228"/>
      <c r="H14" s="228"/>
      <c r="I14" s="228"/>
      <c r="J14" s="228"/>
      <c r="K14" s="229"/>
    </row>
    <row r="15" spans="1:12" ht="18.75" customHeight="1">
      <c r="A15" s="86" t="s">
        <v>7</v>
      </c>
      <c r="B15" s="87" t="s">
        <v>219</v>
      </c>
      <c r="C15" s="87" t="s">
        <v>221</v>
      </c>
      <c r="D15" s="231" t="s">
        <v>222</v>
      </c>
      <c r="E15" s="232"/>
      <c r="F15" s="232"/>
      <c r="G15" s="232"/>
      <c r="H15" s="232"/>
      <c r="I15" s="232"/>
      <c r="J15" s="232"/>
      <c r="K15" s="233"/>
    </row>
    <row r="16" spans="1:12" ht="51.75" customHeight="1">
      <c r="A16" s="97" t="s">
        <v>276</v>
      </c>
      <c r="B16" s="98" t="s">
        <v>277</v>
      </c>
      <c r="C16" s="99">
        <v>41926</v>
      </c>
      <c r="D16" s="234" t="s">
        <v>452</v>
      </c>
      <c r="E16" s="235"/>
      <c r="F16" s="235"/>
      <c r="G16" s="235"/>
      <c r="H16" s="235"/>
      <c r="I16" s="235"/>
      <c r="J16" s="235"/>
      <c r="K16" s="236"/>
    </row>
    <row r="17" spans="1:11" ht="47.25" customHeight="1">
      <c r="A17" s="97" t="s">
        <v>275</v>
      </c>
      <c r="B17" s="98" t="s">
        <v>223</v>
      </c>
      <c r="C17" s="99">
        <v>41902</v>
      </c>
      <c r="D17" s="224" t="s">
        <v>224</v>
      </c>
      <c r="E17" s="225"/>
      <c r="F17" s="225"/>
      <c r="G17" s="225"/>
      <c r="H17" s="225"/>
      <c r="I17" s="225"/>
      <c r="J17" s="225"/>
      <c r="K17" s="226"/>
    </row>
    <row r="18" spans="1:11" ht="40.5" customHeight="1">
      <c r="A18" s="97" t="s">
        <v>225</v>
      </c>
      <c r="B18" s="98" t="s">
        <v>226</v>
      </c>
      <c r="C18" s="99">
        <v>41888</v>
      </c>
      <c r="D18" s="224" t="s">
        <v>227</v>
      </c>
      <c r="E18" s="225"/>
      <c r="F18" s="225"/>
      <c r="G18" s="225"/>
      <c r="H18" s="225"/>
      <c r="I18" s="225"/>
      <c r="J18" s="225"/>
      <c r="K18" s="226"/>
    </row>
    <row r="19" spans="1:11" ht="42.75" customHeight="1">
      <c r="A19" s="97" t="s">
        <v>145</v>
      </c>
      <c r="B19" s="98" t="s">
        <v>228</v>
      </c>
      <c r="C19" s="99">
        <v>41843</v>
      </c>
      <c r="D19" s="222" t="s">
        <v>229</v>
      </c>
      <c r="E19" s="223"/>
      <c r="F19" s="223"/>
      <c r="G19" s="223"/>
      <c r="H19" s="223"/>
      <c r="I19" s="223"/>
      <c r="J19" s="223"/>
      <c r="K19" s="223"/>
    </row>
    <row r="20" spans="1:11" ht="33" customHeight="1">
      <c r="A20" s="97" t="s">
        <v>121</v>
      </c>
      <c r="B20" s="98" t="s">
        <v>230</v>
      </c>
      <c r="C20" s="99">
        <v>41817</v>
      </c>
      <c r="D20" s="224" t="s">
        <v>231</v>
      </c>
      <c r="E20" s="225"/>
      <c r="F20" s="225"/>
      <c r="G20" s="225"/>
      <c r="H20" s="225"/>
      <c r="I20" s="225"/>
      <c r="J20" s="225"/>
      <c r="K20" s="226"/>
    </row>
    <row r="21" spans="1:11" ht="45.75" customHeight="1">
      <c r="A21" s="97" t="s">
        <v>146</v>
      </c>
      <c r="B21" s="98" t="s">
        <v>232</v>
      </c>
      <c r="C21" s="99">
        <v>41804</v>
      </c>
      <c r="D21" s="222" t="s">
        <v>233</v>
      </c>
      <c r="E21" s="223"/>
      <c r="F21" s="223"/>
      <c r="G21" s="223"/>
      <c r="H21" s="223"/>
      <c r="I21" s="223"/>
      <c r="J21" s="223"/>
      <c r="K21" s="223"/>
    </row>
    <row r="22" spans="1:11" ht="35.25" customHeight="1">
      <c r="A22" s="97" t="s">
        <v>147</v>
      </c>
      <c r="B22" s="98" t="s">
        <v>234</v>
      </c>
      <c r="C22" s="99">
        <v>41779</v>
      </c>
      <c r="D22" s="222" t="s">
        <v>235</v>
      </c>
      <c r="E22" s="223"/>
      <c r="F22" s="223"/>
      <c r="G22" s="223"/>
      <c r="H22" s="223"/>
      <c r="I22" s="223"/>
      <c r="J22" s="223"/>
      <c r="K22" s="223"/>
    </row>
    <row r="23" spans="1:11" ht="52.5" customHeight="1">
      <c r="A23" s="97" t="s">
        <v>148</v>
      </c>
      <c r="B23" s="98" t="s">
        <v>236</v>
      </c>
      <c r="C23" s="99">
        <v>41740</v>
      </c>
      <c r="D23" s="222" t="s">
        <v>237</v>
      </c>
      <c r="E23" s="223"/>
      <c r="F23" s="223"/>
      <c r="G23" s="223"/>
      <c r="H23" s="223"/>
      <c r="I23" s="223"/>
      <c r="J23" s="223"/>
      <c r="K23" s="223"/>
    </row>
    <row r="24" spans="1:11" ht="35.25" customHeight="1">
      <c r="A24" s="97" t="s">
        <v>149</v>
      </c>
      <c r="B24" s="98" t="s">
        <v>238</v>
      </c>
      <c r="C24" s="99">
        <v>41730</v>
      </c>
      <c r="D24" s="222" t="s">
        <v>239</v>
      </c>
      <c r="E24" s="223"/>
      <c r="F24" s="223"/>
      <c r="G24" s="223"/>
      <c r="H24" s="223"/>
      <c r="I24" s="223"/>
      <c r="J24" s="223"/>
      <c r="K24" s="223"/>
    </row>
    <row r="25" spans="1:11" ht="42.75" customHeight="1">
      <c r="A25" s="97" t="s">
        <v>150</v>
      </c>
      <c r="B25" s="98" t="s">
        <v>240</v>
      </c>
      <c r="C25" s="99">
        <v>41689</v>
      </c>
      <c r="D25" s="222" t="s">
        <v>241</v>
      </c>
      <c r="E25" s="223"/>
      <c r="F25" s="223"/>
      <c r="G25" s="223"/>
      <c r="H25" s="223"/>
      <c r="I25" s="223"/>
      <c r="J25" s="223"/>
      <c r="K25" s="223"/>
    </row>
    <row r="26" spans="1:11" ht="45.75" customHeight="1">
      <c r="A26" s="97" t="s">
        <v>151</v>
      </c>
      <c r="B26" s="98" t="s">
        <v>242</v>
      </c>
      <c r="C26" s="99">
        <v>41667</v>
      </c>
      <c r="D26" s="222" t="s">
        <v>243</v>
      </c>
      <c r="E26" s="223"/>
      <c r="F26" s="223"/>
      <c r="G26" s="223"/>
      <c r="H26" s="223"/>
      <c r="I26" s="223"/>
      <c r="J26" s="223"/>
      <c r="K26" s="223"/>
    </row>
    <row r="27" spans="1:11" ht="32.25" customHeight="1">
      <c r="A27" s="97" t="s">
        <v>64</v>
      </c>
      <c r="B27" s="98" t="s">
        <v>244</v>
      </c>
      <c r="C27" s="99">
        <v>41617</v>
      </c>
      <c r="D27" s="222" t="s">
        <v>245</v>
      </c>
      <c r="E27" s="223"/>
      <c r="F27" s="223"/>
      <c r="G27" s="223"/>
      <c r="H27" s="223"/>
      <c r="I27" s="223"/>
      <c r="J27" s="223"/>
      <c r="K27" s="223"/>
    </row>
    <row r="28" spans="1:11" ht="44.25" customHeight="1">
      <c r="A28" s="97" t="s">
        <v>152</v>
      </c>
      <c r="B28" s="98" t="s">
        <v>246</v>
      </c>
      <c r="C28" s="99">
        <v>41590</v>
      </c>
      <c r="D28" s="222" t="s">
        <v>247</v>
      </c>
      <c r="E28" s="223"/>
      <c r="F28" s="223"/>
      <c r="G28" s="223"/>
      <c r="H28" s="223"/>
      <c r="I28" s="223"/>
      <c r="J28" s="223"/>
      <c r="K28" s="223"/>
    </row>
    <row r="29" spans="1:11" ht="33.75" customHeight="1">
      <c r="A29" s="97" t="s">
        <v>153</v>
      </c>
      <c r="B29" s="98" t="s">
        <v>248</v>
      </c>
      <c r="C29" s="99">
        <v>41544</v>
      </c>
      <c r="D29" s="222" t="s">
        <v>249</v>
      </c>
      <c r="E29" s="223"/>
      <c r="F29" s="223"/>
      <c r="G29" s="223"/>
      <c r="H29" s="223"/>
      <c r="I29" s="223"/>
      <c r="J29" s="223"/>
      <c r="K29" s="223"/>
    </row>
    <row r="30" spans="1:11" ht="41.25" customHeight="1">
      <c r="A30" s="97" t="s">
        <v>131</v>
      </c>
      <c r="B30" s="98" t="s">
        <v>250</v>
      </c>
      <c r="C30" s="99">
        <v>41535</v>
      </c>
      <c r="D30" s="224" t="s">
        <v>251</v>
      </c>
      <c r="E30" s="225"/>
      <c r="F30" s="225"/>
      <c r="G30" s="225"/>
      <c r="H30" s="225"/>
      <c r="I30" s="225"/>
      <c r="J30" s="225"/>
      <c r="K30" s="226"/>
    </row>
    <row r="31" spans="1:11" ht="39.75" customHeight="1">
      <c r="A31" s="97" t="s">
        <v>154</v>
      </c>
      <c r="B31" s="98" t="s">
        <v>252</v>
      </c>
      <c r="C31" s="99">
        <v>41526</v>
      </c>
      <c r="D31" s="224" t="s">
        <v>253</v>
      </c>
      <c r="E31" s="225"/>
      <c r="F31" s="225"/>
      <c r="G31" s="225"/>
      <c r="H31" s="225"/>
      <c r="I31" s="225"/>
      <c r="J31" s="225"/>
      <c r="K31" s="226"/>
    </row>
    <row r="32" spans="1:11" ht="46.5" customHeight="1">
      <c r="A32" s="97" t="s">
        <v>155</v>
      </c>
      <c r="B32" s="98" t="s">
        <v>254</v>
      </c>
      <c r="C32" s="99">
        <v>41508</v>
      </c>
      <c r="D32" s="222" t="s">
        <v>255</v>
      </c>
      <c r="E32" s="223"/>
      <c r="F32" s="223"/>
      <c r="G32" s="223"/>
      <c r="H32" s="223"/>
      <c r="I32" s="223"/>
      <c r="J32" s="223"/>
      <c r="K32" s="223"/>
    </row>
    <row r="33" spans="1:11" ht="43.5" customHeight="1">
      <c r="A33" s="97" t="s">
        <v>129</v>
      </c>
      <c r="B33" s="98" t="s">
        <v>256</v>
      </c>
      <c r="C33" s="99">
        <v>41464</v>
      </c>
      <c r="D33" s="222" t="s">
        <v>257</v>
      </c>
      <c r="E33" s="223"/>
      <c r="F33" s="223"/>
      <c r="G33" s="223"/>
      <c r="H33" s="223"/>
      <c r="I33" s="223"/>
      <c r="J33" s="223"/>
      <c r="K33" s="223"/>
    </row>
    <row r="34" spans="1:11">
      <c r="A34" s="100"/>
      <c r="B34" s="101"/>
      <c r="C34" s="102"/>
      <c r="D34" s="103"/>
      <c r="E34" s="104"/>
      <c r="F34" s="104"/>
      <c r="G34" s="104"/>
      <c r="H34" s="104"/>
      <c r="I34" s="104"/>
      <c r="J34" s="104"/>
      <c r="K34" s="104"/>
    </row>
    <row r="35" spans="1:11" ht="12.75">
      <c r="A35" s="105" t="s">
        <v>258</v>
      </c>
      <c r="C35" s="106"/>
    </row>
    <row r="36" spans="1:11">
      <c r="C36" s="106"/>
    </row>
  </sheetData>
  <mergeCells count="23">
    <mergeCell ref="D25:K25"/>
    <mergeCell ref="A4:K4"/>
    <mergeCell ref="A14:K14"/>
    <mergeCell ref="D15:K15"/>
    <mergeCell ref="D16:K16"/>
    <mergeCell ref="D18:K18"/>
    <mergeCell ref="D19:K19"/>
    <mergeCell ref="D20:K20"/>
    <mergeCell ref="D21:K21"/>
    <mergeCell ref="D22:K22"/>
    <mergeCell ref="D23:K23"/>
    <mergeCell ref="D24:K24"/>
    <mergeCell ref="E5:G5"/>
    <mergeCell ref="H5:J5"/>
    <mergeCell ref="D17:K17"/>
    <mergeCell ref="D32:K32"/>
    <mergeCell ref="D33:K33"/>
    <mergeCell ref="D26:K26"/>
    <mergeCell ref="D27:K27"/>
    <mergeCell ref="D28:K28"/>
    <mergeCell ref="D29:K29"/>
    <mergeCell ref="D30:K30"/>
    <mergeCell ref="D31:K31"/>
  </mergeCells>
  <phoneticPr fontId="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opLeftCell="A31" zoomScaleNormal="100" workbookViewId="0">
      <selection activeCell="A61" sqref="A61:D61"/>
    </sheetView>
  </sheetViews>
  <sheetFormatPr defaultRowHeight="12"/>
  <cols>
    <col min="1" max="2" width="9" style="80"/>
    <col min="3" max="3" width="7.75" style="80" customWidth="1"/>
    <col min="4" max="4" width="43.875" style="80" customWidth="1"/>
    <col min="5" max="5" width="15.375" style="80" customWidth="1"/>
    <col min="6" max="6" width="13.375" style="80" customWidth="1"/>
    <col min="7" max="8" width="14.5" style="80" customWidth="1"/>
    <col min="9" max="9" width="14.125" style="80" customWidth="1"/>
    <col min="10" max="10" width="11.125" style="80" customWidth="1"/>
    <col min="11" max="11" width="11.75" style="80" customWidth="1"/>
    <col min="12" max="16384" width="9" style="80"/>
  </cols>
  <sheetData>
    <row r="1" spans="1:12" ht="14.25" customHeight="1"/>
    <row r="2" spans="1:12" ht="13.5" customHeight="1"/>
    <row r="3" spans="1:12" ht="13.5" customHeight="1"/>
    <row r="4" spans="1:12" ht="4.5" customHeight="1"/>
    <row r="5" spans="1:12" ht="29.25" customHeight="1">
      <c r="A5" s="129" t="s">
        <v>384</v>
      </c>
      <c r="B5" s="129" t="s">
        <v>215</v>
      </c>
      <c r="C5" s="129" t="s">
        <v>278</v>
      </c>
      <c r="D5" s="129" t="s">
        <v>279</v>
      </c>
      <c r="E5" s="130" t="s">
        <v>379</v>
      </c>
      <c r="F5" s="130" t="s">
        <v>383</v>
      </c>
      <c r="G5" s="130" t="s">
        <v>383</v>
      </c>
      <c r="H5" s="131" t="s">
        <v>380</v>
      </c>
      <c r="I5" s="131" t="s">
        <v>381</v>
      </c>
      <c r="J5" s="132" t="s">
        <v>280</v>
      </c>
      <c r="K5" s="132" t="s">
        <v>382</v>
      </c>
      <c r="L5" s="129" t="s">
        <v>385</v>
      </c>
    </row>
    <row r="6" spans="1:12" ht="12" customHeight="1">
      <c r="A6" s="126" t="s">
        <v>125</v>
      </c>
      <c r="B6" s="126" t="s">
        <v>109</v>
      </c>
      <c r="C6" s="126" t="s">
        <v>281</v>
      </c>
      <c r="D6" s="126" t="s">
        <v>282</v>
      </c>
      <c r="E6" s="127">
        <v>244.45</v>
      </c>
      <c r="F6" s="127">
        <v>170000</v>
      </c>
      <c r="G6" s="127">
        <v>170001</v>
      </c>
      <c r="H6" s="127">
        <v>208.19</v>
      </c>
      <c r="I6" s="127">
        <v>244.45</v>
      </c>
      <c r="J6" s="128">
        <v>41872</v>
      </c>
      <c r="K6" s="128">
        <v>41936</v>
      </c>
      <c r="L6" s="126" t="s">
        <v>283</v>
      </c>
    </row>
    <row r="7" spans="1:12">
      <c r="A7" s="126" t="s">
        <v>284</v>
      </c>
      <c r="B7" s="126" t="s">
        <v>285</v>
      </c>
      <c r="C7" s="126" t="s">
        <v>286</v>
      </c>
      <c r="D7" s="126" t="s">
        <v>287</v>
      </c>
      <c r="E7" s="127"/>
      <c r="F7" s="127"/>
      <c r="G7" s="127"/>
      <c r="H7" s="127"/>
      <c r="I7" s="127"/>
      <c r="J7" s="128">
        <v>41907</v>
      </c>
      <c r="K7" s="128">
        <v>41942</v>
      </c>
      <c r="L7" s="126" t="s">
        <v>283</v>
      </c>
    </row>
    <row r="8" spans="1:12">
      <c r="A8" s="126" t="s">
        <v>126</v>
      </c>
      <c r="B8" s="126" t="s">
        <v>162</v>
      </c>
      <c r="C8" s="126" t="s">
        <v>288</v>
      </c>
      <c r="D8" s="126" t="s">
        <v>289</v>
      </c>
      <c r="E8" s="127">
        <v>-83.12</v>
      </c>
      <c r="F8" s="127">
        <v>200</v>
      </c>
      <c r="G8" s="127">
        <v>201</v>
      </c>
      <c r="H8" s="127">
        <v>-83.12</v>
      </c>
      <c r="I8" s="127">
        <v>-62.03</v>
      </c>
      <c r="J8" s="128">
        <v>41927</v>
      </c>
      <c r="K8" s="128">
        <v>41939</v>
      </c>
      <c r="L8" s="126" t="s">
        <v>283</v>
      </c>
    </row>
    <row r="9" spans="1:12">
      <c r="A9" s="126" t="s">
        <v>290</v>
      </c>
      <c r="B9" s="126" t="s">
        <v>291</v>
      </c>
      <c r="C9" s="126" t="s">
        <v>292</v>
      </c>
      <c r="D9" s="126" t="s">
        <v>293</v>
      </c>
      <c r="E9" s="127">
        <v>563.93259999999998</v>
      </c>
      <c r="F9" s="127">
        <v>13000</v>
      </c>
      <c r="G9" s="127">
        <v>13001</v>
      </c>
      <c r="H9" s="127">
        <v>563.93259999999998</v>
      </c>
      <c r="I9" s="127">
        <v>563.93259999999998</v>
      </c>
      <c r="J9" s="128">
        <v>41927</v>
      </c>
      <c r="K9" s="128">
        <v>41933</v>
      </c>
      <c r="L9" s="126" t="s">
        <v>283</v>
      </c>
    </row>
    <row r="10" spans="1:12">
      <c r="A10" s="126" t="s">
        <v>146</v>
      </c>
      <c r="B10" s="126" t="s">
        <v>163</v>
      </c>
      <c r="C10" s="126" t="s">
        <v>294</v>
      </c>
      <c r="D10" s="126" t="s">
        <v>295</v>
      </c>
      <c r="E10" s="127">
        <v>-375.26</v>
      </c>
      <c r="F10" s="127">
        <v>-8500</v>
      </c>
      <c r="G10" s="127">
        <v>-8499</v>
      </c>
      <c r="H10" s="127">
        <v>-375.26</v>
      </c>
      <c r="I10" s="127">
        <v>-342.88</v>
      </c>
      <c r="J10" s="128">
        <v>41860</v>
      </c>
      <c r="K10" s="128">
        <v>41942</v>
      </c>
      <c r="L10" s="126" t="s">
        <v>283</v>
      </c>
    </row>
    <row r="11" spans="1:12">
      <c r="A11" s="126" t="s">
        <v>133</v>
      </c>
      <c r="B11" s="126" t="s">
        <v>164</v>
      </c>
      <c r="C11" s="126" t="s">
        <v>296</v>
      </c>
      <c r="D11" s="126" t="s">
        <v>297</v>
      </c>
      <c r="E11" s="127">
        <v>-233</v>
      </c>
      <c r="F11" s="127">
        <v>-183</v>
      </c>
      <c r="G11" s="127">
        <v>-182</v>
      </c>
      <c r="H11" s="127">
        <v>-233</v>
      </c>
      <c r="I11" s="127">
        <v>-233</v>
      </c>
      <c r="J11" s="128">
        <v>41926</v>
      </c>
      <c r="K11" s="128">
        <v>41929</v>
      </c>
      <c r="L11" s="126" t="s">
        <v>283</v>
      </c>
    </row>
    <row r="12" spans="1:12">
      <c r="A12" s="126" t="s">
        <v>134</v>
      </c>
      <c r="B12" s="126" t="s">
        <v>165</v>
      </c>
      <c r="C12" s="126" t="s">
        <v>281</v>
      </c>
      <c r="D12" s="126" t="s">
        <v>298</v>
      </c>
      <c r="E12" s="127">
        <v>90</v>
      </c>
      <c r="F12" s="127">
        <v>2968</v>
      </c>
      <c r="G12" s="127">
        <v>2969</v>
      </c>
      <c r="H12" s="127">
        <v>60</v>
      </c>
      <c r="I12" s="127">
        <v>90</v>
      </c>
      <c r="J12" s="128">
        <v>41873</v>
      </c>
      <c r="K12" s="128">
        <v>41942</v>
      </c>
      <c r="L12" s="126" t="s">
        <v>283</v>
      </c>
    </row>
    <row r="13" spans="1:12">
      <c r="A13" s="126" t="s">
        <v>299</v>
      </c>
      <c r="B13" s="126" t="s">
        <v>300</v>
      </c>
      <c r="C13" s="126" t="s">
        <v>281</v>
      </c>
      <c r="D13" s="126" t="s">
        <v>301</v>
      </c>
      <c r="E13" s="127">
        <v>120</v>
      </c>
      <c r="F13" s="127">
        <v>8184.96</v>
      </c>
      <c r="G13" s="127">
        <v>8185.96</v>
      </c>
      <c r="H13" s="127">
        <v>70</v>
      </c>
      <c r="I13" s="127">
        <v>120</v>
      </c>
      <c r="J13" s="128">
        <v>41879</v>
      </c>
      <c r="K13" s="128">
        <v>41937</v>
      </c>
      <c r="L13" s="126" t="s">
        <v>283</v>
      </c>
    </row>
    <row r="14" spans="1:12">
      <c r="A14" s="126" t="s">
        <v>166</v>
      </c>
      <c r="B14" s="126" t="s">
        <v>167</v>
      </c>
      <c r="C14" s="126" t="s">
        <v>288</v>
      </c>
      <c r="D14" s="126" t="s">
        <v>302</v>
      </c>
      <c r="E14" s="127">
        <v>-70</v>
      </c>
      <c r="F14" s="127">
        <v>2105.09</v>
      </c>
      <c r="G14" s="127">
        <v>2106.09</v>
      </c>
      <c r="H14" s="127">
        <v>-70</v>
      </c>
      <c r="I14" s="127">
        <v>-30</v>
      </c>
      <c r="J14" s="128">
        <v>41874</v>
      </c>
      <c r="K14" s="128">
        <v>41937</v>
      </c>
      <c r="L14" s="126" t="s">
        <v>283</v>
      </c>
    </row>
    <row r="15" spans="1:12">
      <c r="A15" s="126" t="s">
        <v>303</v>
      </c>
      <c r="B15" s="126" t="s">
        <v>304</v>
      </c>
      <c r="C15" s="126" t="s">
        <v>281</v>
      </c>
      <c r="D15" s="126" t="s">
        <v>305</v>
      </c>
      <c r="E15" s="127">
        <v>60</v>
      </c>
      <c r="F15" s="127">
        <v>16742.740000000002</v>
      </c>
      <c r="G15" s="127">
        <v>16743.740000000002</v>
      </c>
      <c r="H15" s="127">
        <v>40</v>
      </c>
      <c r="I15" s="127">
        <v>60</v>
      </c>
      <c r="J15" s="128">
        <v>41878</v>
      </c>
      <c r="K15" s="128">
        <v>41941</v>
      </c>
      <c r="L15" s="126" t="s">
        <v>283</v>
      </c>
    </row>
    <row r="16" spans="1:12">
      <c r="A16" s="126" t="s">
        <v>306</v>
      </c>
      <c r="B16" s="126" t="s">
        <v>112</v>
      </c>
      <c r="C16" s="126" t="s">
        <v>296</v>
      </c>
      <c r="D16" s="126" t="s">
        <v>307</v>
      </c>
      <c r="E16" s="127">
        <v>-106.89530000000001</v>
      </c>
      <c r="F16" s="127">
        <v>-3500</v>
      </c>
      <c r="G16" s="127">
        <v>-3499</v>
      </c>
      <c r="H16" s="127">
        <v>-106.89530000000001</v>
      </c>
      <c r="I16" s="127">
        <v>-47.782400000000003</v>
      </c>
      <c r="J16" s="128">
        <v>41878</v>
      </c>
      <c r="K16" s="128">
        <v>41942</v>
      </c>
      <c r="L16" s="126" t="s">
        <v>283</v>
      </c>
    </row>
    <row r="17" spans="1:12">
      <c r="A17" s="126" t="s">
        <v>129</v>
      </c>
      <c r="B17" s="126" t="s">
        <v>168</v>
      </c>
      <c r="C17" s="126" t="s">
        <v>308</v>
      </c>
      <c r="D17" s="126" t="s">
        <v>309</v>
      </c>
      <c r="E17" s="127">
        <v>-50</v>
      </c>
      <c r="F17" s="127">
        <v>2075.23</v>
      </c>
      <c r="G17" s="127">
        <v>2076.23</v>
      </c>
      <c r="H17" s="127">
        <v>-50</v>
      </c>
      <c r="I17" s="127">
        <v>-20</v>
      </c>
      <c r="J17" s="128">
        <v>41851</v>
      </c>
      <c r="K17" s="128">
        <v>41942</v>
      </c>
      <c r="L17" s="126" t="s">
        <v>283</v>
      </c>
    </row>
    <row r="18" spans="1:12">
      <c r="A18" s="126" t="s">
        <v>310</v>
      </c>
      <c r="B18" s="126" t="s">
        <v>311</v>
      </c>
      <c r="C18" s="126" t="s">
        <v>312</v>
      </c>
      <c r="D18" s="126" t="s">
        <v>313</v>
      </c>
      <c r="E18" s="127">
        <v>-110.0001</v>
      </c>
      <c r="F18" s="127">
        <v>-672.22</v>
      </c>
      <c r="G18" s="127">
        <v>-671.22</v>
      </c>
      <c r="H18" s="127">
        <v>-110.0001</v>
      </c>
      <c r="I18" s="127">
        <v>-80</v>
      </c>
      <c r="J18" s="128">
        <v>41879</v>
      </c>
      <c r="K18" s="128">
        <v>41942</v>
      </c>
      <c r="L18" s="126" t="s">
        <v>283</v>
      </c>
    </row>
    <row r="19" spans="1:12">
      <c r="A19" s="126" t="s">
        <v>169</v>
      </c>
      <c r="B19" s="126" t="s">
        <v>170</v>
      </c>
      <c r="C19" s="126" t="s">
        <v>281</v>
      </c>
      <c r="D19" s="126" t="s">
        <v>314</v>
      </c>
      <c r="E19" s="127">
        <v>190</v>
      </c>
      <c r="F19" s="127">
        <v>8707.81</v>
      </c>
      <c r="G19" s="127">
        <v>8708.81</v>
      </c>
      <c r="H19" s="127">
        <v>160</v>
      </c>
      <c r="I19" s="127">
        <v>190</v>
      </c>
      <c r="J19" s="128">
        <v>41873</v>
      </c>
      <c r="K19" s="128">
        <v>41941</v>
      </c>
      <c r="L19" s="126" t="s">
        <v>283</v>
      </c>
    </row>
    <row r="20" spans="1:12">
      <c r="A20" s="126" t="s">
        <v>171</v>
      </c>
      <c r="B20" s="126" t="s">
        <v>172</v>
      </c>
      <c r="C20" s="126" t="s">
        <v>281</v>
      </c>
      <c r="D20" s="126" t="s">
        <v>315</v>
      </c>
      <c r="E20" s="127">
        <v>60</v>
      </c>
      <c r="F20" s="127">
        <v>18235.03</v>
      </c>
      <c r="G20" s="127">
        <v>18236.03</v>
      </c>
      <c r="H20" s="127">
        <v>30</v>
      </c>
      <c r="I20" s="127">
        <v>60</v>
      </c>
      <c r="J20" s="128">
        <v>41863</v>
      </c>
      <c r="K20" s="128">
        <v>41937</v>
      </c>
      <c r="L20" s="126" t="s">
        <v>283</v>
      </c>
    </row>
    <row r="21" spans="1:12">
      <c r="A21" s="126" t="s">
        <v>173</v>
      </c>
      <c r="B21" s="126" t="s">
        <v>174</v>
      </c>
      <c r="C21" s="126" t="s">
        <v>296</v>
      </c>
      <c r="D21" s="126" t="s">
        <v>316</v>
      </c>
      <c r="E21" s="127">
        <v>-34.045000000000002</v>
      </c>
      <c r="F21" s="127">
        <v>-2000</v>
      </c>
      <c r="G21" s="127">
        <v>-1999</v>
      </c>
      <c r="H21" s="127">
        <v>-34.045000000000002</v>
      </c>
      <c r="I21" s="127">
        <v>32.977499999999999</v>
      </c>
      <c r="J21" s="128">
        <v>41860</v>
      </c>
      <c r="K21" s="128">
        <v>41942</v>
      </c>
      <c r="L21" s="126" t="s">
        <v>283</v>
      </c>
    </row>
    <row r="22" spans="1:12">
      <c r="A22" s="126" t="s">
        <v>147</v>
      </c>
      <c r="B22" s="126" t="s">
        <v>317</v>
      </c>
      <c r="C22" s="126" t="s">
        <v>281</v>
      </c>
      <c r="D22" s="126" t="s">
        <v>318</v>
      </c>
      <c r="E22" s="127">
        <v>100</v>
      </c>
      <c r="F22" s="127">
        <v>4868.75</v>
      </c>
      <c r="G22" s="127">
        <v>4869.75</v>
      </c>
      <c r="H22" s="127">
        <v>70</v>
      </c>
      <c r="I22" s="127">
        <v>100</v>
      </c>
      <c r="J22" s="128">
        <v>41878</v>
      </c>
      <c r="K22" s="128">
        <v>41939</v>
      </c>
      <c r="L22" s="126" t="s">
        <v>283</v>
      </c>
    </row>
    <row r="23" spans="1:12">
      <c r="A23" s="126" t="s">
        <v>64</v>
      </c>
      <c r="B23" s="126" t="s">
        <v>319</v>
      </c>
      <c r="C23" s="126" t="s">
        <v>286</v>
      </c>
      <c r="D23" s="126" t="s">
        <v>320</v>
      </c>
      <c r="E23" s="127">
        <v>30</v>
      </c>
      <c r="F23" s="127">
        <v>10491.28</v>
      </c>
      <c r="G23" s="127">
        <v>10492.28</v>
      </c>
      <c r="H23" s="127">
        <v>-20</v>
      </c>
      <c r="I23" s="127">
        <v>30</v>
      </c>
      <c r="J23" s="128">
        <v>41878</v>
      </c>
      <c r="K23" s="128">
        <v>41930</v>
      </c>
      <c r="L23" s="126" t="s">
        <v>283</v>
      </c>
    </row>
    <row r="24" spans="1:12">
      <c r="A24" s="126" t="s">
        <v>61</v>
      </c>
      <c r="B24" s="126" t="s">
        <v>60</v>
      </c>
      <c r="C24" s="126" t="s">
        <v>281</v>
      </c>
      <c r="D24" s="126" t="s">
        <v>321</v>
      </c>
      <c r="E24" s="127">
        <v>110</v>
      </c>
      <c r="F24" s="127">
        <v>2566.4</v>
      </c>
      <c r="G24" s="127">
        <v>2567.4</v>
      </c>
      <c r="H24" s="127">
        <v>80</v>
      </c>
      <c r="I24" s="127">
        <v>110</v>
      </c>
      <c r="J24" s="128">
        <v>41864</v>
      </c>
      <c r="K24" s="128">
        <v>41939</v>
      </c>
      <c r="L24" s="126" t="s">
        <v>283</v>
      </c>
    </row>
    <row r="25" spans="1:12">
      <c r="A25" s="126" t="s">
        <v>122</v>
      </c>
      <c r="B25" s="126" t="s">
        <v>175</v>
      </c>
      <c r="C25" s="126" t="s">
        <v>296</v>
      </c>
      <c r="D25" s="126" t="s">
        <v>322</v>
      </c>
      <c r="E25" s="127">
        <v>42.33</v>
      </c>
      <c r="F25" s="127">
        <v>-19072.8</v>
      </c>
      <c r="G25" s="127">
        <v>-19071.8</v>
      </c>
      <c r="H25" s="127">
        <v>5.9</v>
      </c>
      <c r="I25" s="127">
        <v>42.33</v>
      </c>
      <c r="J25" s="128">
        <v>41926</v>
      </c>
      <c r="K25" s="128">
        <v>41942</v>
      </c>
      <c r="L25" s="126" t="s">
        <v>323</v>
      </c>
    </row>
    <row r="26" spans="1:12">
      <c r="A26" s="126" t="s">
        <v>176</v>
      </c>
      <c r="B26" s="126" t="s">
        <v>177</v>
      </c>
      <c r="C26" s="126" t="s">
        <v>288</v>
      </c>
      <c r="D26" s="126" t="s">
        <v>324</v>
      </c>
      <c r="E26" s="127">
        <v>-100</v>
      </c>
      <c r="F26" s="127">
        <v>0</v>
      </c>
      <c r="G26" s="127">
        <v>1</v>
      </c>
      <c r="H26" s="127">
        <v>-100</v>
      </c>
      <c r="I26" s="127">
        <v>-50</v>
      </c>
      <c r="J26" s="128">
        <v>41866</v>
      </c>
      <c r="K26" s="128">
        <v>41941</v>
      </c>
      <c r="L26" s="126" t="s">
        <v>283</v>
      </c>
    </row>
    <row r="27" spans="1:12">
      <c r="A27" s="126" t="s">
        <v>152</v>
      </c>
      <c r="B27" s="126" t="s">
        <v>325</v>
      </c>
      <c r="C27" s="126" t="s">
        <v>288</v>
      </c>
      <c r="D27" s="126" t="s">
        <v>386</v>
      </c>
      <c r="E27" s="127">
        <v>-85</v>
      </c>
      <c r="F27" s="127">
        <v>412.6</v>
      </c>
      <c r="G27" s="127">
        <v>413.6</v>
      </c>
      <c r="H27" s="127">
        <v>-85</v>
      </c>
      <c r="I27" s="127">
        <v>-55</v>
      </c>
      <c r="J27" s="128">
        <v>41927</v>
      </c>
      <c r="K27" s="128">
        <v>41942</v>
      </c>
      <c r="L27" s="126" t="s">
        <v>323</v>
      </c>
    </row>
    <row r="28" spans="1:12">
      <c r="A28" s="126" t="s">
        <v>178</v>
      </c>
      <c r="B28" s="126" t="s">
        <v>179</v>
      </c>
      <c r="C28" s="126" t="s">
        <v>286</v>
      </c>
      <c r="D28" s="126" t="s">
        <v>326</v>
      </c>
      <c r="E28" s="127">
        <v>-15</v>
      </c>
      <c r="F28" s="127">
        <v>6673.66</v>
      </c>
      <c r="G28" s="127">
        <v>6674.66</v>
      </c>
      <c r="H28" s="127">
        <v>-15</v>
      </c>
      <c r="I28" s="127">
        <v>5</v>
      </c>
      <c r="J28" s="128">
        <v>41925</v>
      </c>
      <c r="K28" s="128">
        <v>41941</v>
      </c>
      <c r="L28" s="126" t="s">
        <v>323</v>
      </c>
    </row>
    <row r="29" spans="1:12">
      <c r="A29" s="126" t="s">
        <v>180</v>
      </c>
      <c r="B29" s="126" t="s">
        <v>181</v>
      </c>
      <c r="C29" s="126" t="s">
        <v>294</v>
      </c>
      <c r="D29" s="126" t="s">
        <v>327</v>
      </c>
      <c r="E29" s="127">
        <v>-222.45920000000001</v>
      </c>
      <c r="F29" s="127">
        <v>-2000</v>
      </c>
      <c r="G29" s="127">
        <v>-1999</v>
      </c>
      <c r="H29" s="127">
        <v>-222.45920000000001</v>
      </c>
      <c r="I29" s="127">
        <v>-191.84440000000001</v>
      </c>
      <c r="J29" s="128">
        <v>41863</v>
      </c>
      <c r="K29" s="128">
        <v>41941</v>
      </c>
      <c r="L29" s="126" t="s">
        <v>283</v>
      </c>
    </row>
    <row r="30" spans="1:12">
      <c r="A30" s="126" t="s">
        <v>182</v>
      </c>
      <c r="B30" s="126" t="s">
        <v>108</v>
      </c>
      <c r="C30" s="126" t="s">
        <v>328</v>
      </c>
      <c r="D30" s="126" t="s">
        <v>329</v>
      </c>
      <c r="E30" s="127">
        <v>30</v>
      </c>
      <c r="F30" s="127">
        <v>12299.83</v>
      </c>
      <c r="G30" s="127">
        <v>12300.83</v>
      </c>
      <c r="H30" s="127">
        <v>0</v>
      </c>
      <c r="I30" s="127">
        <v>30</v>
      </c>
      <c r="J30" s="128">
        <v>41860</v>
      </c>
      <c r="K30" s="128">
        <v>41942</v>
      </c>
      <c r="L30" s="126" t="s">
        <v>283</v>
      </c>
    </row>
    <row r="31" spans="1:12">
      <c r="A31" s="126" t="s">
        <v>183</v>
      </c>
      <c r="B31" s="126" t="s">
        <v>184</v>
      </c>
      <c r="C31" s="126" t="s">
        <v>288</v>
      </c>
      <c r="D31" s="126" t="s">
        <v>330</v>
      </c>
      <c r="E31" s="127">
        <v>-90.96</v>
      </c>
      <c r="F31" s="127">
        <v>4900</v>
      </c>
      <c r="G31" s="127">
        <v>4901</v>
      </c>
      <c r="H31" s="127">
        <v>-90.96</v>
      </c>
      <c r="I31" s="127">
        <v>-90.22</v>
      </c>
      <c r="J31" s="128">
        <v>41927</v>
      </c>
      <c r="K31" s="128">
        <v>41940</v>
      </c>
      <c r="L31" s="126" t="s">
        <v>283</v>
      </c>
    </row>
    <row r="32" spans="1:12">
      <c r="A32" s="126" t="s">
        <v>331</v>
      </c>
      <c r="B32" s="126" t="s">
        <v>332</v>
      </c>
      <c r="C32" s="126" t="s">
        <v>296</v>
      </c>
      <c r="D32" s="126" t="s">
        <v>333</v>
      </c>
      <c r="E32" s="127">
        <v>-111.5886</v>
      </c>
      <c r="F32" s="127">
        <v>-10000</v>
      </c>
      <c r="G32" s="127">
        <v>-9999</v>
      </c>
      <c r="H32" s="127">
        <v>-111.5886</v>
      </c>
      <c r="I32" s="127">
        <v>-48.112099999999998</v>
      </c>
      <c r="J32" s="128">
        <v>41879</v>
      </c>
      <c r="K32" s="128">
        <v>41942</v>
      </c>
      <c r="L32" s="126" t="s">
        <v>283</v>
      </c>
    </row>
    <row r="33" spans="1:12">
      <c r="A33" s="126" t="s">
        <v>151</v>
      </c>
      <c r="B33" s="126" t="s">
        <v>185</v>
      </c>
      <c r="C33" s="126" t="s">
        <v>281</v>
      </c>
      <c r="D33" s="126" t="s">
        <v>334</v>
      </c>
      <c r="E33" s="127">
        <v>293</v>
      </c>
      <c r="F33" s="127">
        <v>2100</v>
      </c>
      <c r="G33" s="127">
        <v>2101</v>
      </c>
      <c r="H33" s="127">
        <v>244</v>
      </c>
      <c r="I33" s="127">
        <v>293</v>
      </c>
      <c r="J33" s="128">
        <v>41873</v>
      </c>
      <c r="K33" s="128">
        <v>41940</v>
      </c>
      <c r="L33" s="126" t="s">
        <v>283</v>
      </c>
    </row>
    <row r="34" spans="1:12">
      <c r="A34" s="126" t="s">
        <v>335</v>
      </c>
      <c r="B34" s="126" t="s">
        <v>336</v>
      </c>
      <c r="C34" s="126" t="s">
        <v>286</v>
      </c>
      <c r="D34" s="126" t="s">
        <v>337</v>
      </c>
      <c r="E34" s="127">
        <v>10</v>
      </c>
      <c r="F34" s="127">
        <v>9509.41</v>
      </c>
      <c r="G34" s="127">
        <v>9510.41</v>
      </c>
      <c r="H34" s="127">
        <v>-10</v>
      </c>
      <c r="I34" s="127">
        <v>10</v>
      </c>
      <c r="J34" s="128">
        <v>41878</v>
      </c>
      <c r="K34" s="128">
        <v>41942</v>
      </c>
      <c r="L34" s="126" t="s">
        <v>283</v>
      </c>
    </row>
    <row r="35" spans="1:12">
      <c r="A35" s="126" t="s">
        <v>338</v>
      </c>
      <c r="B35" s="126" t="s">
        <v>113</v>
      </c>
      <c r="C35" s="126" t="s">
        <v>286</v>
      </c>
      <c r="D35" s="126" t="s">
        <v>339</v>
      </c>
      <c r="E35" s="127">
        <v>15</v>
      </c>
      <c r="F35" s="127">
        <v>12308.21</v>
      </c>
      <c r="G35" s="127">
        <v>12309.21</v>
      </c>
      <c r="H35" s="127">
        <v>-15</v>
      </c>
      <c r="I35" s="127">
        <v>15</v>
      </c>
      <c r="J35" s="128">
        <v>41877</v>
      </c>
      <c r="K35" s="128">
        <v>41941</v>
      </c>
      <c r="L35" s="126" t="s">
        <v>283</v>
      </c>
    </row>
    <row r="36" spans="1:12">
      <c r="A36" s="126" t="s">
        <v>340</v>
      </c>
      <c r="B36" s="126" t="s">
        <v>341</v>
      </c>
      <c r="C36" s="126" t="s">
        <v>286</v>
      </c>
      <c r="D36" s="126" t="s">
        <v>342</v>
      </c>
      <c r="E36" s="127">
        <v>15</v>
      </c>
      <c r="F36" s="127">
        <v>3728.71</v>
      </c>
      <c r="G36" s="127">
        <v>3729.71</v>
      </c>
      <c r="H36" s="127">
        <v>-15</v>
      </c>
      <c r="I36" s="127">
        <v>15</v>
      </c>
      <c r="J36" s="128">
        <v>41877</v>
      </c>
      <c r="K36" s="128">
        <v>41940</v>
      </c>
      <c r="L36" s="126" t="s">
        <v>283</v>
      </c>
    </row>
    <row r="37" spans="1:12">
      <c r="A37" s="126" t="s">
        <v>149</v>
      </c>
      <c r="B37" s="126" t="s">
        <v>186</v>
      </c>
      <c r="C37" s="126" t="s">
        <v>281</v>
      </c>
      <c r="D37" s="126" t="s">
        <v>343</v>
      </c>
      <c r="E37" s="127">
        <v>190</v>
      </c>
      <c r="F37" s="127">
        <v>7021.79</v>
      </c>
      <c r="G37" s="127">
        <v>7022.79</v>
      </c>
      <c r="H37" s="127">
        <v>160</v>
      </c>
      <c r="I37" s="127">
        <v>190</v>
      </c>
      <c r="J37" s="128">
        <v>41851</v>
      </c>
      <c r="K37" s="128">
        <v>41933</v>
      </c>
      <c r="L37" s="126" t="s">
        <v>283</v>
      </c>
    </row>
    <row r="38" spans="1:12">
      <c r="A38" s="126" t="s">
        <v>187</v>
      </c>
      <c r="B38" s="126" t="s">
        <v>188</v>
      </c>
      <c r="C38" s="126" t="s">
        <v>294</v>
      </c>
      <c r="D38" s="126" t="s">
        <v>344</v>
      </c>
      <c r="E38" s="127">
        <v>-430.71050000000002</v>
      </c>
      <c r="F38" s="127">
        <v>-6300</v>
      </c>
      <c r="G38" s="127">
        <v>-6299</v>
      </c>
      <c r="H38" s="127">
        <v>-430.71050000000002</v>
      </c>
      <c r="I38" s="127">
        <v>-380.84140000000002</v>
      </c>
      <c r="J38" s="128">
        <v>41869</v>
      </c>
      <c r="K38" s="128">
        <v>41942</v>
      </c>
      <c r="L38" s="126" t="s">
        <v>283</v>
      </c>
    </row>
    <row r="39" spans="1:12">
      <c r="A39" s="126" t="s">
        <v>84</v>
      </c>
      <c r="B39" s="126" t="s">
        <v>83</v>
      </c>
      <c r="C39" s="126" t="s">
        <v>281</v>
      </c>
      <c r="D39" s="126" t="s">
        <v>345</v>
      </c>
      <c r="E39" s="127">
        <v>135</v>
      </c>
      <c r="F39" s="127">
        <v>27470.66</v>
      </c>
      <c r="G39" s="127">
        <v>27471.66</v>
      </c>
      <c r="H39" s="127">
        <v>105</v>
      </c>
      <c r="I39" s="127">
        <v>135</v>
      </c>
      <c r="J39" s="128">
        <v>41927</v>
      </c>
      <c r="K39" s="128">
        <v>41939</v>
      </c>
      <c r="L39" s="126" t="s">
        <v>283</v>
      </c>
    </row>
    <row r="40" spans="1:12">
      <c r="A40" s="126" t="s">
        <v>63</v>
      </c>
      <c r="B40" s="126" t="s">
        <v>62</v>
      </c>
      <c r="C40" s="126" t="s">
        <v>292</v>
      </c>
      <c r="D40" s="126" t="s">
        <v>346</v>
      </c>
      <c r="E40" s="127">
        <v>1310.97</v>
      </c>
      <c r="F40" s="127">
        <v>3800</v>
      </c>
      <c r="G40" s="127">
        <v>3801</v>
      </c>
      <c r="H40" s="127">
        <v>1195.6400000000001</v>
      </c>
      <c r="I40" s="127">
        <v>1310.97</v>
      </c>
      <c r="J40" s="128">
        <v>41923</v>
      </c>
      <c r="K40" s="128">
        <v>41937</v>
      </c>
      <c r="L40" s="126" t="s">
        <v>283</v>
      </c>
    </row>
    <row r="41" spans="1:12">
      <c r="A41" s="126" t="s">
        <v>120</v>
      </c>
      <c r="B41" s="126" t="s">
        <v>189</v>
      </c>
      <c r="C41" s="126" t="s">
        <v>328</v>
      </c>
      <c r="D41" s="126" t="s">
        <v>347</v>
      </c>
      <c r="E41" s="127">
        <v>50</v>
      </c>
      <c r="F41" s="127">
        <v>3039.84</v>
      </c>
      <c r="G41" s="127">
        <v>3040.84</v>
      </c>
      <c r="H41" s="127">
        <v>20</v>
      </c>
      <c r="I41" s="127">
        <v>50</v>
      </c>
      <c r="J41" s="128">
        <v>41927</v>
      </c>
      <c r="K41" s="128">
        <v>41936</v>
      </c>
      <c r="L41" s="126" t="s">
        <v>283</v>
      </c>
    </row>
    <row r="42" spans="1:12">
      <c r="A42" s="126" t="s">
        <v>130</v>
      </c>
      <c r="B42" s="126" t="s">
        <v>111</v>
      </c>
      <c r="C42" s="126" t="s">
        <v>288</v>
      </c>
      <c r="D42" s="126" t="s">
        <v>348</v>
      </c>
      <c r="E42" s="127">
        <v>-75</v>
      </c>
      <c r="F42" s="127">
        <v>467</v>
      </c>
      <c r="G42" s="127">
        <v>468</v>
      </c>
      <c r="H42" s="127">
        <v>-75</v>
      </c>
      <c r="I42" s="127">
        <v>-55</v>
      </c>
      <c r="J42" s="128">
        <v>41927</v>
      </c>
      <c r="K42" s="128">
        <v>41939</v>
      </c>
      <c r="L42" s="126" t="s">
        <v>283</v>
      </c>
    </row>
    <row r="43" spans="1:12">
      <c r="A43" s="126" t="s">
        <v>128</v>
      </c>
      <c r="B43" s="126" t="s">
        <v>190</v>
      </c>
      <c r="C43" s="126" t="s">
        <v>292</v>
      </c>
      <c r="D43" s="126" t="s">
        <v>349</v>
      </c>
      <c r="E43" s="127">
        <v>204.11160000000001</v>
      </c>
      <c r="F43" s="127">
        <v>2300</v>
      </c>
      <c r="G43" s="127">
        <v>2301</v>
      </c>
      <c r="H43" s="127">
        <v>185.52019999999999</v>
      </c>
      <c r="I43" s="127">
        <v>204.11160000000001</v>
      </c>
      <c r="J43" s="128">
        <v>41926</v>
      </c>
      <c r="K43" s="128">
        <v>41939</v>
      </c>
      <c r="L43" s="126" t="s">
        <v>283</v>
      </c>
    </row>
    <row r="44" spans="1:12">
      <c r="A44" s="126" t="s">
        <v>123</v>
      </c>
      <c r="B44" s="126" t="s">
        <v>191</v>
      </c>
      <c r="C44" s="126" t="s">
        <v>296</v>
      </c>
      <c r="D44" s="126" t="s">
        <v>350</v>
      </c>
      <c r="E44" s="127">
        <v>-231.41</v>
      </c>
      <c r="F44" s="127">
        <v>-2700</v>
      </c>
      <c r="G44" s="127">
        <v>-2699</v>
      </c>
      <c r="H44" s="127">
        <v>-231.41</v>
      </c>
      <c r="I44" s="127">
        <v>-204.41</v>
      </c>
      <c r="J44" s="128">
        <v>41927</v>
      </c>
      <c r="K44" s="128">
        <v>41933</v>
      </c>
      <c r="L44" s="126" t="s">
        <v>283</v>
      </c>
    </row>
    <row r="45" spans="1:12">
      <c r="A45" s="126" t="s">
        <v>119</v>
      </c>
      <c r="B45" s="126" t="s">
        <v>192</v>
      </c>
      <c r="C45" s="126" t="s">
        <v>281</v>
      </c>
      <c r="D45" s="126" t="s">
        <v>351</v>
      </c>
      <c r="E45" s="127">
        <v>213.02</v>
      </c>
      <c r="F45" s="127">
        <v>5400</v>
      </c>
      <c r="G45" s="127">
        <v>5401</v>
      </c>
      <c r="H45" s="127">
        <v>191.44</v>
      </c>
      <c r="I45" s="127">
        <v>213.02</v>
      </c>
      <c r="J45" s="128">
        <v>41849</v>
      </c>
      <c r="K45" s="128">
        <v>41940</v>
      </c>
      <c r="L45" s="126" t="s">
        <v>283</v>
      </c>
    </row>
    <row r="46" spans="1:12">
      <c r="A46" s="126" t="s">
        <v>208</v>
      </c>
      <c r="B46" s="126" t="s">
        <v>209</v>
      </c>
      <c r="C46" s="126" t="s">
        <v>328</v>
      </c>
      <c r="D46" s="126" t="s">
        <v>352</v>
      </c>
      <c r="E46" s="127">
        <v>25</v>
      </c>
      <c r="F46" s="127">
        <v>8406</v>
      </c>
      <c r="G46" s="127">
        <v>8407</v>
      </c>
      <c r="H46" s="127">
        <v>10</v>
      </c>
      <c r="I46" s="127">
        <v>25</v>
      </c>
      <c r="J46" s="128">
        <v>41926</v>
      </c>
      <c r="K46" s="128">
        <v>41935</v>
      </c>
      <c r="L46" s="126" t="s">
        <v>283</v>
      </c>
    </row>
    <row r="47" spans="1:12">
      <c r="A47" s="126" t="s">
        <v>154</v>
      </c>
      <c r="B47" s="126" t="s">
        <v>193</v>
      </c>
      <c r="C47" s="126" t="s">
        <v>281</v>
      </c>
      <c r="D47" s="126" t="s">
        <v>353</v>
      </c>
      <c r="E47" s="127">
        <v>8693.52</v>
      </c>
      <c r="F47" s="127">
        <v>45872.37</v>
      </c>
      <c r="G47" s="127">
        <v>45873.37</v>
      </c>
      <c r="H47" s="127">
        <v>8230.43</v>
      </c>
      <c r="I47" s="127">
        <v>8693.52</v>
      </c>
      <c r="J47" s="128">
        <v>41845</v>
      </c>
      <c r="K47" s="128">
        <v>41936</v>
      </c>
      <c r="L47" s="126" t="s">
        <v>283</v>
      </c>
    </row>
    <row r="48" spans="1:12">
      <c r="A48" s="126" t="s">
        <v>87</v>
      </c>
      <c r="B48" s="126" t="s">
        <v>86</v>
      </c>
      <c r="C48" s="126" t="s">
        <v>292</v>
      </c>
      <c r="D48" s="126" t="s">
        <v>354</v>
      </c>
      <c r="E48" s="127">
        <v>207.5275</v>
      </c>
      <c r="F48" s="127">
        <v>4700</v>
      </c>
      <c r="G48" s="127">
        <v>4701</v>
      </c>
      <c r="H48" s="127">
        <v>199.09399999999999</v>
      </c>
      <c r="I48" s="127">
        <v>207.5275</v>
      </c>
      <c r="J48" s="128">
        <v>41922</v>
      </c>
      <c r="K48" s="128">
        <v>41935</v>
      </c>
      <c r="L48" s="126" t="s">
        <v>283</v>
      </c>
    </row>
    <row r="49" spans="1:12">
      <c r="A49" s="126" t="s">
        <v>210</v>
      </c>
      <c r="B49" s="126" t="s">
        <v>211</v>
      </c>
      <c r="C49" s="126" t="s">
        <v>308</v>
      </c>
      <c r="D49" s="126" t="s">
        <v>355</v>
      </c>
      <c r="E49" s="127">
        <v>-37</v>
      </c>
      <c r="F49" s="127">
        <v>4300</v>
      </c>
      <c r="G49" s="127">
        <v>4301</v>
      </c>
      <c r="H49" s="127">
        <v>-37</v>
      </c>
      <c r="I49" s="127">
        <v>-27</v>
      </c>
      <c r="J49" s="128">
        <v>41925</v>
      </c>
      <c r="K49" s="128">
        <v>41936</v>
      </c>
      <c r="L49" s="126" t="s">
        <v>283</v>
      </c>
    </row>
    <row r="50" spans="1:12">
      <c r="A50" s="126" t="s">
        <v>132</v>
      </c>
      <c r="B50" s="126" t="s">
        <v>194</v>
      </c>
      <c r="C50" s="126" t="s">
        <v>308</v>
      </c>
      <c r="D50" s="126" t="s">
        <v>356</v>
      </c>
      <c r="E50" s="127">
        <v>-29.53</v>
      </c>
      <c r="F50" s="127">
        <v>1300</v>
      </c>
      <c r="G50" s="127">
        <v>1301</v>
      </c>
      <c r="H50" s="127">
        <v>-29.53</v>
      </c>
      <c r="I50" s="127">
        <v>-13.27</v>
      </c>
      <c r="J50" s="128">
        <v>41926</v>
      </c>
      <c r="K50" s="128">
        <v>41935</v>
      </c>
      <c r="L50" s="126" t="s">
        <v>283</v>
      </c>
    </row>
    <row r="51" spans="1:12">
      <c r="A51" s="126" t="s">
        <v>74</v>
      </c>
      <c r="B51" s="126" t="s">
        <v>73</v>
      </c>
      <c r="C51" s="126" t="s">
        <v>281</v>
      </c>
      <c r="D51" s="126" t="s">
        <v>357</v>
      </c>
      <c r="E51" s="127">
        <v>100</v>
      </c>
      <c r="F51" s="127">
        <v>4678</v>
      </c>
      <c r="G51" s="127">
        <v>4679</v>
      </c>
      <c r="H51" s="127">
        <v>80</v>
      </c>
      <c r="I51" s="127">
        <v>100</v>
      </c>
      <c r="J51" s="128">
        <v>41926</v>
      </c>
      <c r="K51" s="128">
        <v>41928</v>
      </c>
      <c r="L51" s="126" t="s">
        <v>283</v>
      </c>
    </row>
    <row r="52" spans="1:12">
      <c r="A52" s="126" t="s">
        <v>212</v>
      </c>
      <c r="B52" s="126" t="s">
        <v>71</v>
      </c>
      <c r="C52" s="126" t="s">
        <v>281</v>
      </c>
      <c r="D52" s="126" t="s">
        <v>358</v>
      </c>
      <c r="E52" s="127">
        <v>115</v>
      </c>
      <c r="F52" s="127">
        <v>1615.22</v>
      </c>
      <c r="G52" s="127">
        <v>1616.22</v>
      </c>
      <c r="H52" s="127">
        <v>85</v>
      </c>
      <c r="I52" s="127">
        <v>115</v>
      </c>
      <c r="J52" s="128">
        <v>41926</v>
      </c>
      <c r="K52" s="128">
        <v>41936</v>
      </c>
      <c r="L52" s="126" t="s">
        <v>283</v>
      </c>
    </row>
    <row r="53" spans="1:12">
      <c r="A53" s="126" t="s">
        <v>70</v>
      </c>
      <c r="B53" s="126" t="s">
        <v>69</v>
      </c>
      <c r="C53" s="126" t="s">
        <v>308</v>
      </c>
      <c r="D53" s="126" t="s">
        <v>359</v>
      </c>
      <c r="E53" s="127">
        <v>-10</v>
      </c>
      <c r="F53" s="127">
        <v>1979.58</v>
      </c>
      <c r="G53" s="127">
        <v>1980.58</v>
      </c>
      <c r="H53" s="127">
        <v>-10</v>
      </c>
      <c r="I53" s="127">
        <v>0</v>
      </c>
      <c r="J53" s="128">
        <v>41926</v>
      </c>
      <c r="K53" s="128">
        <v>41936</v>
      </c>
      <c r="L53" s="126" t="s">
        <v>283</v>
      </c>
    </row>
    <row r="54" spans="1:12">
      <c r="A54" s="126" t="s">
        <v>66</v>
      </c>
      <c r="B54" s="126" t="s">
        <v>65</v>
      </c>
      <c r="C54" s="126" t="s">
        <v>308</v>
      </c>
      <c r="D54" s="126" t="s">
        <v>360</v>
      </c>
      <c r="E54" s="127">
        <v>-45</v>
      </c>
      <c r="F54" s="127">
        <v>330</v>
      </c>
      <c r="G54" s="127">
        <v>331</v>
      </c>
      <c r="H54" s="127">
        <v>-45</v>
      </c>
      <c r="I54" s="127">
        <v>-30</v>
      </c>
      <c r="J54" s="128">
        <v>41927</v>
      </c>
      <c r="K54" s="128">
        <v>41936</v>
      </c>
      <c r="L54" s="126" t="s">
        <v>283</v>
      </c>
    </row>
    <row r="55" spans="1:12">
      <c r="A55" s="126" t="s">
        <v>121</v>
      </c>
      <c r="B55" s="126" t="s">
        <v>195</v>
      </c>
      <c r="C55" s="126" t="s">
        <v>308</v>
      </c>
      <c r="D55" s="126" t="s">
        <v>361</v>
      </c>
      <c r="E55" s="127">
        <v>-40</v>
      </c>
      <c r="F55" s="127">
        <v>2651</v>
      </c>
      <c r="G55" s="127">
        <v>2652</v>
      </c>
      <c r="H55" s="127">
        <v>-40</v>
      </c>
      <c r="I55" s="127">
        <v>-30</v>
      </c>
      <c r="J55" s="128">
        <v>41927</v>
      </c>
      <c r="K55" s="128">
        <v>41936</v>
      </c>
      <c r="L55" s="126" t="s">
        <v>283</v>
      </c>
    </row>
    <row r="56" spans="1:12">
      <c r="A56" s="126" t="s">
        <v>68</v>
      </c>
      <c r="B56" s="126" t="s">
        <v>67</v>
      </c>
      <c r="C56" s="126" t="s">
        <v>281</v>
      </c>
      <c r="D56" s="126" t="s">
        <v>362</v>
      </c>
      <c r="E56" s="127">
        <v>133.16</v>
      </c>
      <c r="F56" s="127">
        <v>2800</v>
      </c>
      <c r="G56" s="127">
        <v>2801</v>
      </c>
      <c r="H56" s="127">
        <v>104.01</v>
      </c>
      <c r="I56" s="127">
        <v>133.16</v>
      </c>
      <c r="J56" s="128">
        <v>41926</v>
      </c>
      <c r="K56" s="128">
        <v>41937</v>
      </c>
      <c r="L56" s="126" t="s">
        <v>283</v>
      </c>
    </row>
    <row r="57" spans="1:12">
      <c r="A57" s="126" t="s">
        <v>363</v>
      </c>
      <c r="B57" s="126" t="s">
        <v>364</v>
      </c>
      <c r="C57" s="126" t="s">
        <v>328</v>
      </c>
      <c r="D57" s="126" t="s">
        <v>365</v>
      </c>
      <c r="E57" s="127">
        <v>10</v>
      </c>
      <c r="F57" s="127">
        <v>1228.57</v>
      </c>
      <c r="G57" s="127">
        <v>1229.57</v>
      </c>
      <c r="H57" s="127">
        <v>0</v>
      </c>
      <c r="I57" s="127">
        <v>10</v>
      </c>
      <c r="J57" s="128">
        <v>41926</v>
      </c>
      <c r="K57" s="128">
        <v>41937</v>
      </c>
      <c r="L57" s="126" t="s">
        <v>283</v>
      </c>
    </row>
    <row r="58" spans="1:12">
      <c r="A58" s="126" t="s">
        <v>124</v>
      </c>
      <c r="B58" s="126" t="s">
        <v>196</v>
      </c>
      <c r="C58" s="126" t="s">
        <v>328</v>
      </c>
      <c r="D58" s="126" t="s">
        <v>366</v>
      </c>
      <c r="E58" s="127">
        <v>26.96</v>
      </c>
      <c r="F58" s="127">
        <v>3200</v>
      </c>
      <c r="G58" s="127">
        <v>3201</v>
      </c>
      <c r="H58" s="127">
        <v>12.85</v>
      </c>
      <c r="I58" s="127">
        <v>26.96</v>
      </c>
      <c r="J58" s="128">
        <v>41927</v>
      </c>
      <c r="K58" s="128">
        <v>41936</v>
      </c>
      <c r="L58" s="126" t="s">
        <v>283</v>
      </c>
    </row>
    <row r="59" spans="1:12">
      <c r="A59" s="126" t="s">
        <v>118</v>
      </c>
      <c r="B59" s="126" t="s">
        <v>197</v>
      </c>
      <c r="C59" s="126" t="s">
        <v>328</v>
      </c>
      <c r="D59" s="126" t="s">
        <v>367</v>
      </c>
      <c r="E59" s="127">
        <v>34.75</v>
      </c>
      <c r="F59" s="127">
        <v>368</v>
      </c>
      <c r="G59" s="127">
        <v>369</v>
      </c>
      <c r="H59" s="127">
        <v>5.0599999999999996</v>
      </c>
      <c r="I59" s="127">
        <v>34.75</v>
      </c>
      <c r="J59" s="128">
        <v>41921</v>
      </c>
      <c r="K59" s="128">
        <v>41930</v>
      </c>
      <c r="L59" s="126" t="s">
        <v>323</v>
      </c>
    </row>
    <row r="60" spans="1:12">
      <c r="A60" s="126" t="s">
        <v>85</v>
      </c>
      <c r="B60" s="126" t="s">
        <v>198</v>
      </c>
      <c r="C60" s="126" t="s">
        <v>281</v>
      </c>
      <c r="D60" s="126" t="s">
        <v>368</v>
      </c>
      <c r="E60" s="127">
        <v>105</v>
      </c>
      <c r="F60" s="127">
        <v>4100</v>
      </c>
      <c r="G60" s="127">
        <v>4101</v>
      </c>
      <c r="H60" s="127">
        <v>96</v>
      </c>
      <c r="I60" s="127">
        <v>105</v>
      </c>
      <c r="J60" s="128">
        <v>41927</v>
      </c>
      <c r="K60" s="128">
        <v>41935</v>
      </c>
      <c r="L60" s="126" t="s">
        <v>283</v>
      </c>
    </row>
    <row r="61" spans="1:12">
      <c r="A61" s="126" t="s">
        <v>127</v>
      </c>
      <c r="B61" s="126" t="s">
        <v>110</v>
      </c>
      <c r="C61" s="126" t="s">
        <v>288</v>
      </c>
      <c r="D61" s="126" t="s">
        <v>369</v>
      </c>
      <c r="E61" s="127">
        <v>-80</v>
      </c>
      <c r="F61" s="127">
        <v>400.04</v>
      </c>
      <c r="G61" s="127">
        <v>401.04</v>
      </c>
      <c r="H61" s="127">
        <v>-80</v>
      </c>
      <c r="I61" s="127">
        <v>-55</v>
      </c>
      <c r="J61" s="128">
        <v>41927</v>
      </c>
      <c r="K61" s="128">
        <v>41939</v>
      </c>
      <c r="L61" s="126" t="s">
        <v>283</v>
      </c>
    </row>
    <row r="62" spans="1:12">
      <c r="A62" s="126" t="s">
        <v>370</v>
      </c>
      <c r="B62" s="126" t="s">
        <v>371</v>
      </c>
      <c r="C62" s="126" t="s">
        <v>328</v>
      </c>
      <c r="D62" s="126" t="s">
        <v>372</v>
      </c>
      <c r="E62" s="127">
        <v>10</v>
      </c>
      <c r="F62" s="127">
        <v>2073</v>
      </c>
      <c r="G62" s="127">
        <v>2074</v>
      </c>
      <c r="H62" s="127">
        <v>0</v>
      </c>
      <c r="I62" s="127">
        <v>10</v>
      </c>
      <c r="J62" s="128">
        <v>41927</v>
      </c>
      <c r="K62" s="128">
        <v>41936</v>
      </c>
      <c r="L62" s="126" t="s">
        <v>283</v>
      </c>
    </row>
    <row r="63" spans="1:12">
      <c r="A63" s="126" t="s">
        <v>135</v>
      </c>
      <c r="B63" s="126" t="s">
        <v>199</v>
      </c>
      <c r="C63" s="126" t="s">
        <v>328</v>
      </c>
      <c r="D63" s="126" t="s">
        <v>373</v>
      </c>
      <c r="E63" s="127">
        <v>44.78</v>
      </c>
      <c r="F63" s="127">
        <v>6500</v>
      </c>
      <c r="G63" s="127">
        <v>6501</v>
      </c>
      <c r="H63" s="127">
        <v>34.44</v>
      </c>
      <c r="I63" s="127">
        <v>44.78</v>
      </c>
      <c r="J63" s="128">
        <v>41923</v>
      </c>
      <c r="K63" s="128">
        <v>41939</v>
      </c>
      <c r="L63" s="126" t="s">
        <v>283</v>
      </c>
    </row>
    <row r="64" spans="1:12">
      <c r="A64" s="126" t="s">
        <v>200</v>
      </c>
      <c r="B64" s="126" t="s">
        <v>201</v>
      </c>
      <c r="C64" s="126" t="s">
        <v>296</v>
      </c>
      <c r="D64" s="126" t="s">
        <v>374</v>
      </c>
      <c r="E64" s="127"/>
      <c r="F64" s="127"/>
      <c r="G64" s="127"/>
      <c r="H64" s="127"/>
      <c r="I64" s="127"/>
      <c r="J64" s="128">
        <v>41860</v>
      </c>
      <c r="K64" s="128">
        <v>41937</v>
      </c>
      <c r="L64" s="126" t="s">
        <v>283</v>
      </c>
    </row>
    <row r="65" spans="1:12">
      <c r="A65" s="126" t="s">
        <v>202</v>
      </c>
      <c r="B65" s="126" t="s">
        <v>203</v>
      </c>
      <c r="C65" s="126" t="s">
        <v>281</v>
      </c>
      <c r="D65" s="126" t="s">
        <v>375</v>
      </c>
      <c r="E65" s="127">
        <v>350</v>
      </c>
      <c r="F65" s="127"/>
      <c r="G65" s="127"/>
      <c r="H65" s="127">
        <v>350</v>
      </c>
      <c r="I65" s="127">
        <v>350</v>
      </c>
      <c r="J65" s="128">
        <v>41871</v>
      </c>
      <c r="K65" s="128">
        <v>41943</v>
      </c>
      <c r="L65" s="126" t="s">
        <v>283</v>
      </c>
    </row>
    <row r="66" spans="1:12">
      <c r="A66" s="126" t="s">
        <v>58</v>
      </c>
      <c r="B66" s="126" t="s">
        <v>57</v>
      </c>
      <c r="C66" s="126" t="s">
        <v>281</v>
      </c>
      <c r="D66" s="126" t="s">
        <v>376</v>
      </c>
      <c r="E66" s="127"/>
      <c r="F66" s="127"/>
      <c r="G66" s="127"/>
      <c r="H66" s="127"/>
      <c r="I66" s="127"/>
      <c r="J66" s="128">
        <v>41879</v>
      </c>
      <c r="K66" s="128">
        <v>41937</v>
      </c>
      <c r="L66" s="126" t="s">
        <v>283</v>
      </c>
    </row>
    <row r="67" spans="1:12">
      <c r="A67" s="126" t="s">
        <v>216</v>
      </c>
      <c r="B67" s="126" t="s">
        <v>217</v>
      </c>
      <c r="C67" s="126" t="s">
        <v>294</v>
      </c>
      <c r="D67" s="126" t="s">
        <v>377</v>
      </c>
      <c r="E67" s="127">
        <v>-142.37979999999999</v>
      </c>
      <c r="F67" s="127">
        <v>-390</v>
      </c>
      <c r="G67" s="127">
        <v>-389</v>
      </c>
      <c r="H67" s="127">
        <v>-142.37979999999999</v>
      </c>
      <c r="I67" s="127">
        <v>-142.37979999999999</v>
      </c>
      <c r="J67" s="128">
        <v>41929</v>
      </c>
      <c r="K67" s="128">
        <v>41940</v>
      </c>
      <c r="L67" s="126" t="s">
        <v>283</v>
      </c>
    </row>
    <row r="68" spans="1:12">
      <c r="A68" s="126" t="s">
        <v>117</v>
      </c>
      <c r="B68" s="126" t="s">
        <v>206</v>
      </c>
      <c r="C68" s="126" t="s">
        <v>294</v>
      </c>
      <c r="D68" s="126" t="s">
        <v>378</v>
      </c>
      <c r="E68" s="127">
        <v>-151.44110000000001</v>
      </c>
      <c r="F68" s="127">
        <v>-1250</v>
      </c>
      <c r="G68" s="127">
        <v>-1249</v>
      </c>
      <c r="H68" s="127">
        <v>-151.44110000000001</v>
      </c>
      <c r="I68" s="127">
        <v>-151.44110000000001</v>
      </c>
      <c r="J68" s="128">
        <v>41928</v>
      </c>
      <c r="K68" s="128">
        <v>41942</v>
      </c>
      <c r="L68" s="126" t="s">
        <v>283</v>
      </c>
    </row>
  </sheetData>
  <phoneticPr fontId="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7"/>
      <c r="B1" s="5"/>
      <c r="C1" s="5"/>
      <c r="D1" s="5"/>
      <c r="E1" s="5"/>
      <c r="F1" s="5"/>
      <c r="G1" s="5"/>
      <c r="H1" s="5"/>
      <c r="I1" s="5"/>
      <c r="J1" s="6"/>
    </row>
    <row r="2" spans="1:10" ht="14.25" customHeight="1">
      <c r="A2" s="7"/>
      <c r="B2" s="5"/>
      <c r="C2" s="5"/>
      <c r="D2" s="5"/>
      <c r="E2" s="5"/>
      <c r="F2" s="5"/>
      <c r="G2" s="5"/>
      <c r="H2" s="5"/>
      <c r="I2" s="5"/>
      <c r="J2" s="6"/>
    </row>
    <row r="3" spans="1:10" ht="14.25" customHeight="1">
      <c r="A3" s="7"/>
      <c r="B3" s="5"/>
      <c r="C3" s="5"/>
      <c r="D3" s="5"/>
      <c r="E3" s="5"/>
      <c r="F3" s="5"/>
      <c r="G3" s="5"/>
      <c r="H3" s="5"/>
      <c r="I3" s="5"/>
      <c r="J3" s="6"/>
    </row>
    <row r="4" spans="1:10" ht="5.25" customHeight="1">
      <c r="A4" s="7"/>
      <c r="B4" s="5"/>
      <c r="C4" s="5"/>
      <c r="D4" s="5"/>
      <c r="E4" s="5"/>
      <c r="F4" s="5"/>
      <c r="G4" s="5"/>
      <c r="H4" s="5"/>
      <c r="I4" s="5"/>
      <c r="J4" s="6"/>
    </row>
    <row r="5" spans="1:10" ht="8.25" customHeight="1">
      <c r="A5" s="8"/>
      <c r="B5" s="33"/>
      <c r="C5" s="33"/>
      <c r="D5" s="33"/>
      <c r="E5" s="44"/>
      <c r="F5" s="45"/>
      <c r="G5" s="45"/>
      <c r="H5" s="45"/>
      <c r="I5" s="45"/>
      <c r="J5" s="46"/>
    </row>
    <row r="6" spans="1:10" ht="15.75" customHeight="1">
      <c r="A6" s="24"/>
      <c r="B6" s="25"/>
      <c r="C6" s="25"/>
      <c r="D6" s="25"/>
      <c r="E6" s="25"/>
      <c r="F6" s="25"/>
      <c r="G6" s="25"/>
      <c r="H6" s="25"/>
      <c r="I6" s="25"/>
      <c r="J6" s="26"/>
    </row>
    <row r="7" spans="1:10" ht="15" customHeight="1">
      <c r="A7" s="23" t="s">
        <v>12</v>
      </c>
      <c r="B7" s="27"/>
      <c r="C7" s="27"/>
      <c r="D7" s="27"/>
      <c r="E7" s="27"/>
      <c r="F7" s="27"/>
      <c r="G7" s="27"/>
      <c r="H7" s="27"/>
      <c r="I7" s="27"/>
      <c r="J7" s="28"/>
    </row>
    <row r="8" spans="1:10" ht="15" customHeight="1">
      <c r="A8" s="241" t="s">
        <v>42</v>
      </c>
      <c r="B8" s="240"/>
      <c r="C8" s="240"/>
      <c r="D8" s="240"/>
      <c r="E8" s="240"/>
      <c r="F8" s="240" t="s">
        <v>13</v>
      </c>
      <c r="G8" s="240"/>
      <c r="H8" s="240"/>
      <c r="I8" s="240"/>
      <c r="J8" s="240"/>
    </row>
    <row r="9" spans="1:10" ht="31.5" customHeight="1">
      <c r="A9" s="29" t="s">
        <v>0</v>
      </c>
      <c r="B9" s="242" t="s">
        <v>14</v>
      </c>
      <c r="C9" s="243"/>
      <c r="D9" s="243"/>
      <c r="E9" s="244"/>
      <c r="F9" s="29" t="s">
        <v>22</v>
      </c>
      <c r="G9" s="238" t="s">
        <v>15</v>
      </c>
      <c r="H9" s="238"/>
      <c r="I9" s="238"/>
      <c r="J9" s="238"/>
    </row>
    <row r="10" spans="1:10" ht="31.5" customHeight="1">
      <c r="A10" s="29" t="s">
        <v>16</v>
      </c>
      <c r="B10" s="238" t="s">
        <v>17</v>
      </c>
      <c r="C10" s="238"/>
      <c r="D10" s="238"/>
      <c r="E10" s="238"/>
      <c r="F10" s="29" t="s">
        <v>1</v>
      </c>
      <c r="G10" s="238" t="s">
        <v>10</v>
      </c>
      <c r="H10" s="238"/>
      <c r="I10" s="238"/>
      <c r="J10" s="238"/>
    </row>
    <row r="11" spans="1:10" ht="31.5" customHeight="1">
      <c r="A11" s="29" t="s">
        <v>18</v>
      </c>
      <c r="B11" s="238" t="s">
        <v>19</v>
      </c>
      <c r="C11" s="238"/>
      <c r="D11" s="238"/>
      <c r="E11" s="238"/>
      <c r="F11" s="29" t="s">
        <v>23</v>
      </c>
      <c r="G11" s="238" t="s">
        <v>11</v>
      </c>
      <c r="H11" s="238"/>
      <c r="I11" s="238"/>
      <c r="J11" s="238"/>
    </row>
    <row r="12" spans="1:10" ht="31.5" customHeight="1">
      <c r="A12" s="29" t="s">
        <v>20</v>
      </c>
      <c r="B12" s="238" t="s">
        <v>21</v>
      </c>
      <c r="C12" s="238"/>
      <c r="D12" s="238"/>
      <c r="E12" s="238"/>
      <c r="F12" s="29"/>
      <c r="G12" s="239"/>
      <c r="H12" s="239"/>
      <c r="I12" s="239"/>
      <c r="J12" s="239"/>
    </row>
    <row r="13" spans="1:10" ht="15" customHeight="1">
      <c r="A13" s="7"/>
      <c r="B13" s="5"/>
      <c r="C13" s="5"/>
      <c r="D13" s="5"/>
      <c r="E13" s="5"/>
      <c r="F13" s="5"/>
      <c r="G13" s="5"/>
      <c r="H13" s="5"/>
      <c r="I13" s="5"/>
      <c r="J13" s="6"/>
    </row>
    <row r="14" spans="1:10" ht="15" customHeight="1">
      <c r="A14" s="7"/>
      <c r="B14" s="5"/>
      <c r="C14" s="5"/>
      <c r="D14" s="5"/>
      <c r="E14" s="5"/>
      <c r="F14" s="5"/>
      <c r="G14" s="5"/>
      <c r="H14" s="5"/>
      <c r="I14" s="5"/>
      <c r="J14" s="6"/>
    </row>
    <row r="15" spans="1:10" ht="24.75" customHeight="1">
      <c r="A15" s="172"/>
      <c r="B15" s="172"/>
      <c r="C15" s="172"/>
      <c r="D15" s="172"/>
      <c r="E15" s="172"/>
      <c r="F15" s="172"/>
      <c r="G15" s="172"/>
    </row>
    <row r="16" spans="1:10" ht="12" customHeight="1">
      <c r="A16" s="172"/>
      <c r="B16" s="172"/>
      <c r="C16" s="172"/>
      <c r="D16" s="172"/>
      <c r="E16" s="172"/>
      <c r="F16" s="172"/>
      <c r="G16" s="172"/>
    </row>
    <row r="17" spans="1:7" ht="14.25" customHeight="1">
      <c r="A17" s="172"/>
      <c r="B17" s="172"/>
      <c r="C17" s="172"/>
      <c r="D17" s="172"/>
      <c r="E17" s="172"/>
      <c r="F17" s="172"/>
      <c r="G17" s="172"/>
    </row>
    <row r="18" spans="1:7" ht="14.25" customHeight="1">
      <c r="A18" s="172"/>
      <c r="B18" s="172"/>
      <c r="C18" s="172"/>
      <c r="D18" s="172"/>
      <c r="E18" s="172"/>
      <c r="F18" s="172"/>
      <c r="G18" s="172"/>
    </row>
    <row r="19" spans="1:7">
      <c r="A19" s="172"/>
      <c r="B19" s="172"/>
      <c r="C19" s="172"/>
      <c r="D19" s="172"/>
      <c r="E19" s="172"/>
      <c r="F19" s="172"/>
      <c r="G19" s="172"/>
    </row>
    <row r="20" spans="1:7" ht="6.75" customHeight="1">
      <c r="A20" s="172"/>
      <c r="B20" s="172"/>
      <c r="C20" s="172"/>
      <c r="D20" s="172"/>
      <c r="E20" s="172"/>
      <c r="F20" s="172"/>
      <c r="G20" s="172"/>
    </row>
    <row r="21" spans="1:7" ht="8.25" customHeight="1">
      <c r="A21" s="172"/>
      <c r="B21" s="172"/>
      <c r="C21" s="172"/>
      <c r="D21" s="172"/>
      <c r="E21" s="172"/>
      <c r="F21" s="172"/>
      <c r="G21" s="172"/>
    </row>
    <row r="22" spans="1:7">
      <c r="A22" s="172"/>
      <c r="B22" s="172"/>
      <c r="C22" s="172"/>
      <c r="D22" s="172"/>
      <c r="E22" s="172"/>
      <c r="F22" s="172"/>
      <c r="G22" s="172"/>
    </row>
    <row r="23" spans="1:7">
      <c r="A23" s="172"/>
      <c r="B23" s="172"/>
      <c r="C23" s="172"/>
      <c r="D23" s="172"/>
      <c r="E23" s="172"/>
      <c r="F23" s="172"/>
      <c r="G23" s="172"/>
    </row>
    <row r="24" spans="1:7">
      <c r="A24" s="172"/>
      <c r="B24" s="172"/>
      <c r="C24" s="172"/>
      <c r="D24" s="172"/>
      <c r="E24" s="172"/>
      <c r="F24" s="172"/>
      <c r="G24" s="172"/>
    </row>
    <row r="25" spans="1:7">
      <c r="A25" s="172"/>
      <c r="B25" s="172"/>
      <c r="C25" s="172"/>
      <c r="D25" s="172"/>
      <c r="E25" s="172"/>
      <c r="F25" s="172"/>
      <c r="G25" s="172"/>
    </row>
    <row r="26" spans="1:7">
      <c r="A26" s="172"/>
      <c r="B26" s="172"/>
      <c r="C26" s="172"/>
      <c r="D26" s="172"/>
      <c r="E26" s="172"/>
      <c r="F26" s="172"/>
      <c r="G26" s="172"/>
    </row>
    <row r="27" spans="1:7">
      <c r="A27" s="172"/>
      <c r="B27" s="172"/>
      <c r="C27" s="172"/>
      <c r="D27" s="172"/>
      <c r="E27" s="172"/>
      <c r="F27" s="172"/>
      <c r="G27" s="172"/>
    </row>
    <row r="28" spans="1:7">
      <c r="A28" s="172"/>
      <c r="B28" s="172"/>
      <c r="C28" s="172"/>
      <c r="D28" s="172"/>
      <c r="E28" s="172"/>
      <c r="F28" s="172"/>
      <c r="G28" s="172"/>
    </row>
    <row r="29" spans="1:7">
      <c r="A29" s="172"/>
      <c r="B29" s="172"/>
      <c r="C29" s="172"/>
      <c r="D29" s="172"/>
      <c r="E29" s="172"/>
      <c r="F29" s="172"/>
      <c r="G29" s="172"/>
    </row>
    <row r="30" spans="1:7">
      <c r="A30" s="172"/>
      <c r="B30" s="172"/>
      <c r="C30" s="172"/>
      <c r="D30" s="172"/>
      <c r="E30" s="172"/>
      <c r="F30" s="172"/>
      <c r="G30" s="172"/>
    </row>
    <row r="31" spans="1:7">
      <c r="A31" s="172"/>
      <c r="B31" s="172"/>
      <c r="C31" s="172"/>
      <c r="D31" s="172"/>
      <c r="E31" s="172"/>
      <c r="F31" s="172"/>
      <c r="G31" s="172"/>
    </row>
    <row r="32" spans="1:7">
      <c r="A32" s="172"/>
      <c r="B32" s="172"/>
      <c r="C32" s="172"/>
      <c r="D32" s="172"/>
      <c r="E32" s="172"/>
      <c r="F32" s="172"/>
      <c r="G32" s="172"/>
    </row>
    <row r="33" spans="1:7">
      <c r="A33" s="172"/>
      <c r="B33" s="172"/>
      <c r="C33" s="172"/>
      <c r="D33" s="172"/>
      <c r="E33" s="172"/>
      <c r="F33" s="172"/>
      <c r="G33" s="172"/>
    </row>
    <row r="34" spans="1:7">
      <c r="A34" s="172"/>
      <c r="B34" s="172"/>
      <c r="C34" s="172"/>
      <c r="D34" s="172"/>
      <c r="E34" s="172"/>
      <c r="F34" s="172"/>
      <c r="G34" s="172"/>
    </row>
    <row r="35" spans="1:7">
      <c r="A35" s="172"/>
      <c r="B35" s="172"/>
      <c r="C35" s="172"/>
      <c r="D35" s="172"/>
      <c r="E35" s="172"/>
      <c r="F35" s="172"/>
      <c r="G35" s="172"/>
    </row>
    <row r="36" spans="1:7">
      <c r="A36" s="172"/>
      <c r="B36" s="172"/>
      <c r="C36" s="172"/>
      <c r="D36" s="172"/>
      <c r="E36" s="172"/>
      <c r="F36" s="172"/>
      <c r="G36" s="172"/>
    </row>
    <row r="37" spans="1:7">
      <c r="A37" s="172"/>
      <c r="B37" s="172"/>
      <c r="C37" s="172"/>
      <c r="D37" s="172"/>
      <c r="E37" s="172"/>
      <c r="F37" s="172"/>
      <c r="G37" s="172"/>
    </row>
    <row r="38" spans="1:7">
      <c r="A38" s="172"/>
      <c r="B38" s="172"/>
      <c r="C38" s="172"/>
      <c r="D38" s="172"/>
      <c r="E38" s="172"/>
      <c r="F38" s="172"/>
      <c r="G38" s="172"/>
    </row>
    <row r="39" spans="1:7">
      <c r="A39" s="172"/>
      <c r="B39" s="172"/>
      <c r="C39" s="172"/>
      <c r="D39" s="172"/>
      <c r="E39" s="172"/>
      <c r="F39" s="172"/>
      <c r="G39" s="172"/>
    </row>
    <row r="40" spans="1:7">
      <c r="A40" s="172"/>
      <c r="B40" s="172"/>
      <c r="C40" s="172"/>
      <c r="D40" s="172"/>
      <c r="E40" s="172"/>
      <c r="F40" s="172"/>
      <c r="G40" s="172"/>
    </row>
    <row r="41" spans="1:7">
      <c r="A41" s="172"/>
      <c r="B41" s="172"/>
      <c r="C41" s="172"/>
      <c r="D41" s="172"/>
      <c r="E41" s="172"/>
      <c r="F41" s="172"/>
      <c r="G41" s="172"/>
    </row>
    <row r="42" spans="1:7">
      <c r="A42" s="172"/>
      <c r="B42" s="172"/>
      <c r="C42" s="172"/>
      <c r="D42" s="172"/>
      <c r="E42" s="172"/>
      <c r="F42" s="172"/>
      <c r="G42" s="172"/>
    </row>
    <row r="43" spans="1:7">
      <c r="A43" s="172"/>
      <c r="B43" s="172"/>
      <c r="C43" s="172"/>
      <c r="D43" s="172"/>
      <c r="E43" s="172"/>
      <c r="F43" s="172"/>
      <c r="G43" s="172"/>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sheetData>
  <mergeCells count="11">
    <mergeCell ref="F8:J8"/>
    <mergeCell ref="A8:E8"/>
    <mergeCell ref="B9:E9"/>
    <mergeCell ref="B10:E10"/>
    <mergeCell ref="G9:J9"/>
    <mergeCell ref="G10:J10"/>
    <mergeCell ref="G11:J11"/>
    <mergeCell ref="G12:J12"/>
    <mergeCell ref="A15:G43"/>
    <mergeCell ref="B11:E11"/>
    <mergeCell ref="B12:E12"/>
  </mergeCells>
  <phoneticPr fontId="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三季报预告</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2014-10-20T05:55:51Z</dcterms:modified>
</cp:coreProperties>
</file>