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25"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公司中报" sheetId="77"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OFFSET(市场表现!$O$4,0,(3-市场表现!$B$10)*7+4,LOOKUP(市场表现!$B$10,{1,2,3},{51,103,154})+1,1)</definedName>
    <definedName name="_zs5" localSheetId="9">OFFSET([2]市场表现!$O$4,0,(3-[2]市场表现!$B$10)*7+5,LOOKUP([2]市场表现!$B$10,{1,2,3},{51,103,154})+1,1)</definedName>
    <definedName name="_zs5" localSheetId="4">OFFSET([2]市场表现!$O$4,0,(3-[2]市场表现!$B$10)*7+5,LOOKUP([2]市场表现!$B$10,{1,2,3},{51,103,154})+1,1)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4">OFFSET([2]市场表现!$O$2,2,(3-[2]市场表现!$B$10)*7,LOOKUP([2]市场表现!$B$10,{1,2,3},{51,103,154})-1,1)</definedName>
    <definedName name="zsdate">OFFSET(市场表现!$O$2,2,(3-市场表现!$B$10)*7,LOOKUP(市场表现!$B$10,{1,2,3},{51,103,154})-1,1)</definedName>
    <definedName name="运营商" comment="日期" localSheetId="7">OFFSET(#REF!,0,0,COUNT(#REF!),1)</definedName>
    <definedName name="运营商" comment="日期" localSheetId="4">OFFSET(#REF!,0,0,COUNT(#REF!),1)</definedName>
    <definedName name="运营商" comment="日期">OFFSET(#REF!,0,0,COUNT(#REF!),1)</definedName>
  </definedNames>
  <calcPr calcId="145621" iterate="1"/>
</workbook>
</file>

<file path=xl/calcChain.xml><?xml version="1.0" encoding="utf-8"?>
<calcChain xmlns="http://schemas.openxmlformats.org/spreadsheetml/2006/main">
  <c r="B4" i="65" l="1"/>
  <c r="A6" i="25"/>
  <c r="P8" i="80" l="1"/>
  <c r="AH6" i="25" l="1"/>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sharedStrings.xml><?xml version="1.0" encoding="utf-8"?>
<sst xmlns="http://schemas.openxmlformats.org/spreadsheetml/2006/main" count="433" uniqueCount="373">
  <si>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</si>
  <si>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</si>
  <si>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</si>
  <si>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</si>
  <si>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</si>
  <si>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</si>
  <si>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近一年</t>
    <phoneticPr fontId="5" type="noConversion"/>
  </si>
  <si>
    <t>市场表现</t>
    <phoneticPr fontId="5"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</si>
  <si>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</si>
  <si>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</si>
  <si>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本周表现</t>
    <phoneticPr fontId="5" type="noConversion"/>
  </si>
  <si>
    <t>%</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</si>
  <si>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</si>
  <si>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</si>
  <si>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</si>
  <si>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</si>
  <si>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</si>
  <si>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</si>
  <si>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</si>
  <si>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</si>
  <si>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</si>
  <si>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</si>
  <si>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</si>
  <si>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</si>
  <si>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</si>
  <si>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</si>
  <si>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</si>
  <si>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</si>
  <si>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</si>
  <si>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</si>
  <si>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</si>
  <si>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</si>
  <si>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</si>
  <si>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</si>
  <si>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</si>
  <si>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</si>
  <si>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50"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</si>
  <si>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</si>
  <si>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t>彭竑</t>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</si>
  <si>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</si>
  <si>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</si>
  <si>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</si>
  <si>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50" type="noConversion"/>
  </si>
  <si>
    <r>
      <t xml:space="preserve">  </t>
    </r>
    <r>
      <rPr>
        <sz val="11"/>
        <rFont val="仿宋_GB2312"/>
        <family val="3"/>
        <charset val="134"/>
      </rPr>
      <t>邮箱：</t>
    </r>
    <r>
      <rPr>
        <sz val="11"/>
        <rFont val="Calibri"/>
        <family val="2"/>
      </rPr>
      <t>zhangbin@hrsec.com.cn</t>
    </r>
    <phoneticPr fontId="50" type="noConversion"/>
  </si>
  <si>
    <r>
      <t xml:space="preserve">  </t>
    </r>
    <r>
      <rPr>
        <sz val="11"/>
        <rFont val="仿宋_GB2312"/>
        <family val="3"/>
        <charset val="134"/>
      </rPr>
      <t>电话：</t>
    </r>
    <r>
      <rPr>
        <sz val="11"/>
        <rFont val="Calibri"/>
        <family val="2"/>
      </rPr>
      <t>010-58566807</t>
    </r>
    <phoneticPr fontId="50"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</si>
  <si>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</si>
  <si>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</si>
  <si>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</si>
  <si>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</si>
  <si>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</si>
  <si>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</si>
  <si>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</si>
  <si>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</si>
  <si>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</si>
  <si>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</si>
  <si>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</si>
  <si>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</si>
  <si>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</si>
  <si>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</si>
  <si>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</si>
  <si>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</si>
  <si>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</si>
  <si>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</si>
  <si>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</si>
  <si>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</si>
  <si>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</si>
  <si>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</si>
  <si>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</si>
  <si>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</si>
  <si>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</si>
  <si>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</si>
  <si>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</si>
  <si>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</si>
  <si>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</si>
  <si>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</si>
  <si>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</si>
  <si>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</si>
  <si>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</si>
  <si>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</si>
  <si>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</si>
  <si>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</si>
  <si>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</si>
  <si>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</si>
  <si>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</si>
  <si>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</si>
  <si>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变动后(万股)</t>
  </si>
  <si>
    <t>变动前(万股)</t>
  </si>
  <si>
    <t>网宿科技</t>
  </si>
  <si>
    <t>300017.SZ</t>
  </si>
  <si>
    <t>300322.SZ</t>
  </si>
  <si>
    <t>信维通信</t>
  </si>
  <si>
    <t>300136.SZ</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</si>
  <si>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</si>
  <si>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</si>
  <si>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</si>
  <si>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</si>
  <si>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</si>
  <si>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</si>
  <si>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</si>
  <si>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</si>
  <si>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</si>
  <si>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</si>
  <si>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</si>
  <si>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</si>
  <si>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</si>
  <si>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</si>
  <si>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</si>
  <si>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</si>
  <si>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</si>
  <si>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</si>
  <si>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</si>
  <si>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</si>
  <si>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</si>
  <si>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</si>
  <si>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东土科技</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</si>
  <si>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</si>
  <si>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</si>
  <si>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</si>
  <si>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</si>
  <si>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</si>
  <si>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</si>
  <si>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600797.SH</t>
  </si>
  <si>
    <t>300312.SZ</t>
  </si>
  <si>
    <t>300098.SZ</t>
  </si>
  <si>
    <t>300038.SZ</t>
  </si>
  <si>
    <t>300288.SZ</t>
  </si>
  <si>
    <t>002309.SZ</t>
  </si>
  <si>
    <t>300081.SZ</t>
  </si>
  <si>
    <t>300310.SZ</t>
  </si>
  <si>
    <t>000063.SZ</t>
  </si>
  <si>
    <t>000586.SZ</t>
  </si>
  <si>
    <t>300353.SZ</t>
  </si>
  <si>
    <t>300050.SZ</t>
  </si>
  <si>
    <t>002148.SZ</t>
  </si>
  <si>
    <t>300047.SZ</t>
  </si>
  <si>
    <t>000035.SZ</t>
  </si>
  <si>
    <t>300211.SZ</t>
  </si>
  <si>
    <t>000892.SZ</t>
  </si>
  <si>
    <t>002017.SZ</t>
  </si>
  <si>
    <t>300383.SZ</t>
  </si>
  <si>
    <t>中国天楹</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</si>
  <si>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</si>
  <si>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</si>
  <si>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</si>
  <si>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</si>
  <si>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</si>
  <si>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</si>
  <si>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</si>
  <si>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</si>
  <si>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</si>
  <si>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</si>
  <si>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</si>
  <si>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</si>
  <si>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</si>
  <si>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</si>
  <si>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</si>
  <si>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</si>
  <si>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</si>
  <si>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</si>
  <si>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</si>
  <si>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</si>
  <si>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</si>
  <si>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</si>
  <si>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</si>
  <si>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</si>
  <si>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</si>
  <si>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r>
      <t xml:space="preserve">  </t>
    </r>
    <r>
      <rPr>
        <sz val="11"/>
        <rFont val="仿宋_GB2312"/>
        <family val="3"/>
        <charset val="134"/>
      </rPr>
      <t>分析师：张彬</t>
    </r>
    <phoneticPr fontId="50" type="noConversion"/>
  </si>
  <si>
    <t>汇源通信</t>
  </si>
  <si>
    <t>鑫茂科技</t>
  </si>
  <si>
    <t>星美联合</t>
  </si>
  <si>
    <t>东信和平</t>
  </si>
  <si>
    <t>002093.SZ</t>
  </si>
  <si>
    <t>国脉科技</t>
  </si>
  <si>
    <t>北纬通信</t>
  </si>
  <si>
    <t>002194.SZ</t>
  </si>
  <si>
    <t>武汉凡谷</t>
  </si>
  <si>
    <t>002230.SZ</t>
  </si>
  <si>
    <t>科大讯飞</t>
  </si>
  <si>
    <t>002231.SZ</t>
  </si>
  <si>
    <t>奥维通信</t>
  </si>
  <si>
    <t>中利科技</t>
  </si>
  <si>
    <t>002313.SZ</t>
  </si>
  <si>
    <t>日海通讯</t>
  </si>
  <si>
    <t>002335.SZ</t>
  </si>
  <si>
    <t>科华恒盛</t>
  </si>
  <si>
    <t>002359.SZ</t>
  </si>
  <si>
    <t>齐星铁塔</t>
  </si>
  <si>
    <t>002396.SZ</t>
  </si>
  <si>
    <t>002416.SZ</t>
  </si>
  <si>
    <t>爱施德</t>
  </si>
  <si>
    <t>盛路通信</t>
  </si>
  <si>
    <t>春兴精工</t>
  </si>
  <si>
    <t>002583.SZ</t>
  </si>
  <si>
    <t>海能达</t>
  </si>
  <si>
    <t>梅泰诺</t>
  </si>
  <si>
    <t>世纪鼎利</t>
  </si>
  <si>
    <t>恒信移动</t>
  </si>
  <si>
    <t>高新兴</t>
  </si>
  <si>
    <t>大富科技</t>
  </si>
  <si>
    <t>亿通科技</t>
  </si>
  <si>
    <t>朗玛信息</t>
  </si>
  <si>
    <t>宜通世纪</t>
  </si>
  <si>
    <t>邦讯技术</t>
  </si>
  <si>
    <t>硕贝德</t>
  </si>
  <si>
    <t>光环新网</t>
  </si>
  <si>
    <t>600076.SH</t>
  </si>
  <si>
    <t>青鸟华光</t>
  </si>
  <si>
    <t>600105.SH</t>
  </si>
  <si>
    <t>永鼎股份</t>
  </si>
  <si>
    <t>600198.SH</t>
  </si>
  <si>
    <t>大唐电信</t>
  </si>
  <si>
    <t>600289.SH</t>
  </si>
  <si>
    <t>亿阳信通</t>
  </si>
  <si>
    <t>浙大网新</t>
  </si>
  <si>
    <t>重点设备商资讯</t>
    <phoneticPr fontId="5" type="noConversion"/>
  </si>
  <si>
    <t>300113.SZ</t>
  </si>
  <si>
    <t>顺网科技</t>
  </si>
  <si>
    <t>300205.SZ</t>
  </si>
  <si>
    <t>天喻信息</t>
  </si>
  <si>
    <t>300248.SZ</t>
  </si>
  <si>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</si>
  <si>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</si>
  <si>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</si>
  <si>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</si>
  <si>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</si>
  <si>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</si>
  <si>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</si>
  <si>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</si>
  <si>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</si>
  <si>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</si>
  <si>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</si>
  <si>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</si>
  <si>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</si>
  <si>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t>象屿股份</t>
  </si>
  <si>
    <t>600355.SH</t>
  </si>
  <si>
    <t>精伦电子</t>
  </si>
  <si>
    <t>600498.SH</t>
  </si>
  <si>
    <t>烽火通信</t>
  </si>
  <si>
    <t>600680.SH</t>
  </si>
  <si>
    <t>上海普天</t>
  </si>
  <si>
    <t>600775.SH</t>
  </si>
  <si>
    <t>南京熊猫</t>
  </si>
  <si>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5" type="noConversion"/>
  </si>
  <si>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5" type="noConversion"/>
  </si>
  <si>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</si>
  <si>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</si>
  <si>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</si>
  <si>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</si>
  <si>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</si>
  <si>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000057.SZ</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</si>
  <si>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</si>
  <si>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</si>
  <si>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</si>
  <si>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</si>
  <si>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</si>
  <si>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</si>
  <si>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</si>
  <si>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</si>
  <si>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</si>
  <si>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</si>
  <si>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</si>
  <si>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</si>
  <si>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</si>
  <si>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</si>
  <si>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</si>
  <si>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</si>
  <si>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</si>
  <si>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</si>
  <si>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</si>
  <si>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</si>
  <si>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</si>
  <si>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</si>
  <si>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</si>
  <si>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</si>
  <si>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</si>
  <si>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</si>
  <si>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</si>
  <si>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</si>
  <si>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</si>
  <si>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</si>
  <si>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</si>
  <si>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</si>
  <si>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</si>
  <si>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</si>
  <si>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</si>
  <si>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</si>
  <si>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</si>
  <si>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</si>
  <si>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</si>
  <si>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</si>
  <si>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</si>
  <si>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</si>
  <si>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</si>
  <si>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</si>
  <si>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t>全球
(百万）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</si>
  <si>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</si>
  <si>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板块PE（TTM 2014.10.11）</t>
    <phoneticPr fontId="73" type="noConversion"/>
  </si>
  <si>
    <t>(2014/9/27-2014/10/12)</t>
    <phoneticPr fontId="5" type="noConversion"/>
  </si>
  <si>
    <t>全球资讯</t>
    <phoneticPr fontId="5" type="noConversion"/>
  </si>
  <si>
    <t>600728.SH</t>
  </si>
  <si>
    <t>佳都科技</t>
  </si>
  <si>
    <t>神州信息</t>
  </si>
  <si>
    <t>阿里逾28亿布局OTA市场 意在大数据和云计算</t>
    <phoneticPr fontId="5" type="noConversion"/>
  </si>
  <si>
    <t>9月28日晚间，石基信息发布公告称，拟向淘宝(中国)软件公司公开发行5455万股股份，募集资金总额28 .1亿元人民币。在交易完成后，阿里巴巴(88.75, -1.71, -1.89%)将持有石基信息15%股份，并获得1个董事会席位。据悉，在本次投资后，阿里旗下的“淘宝旅行”将和石基信息重点在酒店信息系统领域，包括酒店系统直连、后付预订产品开发、会员服务平台接入、账单扫码支付四项合作领域进行深度合作。
阿里拓展在线旅游市场
目前国内90%的五星级酒店信息管理系统都来自石基信息。据了解，未来石基信息的系统将与“淘宝旅行”全面打通，拓展阿里集团在线旅游市场的基础服务能力。
公开资料显示，石基信息主要从事酒店信息管理系统软件的开发与销售、系统集成、技术服务业务，是国内外知名饭店管理集团及其管理的高星级饭店信息系统最主要产品供应商和技术服务商，在中国五星级酒店业信息管理系统市场占有90%以上的份额，有近6000家酒店使用石基信息的服务。
石基信息2014年半年报显示，今年上半年，石基信息实现营收10 .36亿元，同比增长176%；营业利润1 .68亿元，同比增长25%；归属上市公司股东的净利润约为1.69亿元，同比增长15%。报告期末公司总资产约为25亿元。
旅游市场每年约有三万亿的市场规模。值得注意的是，除了旗下的淘宝旅行，阿里此前还投资了穷游网、在路上、佰程旅行网等，此次入股石基信息，进一步显示了阿里深耕O T A市场的决心。
意在大数据和云计算
事实上，早在今年年初石基信息与阿里巴巴双方已经决定建立全面长期的合作关系，共同开拓酒店餐饮O 2O市场。今年3月底，双方签署了《战略合作协议》，就淘宝旅行与酒店信息系统直连，淘点点与餐饮信息系统直连，支付宝与公司产品渠道推广方面达成全面战略合作共识。
业内人士分析称，阿里巴巴的强势入局短时间内并不会带来国内O T A市场的洗牌，阿里看中的是对方的大数据，除了酒店业，未来将会有如医疗、航空等更多领域的大数据系统被纳入到阿里的云计算体系中。
电商观察员鲁振旺分析认为，阿里此举意在大数据。通过收购获得金融、酒店、医疗等行业的大数据，来发展自身的云计算，是阿里的目的所在。在鲁振旺看来，在未来七成以上的独立系统可能被云计算整合，这是想成为国内最大的云计算公司的阿里巴巴的机会。</t>
    <phoneticPr fontId="5" type="noConversion"/>
  </si>
  <si>
    <t>美国四大运营商全面“去铁塔” 既为融资更为增值</t>
    <phoneticPr fontId="95" type="noConversion"/>
  </si>
  <si>
    <t>全球资讯</t>
    <phoneticPr fontId="95" type="noConversion"/>
  </si>
  <si>
    <t>C114讯 9月29日消息（马毅华）本月24日Bloomberg报道，在继近年的Sprint、T-Mobile和AT&amp;T后，Verizon近日也雇佣了投行准备出售铁塔，计划通过出售约12000个铁塔以融资60亿美元。Verizon的交易完成后，美国无线运营商的铁塔资产就基本被全部出售了，美国的专业铁塔公司将拥有美国电信市场绝大部分铁塔资源，而运营商则全面“去铁塔化”，转型为“不拥塔、只租塔”。
美国运营商“去铁塔化”的最根本原因是“缺钱”。Sprint在2008年和T-Mobile在2012年都是为了缓解capex压力而出售铁塔换取现金；2013年，AT&amp;T准备对Vodafone等目标进行收购，为了积累现金出售了铁塔；2014年，Verizon以1300亿美元向Vodafone买回股份，“净债务/EBITDA”升高2倍多，为了降低负债率，也意图出售铁塔换取现金。
美国运营商一般用“售后回租”的形式出售铁塔，即运营商向铁塔公司出售铁塔获得现金，然后双方再签署合作协议，运营商付出租金再租回铁塔。这样运营商依旧对铁塔具备一定的控制力，同时得到现金；铁塔公司则得到资产和租金，同时还可以把所购铁塔出租给其他运营商以增加收入。
通过“售后回租”，运营商和铁塔公司主要可以从三方面获得好处：第一，运营商向铁塔商“融资”，双方都改善了资产结构，运营商把固定资产变为急需的现金，而铁塔公司把现金变为更高回报的资产，各取所需；第二，铁塔资产“增值”，铁塔在运营商手里时一般只是自家独用，而到铁塔公司手里后就可以向其他运营商租用，每多租一家，单塔租金收入倍增，而单塔成本一般只增10%，高“出租率（tenancy ratio）”使铁塔增值，运营商通过出售铁塔实现资产增值，或者等效为运营商铁塔相关的费用降低；第三，减税，资产从运营商转至铁塔公司，一般都有降低边际税率的作用，具体的减税机制和效果因国家而异。
运营商可获得诸多好处的“去铁塔化”，除美国外还尚未在全球深度铺开，主要是因为“去铁塔化”存在着一个负面作用：运营商网络部署战略的灵活性降低。本来，运营商每年的网络部署战略完全是企业内部事物，定下计划，配套投资，然后执行即可；而“去铁塔化”后，每年的网络部署则变成对外采购事项了，运营商需要和铁塔公司商谈，若铁塔公司配合不力，则运营商部署战略就会受到严重影响。
要最小化这种负面影响，市场中必需具备一个充分竞争的铁塔行业，才能让运营商放心“去铁塔化”，比如美国市场上4大无线运营商对应3大独立铁塔公司（CCI、AMT、SBAC），且铁塔行业的市场运作已经非常成熟。这样运营商可以选定自己的战略合作铁塔公司，或者将网络部署任务分解到数家铁塔公司，某运营商若有大的扩张计划，可由战略合作铁塔公司或者整个行业承接；如果原合作铁塔公司配合不佳，运营商也有余地更换合作伙伴，或者能及时将任务分配到其他铁塔公司。
如果市场上是多个运营商对应着独家铁塔商，即使这个铁塔商是运营商合资建立的，运营商一般也不敢全面“去铁塔化”。举个例子，假如A运营商和B运营商合资建立铁塔商C，如果A和B某阶段的网络战略不一致，A希望增大capex大举扩张网络，而B希望收缩capex暂缓扩张，那么C该如何经营以同时符合A/B两大股东的利益？这时A/B/C之间会陷入复杂的利益冲突和讨价还价，结果往往会让A的战略实施受到影响。因此，对于3大铁塔公司主导美国铁塔行业的格局，美国运营商是坚决不允许铁塔行业再出现任何进一步合并的。
所以，一个电信市场要能够“去铁塔化”的前提就是存在充分市场化的铁塔行业。对运营商来说，铁塔行业的最优形态就是美国式的，存在着充分竞争的数家铁塔公司，运营商出售铁塔既是融资过程，也是资产增值的过程，全行业可以完全“去铁塔化”而不必担心未来战略受限。当前美国和南美的铁塔行业都已经非常市场化了，印度和非洲的铁塔行业则正在快速发展。
铁塔行业的次优形态就是战略相近的运营商合作建立某种形式的铁塔共享，比如印度市场上由Vodafone Essar、Bharti Group、Idea Cellular三方合资的铁塔公司Indus Towers，以及欧洲市场上由Telefonica O2和 Vodafone在英国、西班牙、德国达成的铁塔共享协议。这类铁塔公司（或者共享协议）由于组建公司的战略相近，铁塔公司比较容易协调各组建方的需求；但这类公司一般只是完成了资产增值（等效于费用降低），由于独立铁塔行业的资本还不够强大，运营商的融资需求无法达成。
若以上述分析框架来观察中国模式的“国家铁塔公司”，则大致可以归结为以下三个方面：
如何融资？如果铁塔公司只是以“共建共享”为主要目的，那么三大运营只需将全部铁塔资产注入，并根据资产估价相应调整股份比例，即可组建实质性的国家铁塔公司。但这个过程只完成了重组，没有完成融资，这显然不是运营商最满意的结果，因为中国运营商目前也非常缺钱。因此，未来“引入民资并上市”会是铁塔公司计划中的必然动作，而且在顺利完成融资前，国家铁塔公司颇具争议的独家定位不会改变。
如何增值？如果铁塔公司吸收了运营商的存量铁塔，铁塔公司本身一定是希望每个铁塔的租户越多越好，最好每个铁塔都租给三家运营商，这样铁塔公司的盈利就越好，运营商的铁塔租金也能越低。但这不并符合实力最强运营商的利益，“一家独强”的运营商在市场化条件下并无共享网络资产的意愿，这里存在着较大的利益冲突。如果铁塔公司能够将最强运营商的存量铁塔大规模租用给其他运营商，那么运营商之间的网络实力差距可迅速接近，国家铁塔公司一定程度上成了一种均衡行业格局的监管工具。通过国家铁塔公司来解决行业格局失衡的问题，是监管者可以考虑的一个选项。
如何协调？如果铁塔公司自身在经营中具有较强的话语权，则垄断公司如何只通过自我监管而不产生垄断价格，这是一个难题；如果运营商在铁塔公司的经营中具有较强的话语权，那么当三大运营商的网络战略不一致时，铁塔公司该如何运作而符合各位运营商股东的利益，这也是一个难题。
铁塔公司和铁塔行业都不是新鲜事物，美国运营商已率先全行业“去铁塔化”，美国作为全球电信市场的先导，对全球市场都有着示范效应。但中国的铁塔公司模式独树一帜，与行业已有的形态都不一样，中国的“去铁塔化”会如何进展，还需拭目以待。</t>
    <phoneticPr fontId="95" type="noConversion"/>
  </si>
  <si>
    <t>工信部为iPhone 6手机产品发放入网许可证</t>
    <phoneticPr fontId="5" type="noConversion"/>
  </si>
  <si>
    <t xml:space="preserve">近期，苹果公司为iPhone6手机产品提交了进网申请，经电信设备进网检测机构测试和我部审查，相关产品满足进网管理要求。根据《电信条例》有关规定，我部依法定程序在法定时限内为苹果公司申请进网的手机产品核发了进网许可证。
审查期间，有媒体报道苹果iOS系统的三个后台服务程序存在泄漏个人隐私风险，有被恶意利用的可能性。我部对此高度重视，委托国内信息安全权威检测机构对iOS系统进行了严格的安全性检测，检测表明三个后台服务程序存在被利用的可能性，可能方式包括：
一是第三方可通过互联网控制用户授信的计算机（用户同意信任并与手机连接的计算机），利用三个后台服务程序获取与之相连接的手机等设备上的用户数据。
二是设备维修时维修人员可通过三个后台服务程序接触用户数据，存在个人隐私泄露的风险。我部就此事专门约谈了苹果公司，提出了相关安全管理要求。苹果公司向我部提交了正式材料，表示这三个后台服务程序为诊断工具，“不允许苹果公司在没有用户同意的前提下介入任何信息，”同时，“已经在iOS8中采取了措施，允许用户清除已授信电脑的名单列表，从而使恶意使用诊断工具变得更加困难，”“进一步提升用户的安全性和隐私保护，”承诺“从未与任何国家的任何政府机构就任何产品或服务建立过所谓的‘后门’”，并且“永远不会”。
我部高度重视智能手机用户个人信息保护工作，将不断强化手机产品安全管理，进一步加强智能手机产品的进网安全审查和获证产品的监督检查，如发现相关企业存在违反个人信息保护规定的行为，将依据有关法律法规予以查处。各相关生产企业应切实保护用户知情权，持续提升产品的安全水平，快速响应和处置产品的安全事件，履行保障用户权益的责任。在此，也提醒广大消费者在使用智能手机时提高防范意识，注意保护个人隐私。 </t>
    <phoneticPr fontId="5" type="noConversion"/>
  </si>
  <si>
    <t>中央军委：进一步加强军队信息安全工作</t>
    <phoneticPr fontId="5" type="noConversion"/>
  </si>
  <si>
    <t>联通WCDMA网络再扩容：新建UMTS900基站18834个</t>
    <phoneticPr fontId="95" type="noConversion"/>
  </si>
  <si>
    <t>10月8日消息 中国联通近日公告称，将于近期开展“WCDMA 900MHz扩大试验项目”设备采购工作，计划新建U900基站18834个，以及2G翻频、优化服务等。
据C114了解，2013年3月，中国联通获准在21个省用900MHz频段运营3G网络。当年年底，中国联通启动首期WCDMA 900MHz扩大试验项目设备集采招标，新建U900基站4089个、G1800基站96个。
不同于中国移动逐渐停止了TD-SCDMA 3G网络建设，今年中国联通启动了“3G/4G一体化”战略，在开展4G网络建设同时，并没有放弃3G网络，包括在U900覆盖上继续加强投资。
此前6月份，据通信人家园网友爆料，山东联通已经开始给部分用户发送短信通知2G升3G服务，分批推进地市用户从2G向3G转移，同时网络资费套餐不变，联通再额外赠送每月10元包100M3G省内流量。</t>
    <phoneticPr fontId="95" type="noConversion"/>
  </si>
  <si>
    <t>联发科第三季度营收达574亿新台币创历史新高</t>
    <phoneticPr fontId="5" type="noConversion"/>
  </si>
  <si>
    <t>据台湾媒体报道，手机芯片厂联发科9月业绩下滑，但第三季度整体营收达574.72亿元(新台币，下同，约116亿元人民币)，顺利达成运营目标，并创单季度业绩历史新高。
随着大陆客户“十一”备货高峰已过，联发科9月合并营收滑落至185.45亿元，月减5.65%，为近3个月业绩最低水平。
不过，联发科第3季包括手机、平板电脑、数字电视及光储存等产品线出货旺季；其中，4G LTE手机芯片接单量大增，成功抢下包括伏德风(Vodafone)、TCL及联想等大客户订单，顺利带动业绩持续增长。
联发科第三季度整体合并营收达574.72亿元，顺利达成568亿至612亿元的运营目标，季增6.16%，并创单季业绩历史新高纪录。
业内人士看好其未来发展，大陆手机厂魅族产品热卖，有望带动联发科第四季度4G LTE手机芯片出货翻倍，有机会挑战2000万套水平，并有助联发科第四季度整体运营表现淡季不淡。</t>
    <phoneticPr fontId="5" type="noConversion"/>
  </si>
  <si>
    <t>惠普正式宣布分拆成两家独立上市公司</t>
    <phoneticPr fontId="5" type="noConversion"/>
  </si>
  <si>
    <t>惠普周一宣布，公司将分拆为两家独立的“财富50强”(Fortune 50)上市公司，一家主营PC和打印机业务，另外一家主营企业硬件和服务业务。
其中一家名为“惠普企业”(Hewlett-Packard Enterprise)，由惠普领先的企业技术基础架构业务、软件业务和服务业务组成。另一家被称为“惠普公司”(HP Inc)，由惠普领先的个人系统业务和打印业务组成。分拆后的新“惠普公司”仍采用当前Logo。
此次分拆预计于2015财年底前完成，届时，惠普股东将同时拥有“惠普企业”和“惠普公司”的股票。此次分拆将通过向股东免税配股的方式完成。
惠普董事长、总裁兼CEO梅格·惠特曼(Meg Whitman)称：“经过过去三年的努力，我们的核心业务得到了显著强化，以致于有能力以更积极的方式来追求市场快速变化所创造的商机。”
“分拆决定进一步凸显了我们对复苏计划的追求。分拆后，新公司将各自获得快速适应市场所需要的独立性、专注性、财务资源和灵活性，从而为股东创造长期价值。简而言之，将惠普从一家公司变成两家独立的公司，将更有利于市场竞争，更好地支持我们的客户和合作伙伴，为股东创造更高价值。”
管理架构
分拆完成后，惠特曼将出任“惠普企业”的总裁兼CEO，惠普现任CFO凯茜·莱斯加克(Cathie Lesjak)将出任“惠普企业”CFO。此外，惠特曼还将加盟“惠普企业”董事会，惠普独立董事陆思博(Pat Russo)将出任“惠普企业”董事长。
惠普现任PC和打印机业务负责人迪昂·维斯勒(Dion Weisler)将出任“惠普公司”CEO兼总裁，而惠特曼将出任非执行董事长。
交易细节
此次分拆将通过向股东免税配股的方式进行。据预计，分拆将于2015财年底前完成。具体日期还要取决于一系列相关条件，如公司董事会的批准。
高盛是此次分拆的金融顾问，纽约律师事务所Wachtell, Lipton, Rosen and Katz为法律顾问。
分拆后新公司
“惠普企业”将致力于服务器、存储、联网、整合系统(converged systems)、服务和软件业务，以及OpenStack Helion云平台。
凭借3D打印技术和新计算体验，“惠普公司”将成为领先的个人系统(PC)和打印公司。
业绩展望
惠普预计，基于非美国通用会计准则，2014财年每股摊薄净收益将达到3.70美元和3.74美元。基于美国通用会计准则，2014财年每股摊薄净收益将达到2.60美元和2.64美元。
2015财年，基于非美国通用会计准则，每股摊薄净收益将达到3.83美元和4.03美元。基于美国通用会计准则，每股摊薄净收益将达到3.23美元和3.43美元。</t>
    <phoneticPr fontId="5" type="noConversion"/>
  </si>
  <si>
    <t>HTC第三季度净利润2100万美元 超分析师预期</t>
    <phoneticPr fontId="5" type="noConversion"/>
  </si>
  <si>
    <t>由于成本削减抵消了销售低迷带来的不利影响，台湾智能手机制造商HTC第三季度利润超过此前分析师预期，而一年前同期该公司曾遭受巨大亏损。
周五HTC表示，在7月至9月季度，公司未经审计净利润达到6.4亿台币（约合2100万美元），大大超过了此前汤森路透调查的13位分析师的平均预期2.1623亿台币。一年前同期，HTC公司曾亏损了30亿台币。
据悉，HTC公司生产诸如One M8等智能手机，其产品虽广获赞誉，但销售成绩却很一般。而该公司一直努力希望在产品层出不穷的智能手机市场维持独特的品牌形象。
发布季度财报时，HTC表示，在2013年第三季度和2014年第一季度亏损后，公司通过改善销售和市场营销的效率来保持7月至9月季度的盈利性。
HTC公司周五在一场新闻发布会中表示，7月，其销售额与一年前同期相比减少了33%，但8月销售额与一年前同期相比增加了10%，9月销售额同比减少了7.9%至167亿台币，公司从年初至9月的营收减少了13%至1400亿台币。
HTC销售额减少，智能手机市场的总销售额却上涨了。市调公司IDC预测，今年全球智能手机销量将增加24%，而苹果公司新机型发布第一周销量已刷新纪录。
台湾永丰证券分析师加尔文-黄在最新的一份研究报告中写道，被许多人视为HTC One M8智能手机主要竞争对手的iPhone 6的销量成绩喜人可能对HTC9月手机销量造成了冲击。
在财报发布前，HTC股价收涨2.3%，而台湾加权股价指数涨了1.5%。</t>
    <phoneticPr fontId="5" type="noConversion"/>
  </si>
  <si>
    <t>联想宣布对IBM x86服务器收购首次完成</t>
    <phoneticPr fontId="5" type="noConversion"/>
  </si>
  <si>
    <t>联想集团10月2日宣布，公司对IBM x86服务器硬件及相关维护服务业务的收购已于昨日首次完成。联想已支付约18.47亿美元现金；同时向IBM配发1.82亿股代价股份，每股价格为11.56港元，总价值约2.71亿美元。两者相加，收购总价格约21.2亿美元。
此前，联想集团总股份为10,407,547,509股；向IBM配发1.82亿股后，总股本为10,589,547,509股。配发股份占总股本的1.72%。根据约定，自首次完成日起一年期内，在未经联想集团事先书面同意的情况下，IBM禁止向第三方发售、销售、转让代价股份。
2014年1月23日，联想宣布23亿美元收购IBM x86服务器硬件及相关维护服务。购买的部分包括：相关硬件产品（包括System x、BladeCenter、Blade、Flex System、Pure Flex产品、Blade Network Technology等系统网络产品)、与业务相关的若干知识产权、与业务相关的若干业务合约、业务存货（包括System x、BladeCenter、Blade、Flex System及Pure Flex产品等System x产品以及Blade Network Technology等若干其他系统网络产品）。
今年7月份，中国商务部反垄断局批准了这项交易；8月份，美国外国投资委员会(CFIUS)同意IBM出售x86服务器部门给联想。
联想此前表示10月1日的交接在作为初始交割一部分的国家和地区（含大部分主要市场在内）进行。大部分其他国家的交接将于今年年底完成，少量剩余国家会在2015年年初完成。IBM x86服务器业务的全球团队将并入联想企业级业务集团，而在IBM领导x86服务器业务的Adalio Sanchez亦将加入联想，出任企业级系统业务高级副总裁，继续带领该业务，直接向Gerry Smith汇报。</t>
    <phoneticPr fontId="5" type="noConversion"/>
  </si>
  <si>
    <t>虚商蜗牛移动率先开启iPhone6预约</t>
    <phoneticPr fontId="5" type="noConversion"/>
  </si>
  <si>
    <t>北京时间9月30日，苹果宣布iPhone 6将于10月17日在中国大陆开售。同期，虚拟运营商蜗牛移动宣布iPhone 6合约计划，官方网站开启预约。
iPhone6搭配免卡，存100得200
据悉，在9月30日工信部发放iPhone6进网许可之前，蜗牛移动就已在筹备相关合约计划。此次预约的启动，也让蜗牛移动成为首个开启iPhone6预约的虚拟运营商。
蜗牛移动相关负责人介绍，此次蜗牛移动将把iPhone6与其170号段产品免卡相结合。目前，蜗牛移动官网预约系统已经对外开放，消费者只要支付100元的预约金就可预约自己喜好的iPhone6机型和颜色。购机成功后，100元预约金将自动转换为100兔兔币并额外赠送100兔兔币（100兔兔币等值于100元人民币，可用于蜗牛免卡话费充值等），即总计可获得200兔兔币。
来迟的iPhone6，赶早的蜗牛
作为首批开启正式商用的两家虚商之一，蜗牛移动在创新方面一直走在虚商前列。蜗牛移动最早提出“无套餐、零月租，不清零”概念，相继推出语音流量互转的199免卡、具有返利功能的299免卡、0元抢购的399免卡等一系列创新产品，这一切都得到了市场的认可。目前蜗牛移动免卡用户已经突破8万，170卡放号量位列虚商前三。
“拿到虚商牌照之后，蜗牛移动一直在快速推进相关业务，我们推出的999免卡是中国首张移动语音免费卡，此外我们免商店的免流量覆盖率也已在国内众多应用平台中稳居第一，”蜗牛移动相关负责人表示，“而此次面对姗姗来迟的iPhone6，我们早就开始准备，作为虚商中第一家开启预约的公司，我们也是希望在第一时间让用户体验到iPhone6，这也是我们对于广大支持蜗牛移动的粉丝们的一种回馈和关心。”
据悉目前蜗牛移动开启的是iPhone6预约通道，合约计划的具体内容预计也会在近期有所披露。</t>
    <phoneticPr fontId="5" type="noConversion"/>
  </si>
  <si>
    <t>中电信10月17日发售iPhone6和iPhone6 Plus</t>
    <phoneticPr fontId="95" type="noConversion"/>
  </si>
  <si>
    <t>2014年9月30日,中国电信宣布将于10月17日在全国超过6700家门店发售iPhone 6和iPhone6 Plus。这两款手机是iPhone有史以来最大的革新。用户可于10月10日开始通过各门店、网厅及其他电商渠道预约电信版iPhone 6与iPhone 6 Plus。上述两款手机具备全网通4G功能，不仅可以通过中国电信天翼4G网络体验丰富的互联网应用，还可以通用于境内外其他运营商的4G网络。
iPhone6及iPhone6 Plus，是iPhone有史以来最大的革新。两款型号不但各自配备了令人惊叹的4.7吋和5.5吋 Retina HD显示屏，更在极其纤薄和浑然一体的全新设计中搭载各种创新技术，并仍保持了一直秉承的易用性和舒适性。两款型号均超出以往，其中特色为：苹果设计的A8芯片，配备了第二代64位桌面电脑级架构，带来了极速性能和优化的功耗效益；更先进的iSight®及FaceTime® HD镜头；超高速的无线连接技术。
两款型号均加载iOS8系统，是苹果有史以来最重大的更新，带来了更简单快捷和更直觉化的用户体验，包括全新的信息和相片功能，具备输入预测的苹果QuickType™键盘，实时管理健康数据的全新健康APP，家人共享及在线存储iCloud Drive℠。
中国电信执行副总裁高同庆表示，“我们非常高兴为广大客户提供出色的新款iPhone产品。我们相信，中国电信卓越的天翼移动网络与苹果产品的结合将带给我们的客户更出众的服务体验。”
中国电信也将继续销售iPhone 5S和5C。</t>
    <phoneticPr fontId="95" type="noConversion"/>
  </si>
  <si>
    <t>阿联酋Du中东首家现网实现VoLTE功能 诺基亚通信支持</t>
    <phoneticPr fontId="95" type="noConversion"/>
  </si>
  <si>
    <t>北京时间10月8日下午消息（蒋均牧）继部署诺基亚通信的LTE语音（VoLTE）解决方案和专业服务后，阿联酋移动运营商Du最近在其现网上实现了VoLTE功能。
诺基亚通信设计、测试并将VoLTE集成到Du的多厂商LTE网络中，在短短80天内完成了部署，使之成为世界上实施最快的项目。
诺基亚通信智能实验室最新测试表明，VoLTE客户端比其他客户端对网络更为友好，因为得益于待机模式下更高效的行为，一定时间内消耗的所有数据流量中VoLTE所消耗的极低。相比其他客户端，VoLTE客户端消耗的智能手机电池和带来的网络信令负载也更低。
在该项目中，诺基亚通信提供了由基于Liquid Core的IMS构成的VoLTE解决方案，其专业服务实现了网络规划和优化、平滑系统集成以及复杂多厂商环境下的网络实施。此外，诺基亚通信为Du的商用网络提供了LTE无线接入。</t>
    <phoneticPr fontId="95" type="noConversion"/>
  </si>
  <si>
    <t>我国率先将4G技术应用于重载铁路</t>
    <phoneticPr fontId="5" type="noConversion"/>
  </si>
  <si>
    <t>华为与英国电信实现3Tbps现网传输速率</t>
    <phoneticPr fontId="5" type="noConversion"/>
  </si>
  <si>
    <t>北京时间10月9日下午消息（蒋均牧）英国电信宣布，在华为的支持下它成功在现网测试中实现了3Tbps的数据传输速率。
这意味着多快？英国电信称，3Tbps的速率可以使你在1秒内下载100部高清电影。
测试在一根连接伦敦英国电信大楼（BT Tower）和萨福克郡（Suffolk）英国电信阿达斯特拉尔科技园（Adastral Park）的长达359公里的光纤链路上进行。
英国电信表示，测试旨在评估其现有核心网未来接入用户的极限。
英国电信负责研究和创新的董事总经理蒂姆·惠特利（Tim Whitley）博士称这只是“冰山一角”，其核心网能够承载1.5Pbps的速率。
“由于用户寻求获得更智能和更高带宽密度的服务，这给予我信心，使我确信英国电信能够满足未来的需求。”他说。
华为固定网络业务部总裁查钧（Zha Jun）补充说：“我们正生活在一个数字世界之中，以不断增加的速度传输数据至关重要。我们与英国电信合作以应对这一挑战，此次测试即是其中的一部分。”
“我们与英国电信之间十年合作关系的最大优势之一，就是在开发和实施技术解决方案上的协作使得英国电信现有基础设施的使用更为有效，今天的宣告即是我们创新承诺的一个例证。”</t>
    <phoneticPr fontId="5" type="noConversion"/>
  </si>
  <si>
    <t>中国移动2014年路由交换集采结果出炉</t>
    <phoneticPr fontId="95" type="noConversion"/>
  </si>
  <si>
    <t xml:space="preserve">10月9日上午消息（岳明）据来自中国移动的官方消息显示，2014年-2015年路由器和交换机集中采购评标工作已按招标文件规定的评标方法及相关规定的要求完成评标工作。
本次招标共分11个标段，分别涵盖了高端路由器、低端路由器、高端三层交换机、数据中心交换机、低端三层交换机等产品。其中在备受关注的高端产品和数据中心交换机市场上，华为成为了当之无愧的最大赢家，囊括了最高比例；在中低端市场上，竞争也非常激烈。
具体份额如下：
第1标段（高端路由器1档）由华为技术有限公司（100%）；
第2标段（高端路由器2档）华为技术有限公司（46.15%）、中兴通讯股份有限公司（30.77%）和上海贝尔股份有限公司（23.08%）；
第3标段（高端路由器3档）：华为技术有限公司（46.15%）、中兴通讯股份有限公司（30.77%）和北京中青施创格科技有限公司（23.08%）；
第4标段（高性能以太网路由器）：上海贝尔股份有限公司（100%）；
第5标段（BRAS）：华为技术有限公司（100%）；
第6标段（低端路由器）：烽火通信科技股份有限公司（40.00%）、北京星网锐捷网络技术有限公司（26.67%）、迈普通信技术股份有限公司（20.00%）和中兴通讯股份有限公司（13.33%）；
第7标段（高端三层交换机）：华为技术有限公司（100%）；
第8段（数据中心交换机1档）：上海华讯网络系统有限公司（70%）和华为技术有限公司（30%）；
第9标段（数据中心交换机2档）：上海华讯网络系统有限公司（70%）和华为技术有限公司（30%）；
第10标段（低端三层交换机）：迈普通信技术股份有限公司（40.00%）、瑞斯康达科技发展股份有限公司（26.67%）、烽火通信科技股份有限公司（20.00%）和北京星网锐捷网络技术有限公司（13.33%）；
第11标段（二层交换机）：烽火通信科技股份有限公司（21.05%）、瑞斯康达科技发展股份有限公司（17.54%）、迈普通信技术股份有限公司（15.79%）、北京神州数码有限公司（14.04%）、华为技术有限公司（12.28%）、北京星网锐捷网络技术有限公司（10.53%）和上海博达数据通信有限公司（8.77%）。 </t>
    <phoneticPr fontId="95" type="noConversion"/>
  </si>
  <si>
    <t>广电总局“动真格”封杀 互联网电视谋求自救</t>
    <phoneticPr fontId="5" type="noConversion"/>
  </si>
  <si>
    <t>互联网电视行业突然入冬。从6月起，国家新闻出版广电总局（简称“广电总局”）对未与牌照方合作的电视端视频APP下达封杀令。
这一政策，在一定程度上，使互联网电视失去了“互联网内容”。十年前最早进军互联网电视的“盛大盒子”曾被叫停，如今小米盒子、乐视电视也前途未卜。不过，即使如此，客厅市场的庞大还是会吸引大批互联网电视厂商前赴后继，更多特色终端会肩负“曲线救国”的任务。已经有厂商计划推出55英寸的平板，实现手机视频的大屏播放。还有厂商计划绕开盒子路线，通过路由器或者从云端提供互联网视频的落地。
广电总局“动真格”封杀
对互联网电视盒子的整顿，广电总局这次动了真格。业内人士表示，在三个月内，广电总局“连下重手”，下架了主要视频网站开发的电视端APP。一位网友说，好不容易从电脑前回归到客厅，一家人其乐融融的坐在一起看电视，但一棒子又把我打回电脑前。
6月23日，广电总局发函地方广电局，点名要求互联网电视牌照商华数传媒和百视通进行整改，关闭其所有互联网电视终端产品中各类视频APP及视频聚合软件、互联网浏览器软件的下载通道。
此后，广电总局针对互联网电视最大技术卖点下手：下令要求所有互联网电视机顶盒必须停止提供电视节目时移和回看功能。
不久，广电总局又约见七家牌照商，称每家都存在不同程度的违规，后续哪家不按总局要求做就收回牌照，如果七家都违规，就暂停互联网电视业务。同时，广电总局还下达了一项盒子最严整改令：要求境外引进的影视剧、微电影必须在一周内下线，未经批准的终端产品不允许推向市场。
即使是被认为广电“嫡系”的也难逃整改。8月20日，广电总局批评CNTV旗下未来电视整改不力时，指出与之合作的小米、乐视的机顶盒UI违规。
9月18日，是最近一次“约谈”，广电总局对各家互联网视频企业提出要求，当周内所有视频网站开发的电视端APP下架，下周还未整改的，将取消其互联网视听牌照，并停止服务器。“气氛相当严厉，前所未有”，当天晚上，有知情人士对新京报记者称。
据了解，9月18日中午的会刚一开完，包括优酷、乐视、爱奇艺等在内的电视端视频APP紧急下架，应用商店内也完全找不到这类软件。更为彻底的是，部分视频企业刚刚上线的，企图换个名字打天下的新版视频APP也惨遭截杀，爱奇艺的银河版APP，优酷视频XL版、土豆视频XL版、搜狐视频MAX版、百度电视云等都不能下载了。
“我们把电视端的服务都停了，即使下载了客户端，也不能用”。优酷视频内部人士对新京报记者称。
有业内人士表示，在互联网电视行业，始终有三原则，迎合产业趋势，满足用户需求，与监管政策博弈。
互联网电视十年博弈
“虽然算不上是冬天，但互联网电视又一个低谷期来了”。上述优酷内部人士笑称，相关工作一下子就停了，国庆假期难得落个清闲。
互联网电视从字面意思理解，就是连接网络的电视机。在互联网企业看来，电视屏一旦连网，就与手机屏、电脑屏、PAD屏一样，是值得开发的大金矿。
大约十年前，盛大网络的CEO陈天桥第一个看中这块市场，提出“盛大盒子”概念，在业内首次喊出“把电视变电脑”。当时媒体对“盛大盒子”的描述是，连接在电视机上，接入宽带和有线电视网络，就可以把电视机升级为网络终端、电脑终端，采用简便的遥控器操作方式，实现以“娱乐、生活、求知”为核心的众多功能和应用。
听起来，“盛大盒子”与现在的发烧友们追捧的小米盒子、乐视盒子就像孪生兄弟。
2005年，盛大推出“盛大盒子”，次年即被广电总局叫停。广电总局函件称，凡是未获得许可证而把互联网内容搬上电视机的行为，均在被叫停之列。
此后近十年间，中国成长为全球最大的彩电生产国、消费国和出口国。中怡康数据显示，我国彩电生产量已超一亿台，2013年我国彩电市场内销零售总量为4781万台。与此同时，目前我国网民数量已达6.32亿人。截至2014年2月，全国光纤覆盖家庭的规模已经达到1.72亿户，全国固定宽带接入用户的规模达到1.92亿户。
市场的需求和技术的趋势，推动着中国的互联网电视蠢蠢欲动。这十年，包括彩电厂商、乐视网等互联网企业先后进军电视屏，前赴后继。但十年间，关于广电总局叫停的消息也不绝于耳。
2009年，再次萌芽的互联网电视被广电总局发函叫停，遭到TCL、创维、康佳等国产六大彩电商的联合抵制，中国电子视像行业协会还曾代表六大彩电厂商，联名上书广电总局，力挺互联网电视。
2011年，广电总局颁布181号文（《持有互联网电视牌照机构运营管理要求》），文件规定，对于互联网机顶盒上所播放的全部视频节目，都需要通过广电总局认可的播控平台落地。广电总局下发了两种牌照：互联网盒子上播出的内容必须由内容服务牌照拥有方提供，同时要经过集成业务牌照拥有方审核和管理后才能播出。
2012年，因为有七大牌照商护航，有彩电商和互联网企业新旧两股势力共同参战，互联网电视热潮再度兴起。“若按照去年的发展速度，不出几年，用户规模就能做起来，商业模式也会落地”，某视频企业内部人士对新京报记者说。
在技术与政策的博弈中，还是技术败下阵来。
硬件创新可曲线自救？
有家电企业内部人士对新京报记者称，互联网电视未来可能会向两个方向发展，要么它就是接入广电机顶盒的显示终端，要么它就变成一个单纯的屏幕，所有的互联网内容都来自于手机或其他移动设备，将内容投射到大屏幕上。
沿着第一种路径，新京报记者了解到，目前所有视频厂都在“抱大腿”，希望跟牌照方紧密融合，以达到广电总局要求。为此，优酷土豆砸了5000万元给华闻传媒旗下控股公司国广东方，换来其16.6667%的股权和未来双方联合开展互联网电视相关业务的保障。乐视网也紧急牵手了重庆广电，要联合申请内容牌照，希望以此扩大内容运营上的自主权。
沿着第二种路径，新京报记者了解到，在不久的将来，可能会有更多新硬件面世。一家国内电视厂商对记者透露，他们已经在准备推55英寸的平板，凡是消费者的手机、PAD终端可以看的视频内容全部可以投射到这个大平板上观看。目前，该产品尚未有正式名称。
有业内人士预测，未来智能路由器或成为家庭的终端，操作系统在路由器里，内容也在路由器里，电视会变成一块彻彻底底的屏幕。
“即使路由器也被管控，现在又兴起了云盘，用户可以通过电视登录云盘客户端分享视频，这个领域是广电管不了的”。上述业内人士称，总之，互联网电视的趋势不可逆，市场的需求存在，技术手段也很灵活，想要用一种方式管遍所有渠道，是不太可能的。
分析
广电传统商业模式受冲击
商业广告一直是广电体系的收入支柱。电视台从影视制作公司购买内容，通过版权分销和广告获得收入。这种模式正在受到各大视频网站的冲击。
业内人士称，在内容上，视频网站引进美剧、英剧等版权，与中超、NBA等体育赛事的合作，甚至通过从电视行业挖人，自制影视节目。
另一方面，在渠道上，通过互联网把视频网站内容引入到电视屏幕上，广电最重要的渠道广电网络受到冲击。在两方面的冲击下，广电体系已经发现，传统广告主们的兴趣正在向体系外转移。
据媒体报道，广电总局一直想通过七大牌照方来控制整个互联网电视行业，但事实并没有按照预期发展。
不少牌照方为了利益，对终端厂商的做法睁一只眼闭一只眼，使管理者日益陷入到了被动境地。所以，广电总局选择了先从牌照方入手。
尽管对互联网电视APP的整顿获得立竿见影的效果，但随着新技术的发展，广电的政策篱笆可能会受到越来越大的冲击。
互联网电视整改大事记
6月23日
广电总局点名要求互联网电视牌照商华数传媒和百视通进行整改，关闭其所有互联网电视终端产品中各类视频APP及视频聚合软件的下载通道。
7月8日
广电总局要求有线电视网络公司开展TVOS1.0规模应用试验，智能电视机顶盒等终端，不得安装除TVOS外的其他操作系统。
7月14日
广电总局下令要求所有互联网电视机顶盒必须停止提供电视节目时移和回看功能。
7月15日
广电总局约见七家牌照商，称每家都存在不同程度的违规，后续哪家不按总局要求做就收回牌照，如果七家都违规，就暂停互联网电视业务。
8月20日
广电总局批评CNTV旗下未来电视整改不力时，指出与之合作的小米、乐视的机顶盒UI违规。
9月18日
广电总局对互联网视频企业提出要求，当周内所有视频网站开发的电视端APP下架，下周还未整改的，将取消其互联网视听牌照，并停止服务器。</t>
    <phoneticPr fontId="5" type="noConversion"/>
  </si>
  <si>
    <t>信维通信发布三季报预告 预计前三季度实现扭亏为盈</t>
    <phoneticPr fontId="5" type="noConversion"/>
  </si>
  <si>
    <t xml:space="preserve">信维通信9日晚间发布业绩预告，公司预计1-9月归属于上市公司股东的净利润为盈利4700万元至5100万元，上年同期为亏损4743万元，同比实现扭亏为盈。
公司称，报告期内公司经营计划有序开展，业务开拓逐见成效，国际客户的供应商资质从一般供应商转为核心供应商，销售额稳步上升。此外，公司继续加强预算管理，强化内部控制，使成本费用快速增长得到有效控制。
</t>
    <phoneticPr fontId="5" type="noConversion"/>
  </si>
  <si>
    <t>美国Sprint宣布将于2015年11月正式关停WiMAX服务</t>
    <phoneticPr fontId="95" type="noConversion"/>
  </si>
  <si>
    <t>北京时间10月10日消息 美国移动运营商Sprint一位新闻发言人Adrienne Norton宣布，该运营商将于2015年11月6日正式关停其WiMAX服务。这位发言人的声明证实了此前泄露出的一份内部资料内容。
今年4月，Sprint向美国证监会提交的一份资料就已经显示，该运营商将于2015年底停止使用WiMAX技术。目前Sprint有6000个蜂窝基站处于冗余状态，该运营商将取消对这些基站的租赁。Sprint自2008年9月开始一直在提供WiMAX服务。
使用支持WiMAX和3G/CDMA设备的Sprint用户，之后将仅能使用3G服务。尽管大多数WiMAX手机都能够进行升级，但Sprint将向一些WiMAX用户提供特别服务。使用WiMAX服务的用户已经收到了来自Sprint的关停服务通知。个人用户以及预付费用户还将在网络正式关停的180天前接收到通知。Sprint也已经通知其MVNO合作伙伴应该开始通知其用户（服务关停消息）。
Sprint用户可以选择终止其与该运营商的WiMAX服务合同，也可选择转向Sprint的LTE服务，并且将免费获得一部来自Sprint的LTE适配手机，同时还可继续使用他们现有的套餐计划（如果可能的话）。</t>
    <phoneticPr fontId="95" type="noConversion"/>
  </si>
  <si>
    <t>中移动与德国电信1.8亿元建车联网合资公司</t>
    <phoneticPr fontId="95" type="noConversion"/>
  </si>
  <si>
    <t>2014年10月10日，中国移动与德国电信在中德两国总理见证下签署合资协议，将由各自的下属公司按各50:50的股比在中国设立车联网合资公司。
合资公司将依托德国电信在欧洲市场成熟的车联网平台技术，以及中国移动的优质网络资源、本地业务开发运营经验，面向车载前装、后装市场提供硬件、车联网云平台、系统集成和运营以及内容服务端到端的车联网解决方案。合资公司将立足车联网市场，向车辆驾驶者提供基于4G高品质网络的车载信息服务和舒适、便捷、安全的驾车体验。合资公司注册资本1.8亿元人民币，计划投资总额为2.7亿元人民币。双方将随后履行相关的监管审批。
中国汽车市场快速发展，消费者对于车辆安全性、舒适性等要求不断提高，为车联网的发展奠定了良好的基础。据研究机构预测，到2018年，预计中国车联网用户规模将达6800万辆。同时随着国内移动互联网的发展，各类人机互联的应用将为车联网带来更广泛的应用前景。
中国移动表示，与德国电信成立车联网合资公司，充分发挥中国移动在国内的网络、客户、服务资源优势，以及德国电信在车联网方面的技术平台能力、运营经验及欧洲品牌厂商的运营实践，可进一步延伸并提升车联网以及车载信息服务的市场业务提供能力，带来新的发展机遇。
德国电信表示车联网合资公司是德国电信的一个战略举措，与中国移动的合作对于德国电信来说是极其重要的。</t>
    <phoneticPr fontId="95" type="noConversion"/>
  </si>
  <si>
    <t>诺基亚与中移动签署9.7亿美元架构协议</t>
    <phoneticPr fontId="5" type="noConversion"/>
  </si>
  <si>
    <t>北京时间10月11日凌晨消息，诺基亚周五与中国移动签署了一项价值9.7亿美元的架构协议，将在2014年到2015年中向后者提供移动通信设备和服务。
诺基亚表示，该公司已在今年第一季度开始根据这项协议向中国移动提供设备和服务。</t>
    <phoneticPr fontId="5" type="noConversion"/>
  </si>
  <si>
    <t>中国联通率先实现企业内部采购电商化</t>
    <phoneticPr fontId="95" type="noConversion"/>
  </si>
  <si>
    <t>近日，中国联通与京东达成战略合作协议，双方将携手共建“中国联通内部商城-京东合作店”，通过创新的电商平台技术与服务，帮助中国联通在集团总公司与各省分公司之间建立起“办公采购、商城对接”的内部电商平台，解决了总部集中采购与分部弹性需求之间的矛盾，既能获得集团采购模式专业化、一站式、透明化等好处，又能对各省分公司个性化、本地化的需求进行快速响应，可谓“鱼与熊掌兼得”。
针对中国联通内部采购实际需求，以体系化、透明化的采购制度与监管要求为出发点，中国联通与京东共同制定了专业化、全方位的一站式采购解决方案，旨在推动中国联通采购电商化改革。中国联通内部电商平台的建立，标志着中国联通企业内部采购电商化改革迈出了坚实一步，也必将成为引领政企采购模式转型的风向标。
现代化的创新信息技术手段是联通此次电商化改革的基础。一方面，联通内部对顶层的企业资源计划系统（ERP）进行延伸扩展，另一方面借助京东数据平台的资源，双方进行了平台系统的深度对接，从而打造出“中国联通内部商城-京东合作店”的采购新模式，以“丰富的商品、高效的物流、透明的价格”优势，快速响应企业采购需求。中国联通的各省分公司一线需求部门可直接在“中国联通内部商城-京东合作店”向京东下单，由京东物流快速配送，实现联通集团总公司与京东直接结算，同时又能更加直接、高效、快速地响应各省分公司一线部门的需求。
为顺利实施新的采购模式，京东全新打造了大客户开放平台（JD-VOP）——专门针对企业市场不断提升的采购需求而建设的企业级开放平台，也就是直接植入联通内部采购平台的“京东专属界面”。通过大客户开放平台，京东能够为联通提供丰富的商品信息、下单服务、物流配送、数据反馈等一系列完整、标准、专业的电子商务服务。新的采购模式将原本繁琐的采购工作简单化、信息化、透明化；有效地降低了采购成本、提升了采购效率。
京东作为中国领先的电子商务企业，在推动电子化采购方面具有丰富的经验。京东大客户部正在为诸多政企客户提供优质的一站式服务。丰富优质的商品，富有竞争力的价格，覆盖全国的强大仓储物流体系，专业精准的系统对接，400大客户服务专线等等优势，让京东在政企采购市场如虎添翼。为采购单位节约采购成本的同时，京东还提供了一整套信息化解决方案，能够有效提升效率、合理管控成本，使得政企采购工作变得更加高效、简单、阳光、透明。
中国联通采购负责人介绍说，针对企业采购的特殊性，联通率先启动了内部采购互联网电商化改革，与京东在企业内部采购平台方面展开战略合作，希望通过此举能在联通内部建立起创新的互联网电商采购模式，同时，也期望未来双方的合作能继续走向纵深，为中国企业采购的电商化探索有益的经验。
京东作为中国领先的自营电子商务企业，在商品品质、物流配送服务、技术平台支持等方面都走出了自己的特色。京东大客户部总经理宋春正表示，京东希望以自营式电商的高品质赢得社会的信任，以仓配一体化的快速物流服务创造一流的电子商务体验，以坚持不懈的创新技术重新诠释中国电子商务的价值。京东不仅要让消费客户享受到国际领先的网购体验，同时也希望能积极服务于政企客户内部采购的电商化改革。借助此次与中国联通的战略合作，京东希望能助力政企内部采购的电商化改革，创新政企采购的互联网电商模式，树立政企采购模式转型的新标杆。
业内企业采购专家认为，此次京东与中国联通的战略合作，简化了以往传统大型集团化企业招投标的繁琐流程，提高了采购效率。京东与中国联通分别作为电商和电信领域的行业领先者，二者之间达成的战略合作，必将对政企采购电商化的发展之路带来有益的探索，推动政企采购市场向高效、简单、阳光、透明的方向健康成长。</t>
    <phoneticPr fontId="95" type="noConversion"/>
  </si>
  <si>
    <t>中国电信国内推一卡双号业务：可节省漫游费</t>
    <phoneticPr fontId="95" type="noConversion"/>
  </si>
  <si>
    <t>10月10日消息，日前，中国电信面向有大量两地通信需求的用户，推出了国内一卡双号业务，可实现一张实体UIM卡包含两个分别归属不同省份的手机号码，两个号码均可接打电话和收发短信，无需换卡或增加新卡。该项业务的推出，可极大方便外地打工者和高校学生等流动人群。
国内首次推一卡双号
据了解，一卡双号业务是指在一张手机卡上开通两个数字移动电话号码，其中一个移动用户号码称为主号码，另一个称为虚号码。用户可通过手机菜单操作切换，可选择其中任一号码进行通话，满足了用户在不同时间、不同地点使用不同号码的通信需求，为用户提供了一种个性化的通信方式。
中国电信此次推出的一卡双号业务，用户在已有天翼号码之外可再申请一个异地天翼号码，无需换卡或增加新卡，也不需要更换手机。据悉，一卡双号的主号码、虚号码均可正常收发短信和接打电话，用户在国内呼叫或发送短信至虚号归属地手机及固话用户时，自动使用虚号呼出，除此之外则全部使用主号码。
但需要注意的是，虚号码仅限归属不同省份的手机号码，且不能接收、发送彩信，不可进行移动上网和作为WiFi帐号，以及办理增值业务和套餐，也不能使用充值卡进行充值。
可节省漫游费
资费方面，一卡双号业务收取一次性业务开通费10元，月基本费1元，包含10分钟语音，用户在本地及国内拨打虚号归属地手机及固话用户，均按0.1元/分钟的优惠资费计费，短信0.1元/条，通过原天翼号码合并收取。用户于2014年12月31日前办理该业务，将免收10元的一次性业务开通费。
中国电信国内一卡双号业务将面向全国天翼预付费及后付费用户开放，用户编辑短信“TKYKSH#区号”到106598738，选择虚号码后即可开通业务，无需去营业厅办理。不过，西藏、新疆及港澳台地区暂不支持该业务。
调查数据显示，目前全国流动人口约2.5亿，高校用户2400万，流动市场规模较大，中国电信此次推出的国内一卡双号业务市场需求庞大，将可为这一群人群带来便利和优惠。</t>
    <phoneticPr fontId="95" type="noConversion"/>
  </si>
  <si>
    <t>“宽带中国”遇阻：运营商发力4G减少FTTH建设</t>
    <phoneticPr fontId="5" type="noConversion"/>
  </si>
  <si>
    <t>中兴通讯首家同时获得三张支付牌照</t>
    <phoneticPr fontId="5" type="noConversion"/>
  </si>
  <si>
    <t>最近，中兴通讯正式宣布，由中兴通讯专门设立的全资控股第三方支付机构深圳市讯联智付网络有限公司，同时获得移动支付、互联网支付和数字电视支付业务许可，成为国内首家一次性获得以上三张牌照的第三方支付机构。近期，央行正式将第三方支付归为互联网金融范畴，在互联网金融风起云涌的当下，此次中兴通讯获得牌照的意义显得尤为重大。
根据人民银行统计，这已是央行第七批发放第三方支付牌照，目前持牌单位已增至269家，形成以支付宝、财付通为代表的B2C模式和以快钱、汇付天下为典型的B2B模式。随着第三方支付领域竞争的日趋激烈，各家机构或不断丰富业务类型，或试图转型升级。因此，对于刚刚进入该领域的中兴通讯而言，唯有差异化才能脱颖而出。
当前，中兴通讯已经规划并实施了智能手机、个人电脑、数字电视的“三屏合一”解决方案，真正实现让消费者享受到随时、随地、随心的互联网金融服务。对此，业内专家指出，前期一些获得数字电视支付牌照的企业尚未实现业务的实际应用，而中兴通讯已提出“三屏合一”的解决方案，足见其综合实力与创新能力，更为重要的是，中兴通讯可以以移动支付为基石，拓展用户数量，积累消费行为数据，在此基础上延伸出投融资业务等更多可能。
此外，中兴通讯还眼光独到地挖掘了在第三方支付领域尚属空白的多样农业垂直市场机会，以此切入行业应用领域。通过从农林等垂直市场入手，中兴通讯在移动支付领域实现了独特的B2G2C的战略方式。首先通过强大的行业支付解决方案能力与政府合作，实现金融支付业务在农林等产业中的实际使用，然后经过对农林用户支付习惯的培养，积累用户数量，进而延伸到其他金融领域。中兴通讯看重农林市场的一大原因在于，农林产业的用户粘性较大众消费市场更强，一旦通过该平台进行金融交易，就难以转移到其他平台。同时，由于我国农林行业具有地域辽阔、人群分散、技术庞大、环境复杂、需求多样的特点，需要从组织形式、产品研发及合作模式上对解决方案进行有针对性的部署，这要求企业有着长期的积累，普通金融企业很难简单复制。
“进军互联网金融领域，是中兴通讯在M-ICT时代下新的发展思路，而这三张牌照的获取对于中兴通讯在金融业务上的拓展带来了极大的帮助。此外，借助中兴通讯安全、可靠、便捷、先进、低成本和快部署的科技实力，希望能够为中国第三方支付行业的健康、可持续发展注入新的动力与活力，为消费者增益，为产业带来正向价值，以此推动中国电子商务的发展与繁荣。”中兴通讯高级副总裁、政企事业部总经理庞胜清表示。</t>
    <phoneticPr fontId="5" type="noConversion"/>
  </si>
  <si>
    <t>越南智能手机普及率达50% 移动电商快速发展</t>
    <phoneticPr fontId="5" type="noConversion"/>
  </si>
  <si>
    <t>随着越南智能手机用户数量的不断增多，3G网络越来越普及，在手机等移动端上购物的人越来越多，因此扩展移动电商渠道成为越南电子商务公司发展的关键。
雨果网从《越南新闻》10月7日的报道中了解到：根据谷歌和市场咨询公司Taylor Nelson Sofres公布的2014消费者行为调查结果，36%的越南人拥有智能手机，而去年这一数字仅为20%。这意味着越南手机用户的增长速度是非常快的。
根据尼尔森的一项调查，58%的越南智能手机用户会使用智能手机上网购物。在东南亚各国网购消费者比例排行榜上，越南高居第三，紧跟在菲律宾、印尼之后。智能手机的普及让零售商很容易就能接触到消费者，从而推动了零售业的迅猛发展。
据估计，越南30家电子商务公司中有三分之一开发了手机app，以让用户能够通过智能手机或平板电脑上网购物。这些电子商务公司包括Lazada、Zalora、VatGia、CungMua、NhomMua和HotDeal。
Zalora公司就是越南电子商务公司迅速壮大的典型例子。进军越南市场一年之后，Zalora于2013年7月推出手机APP，让智能手机用户可以方便地用手机网购。据报道，今年上半年，Zalora网站内30-35%的客户通过手机APP和手机网站下单。移动端订单金额占Zalora总销售额的15%。预计，这一比例将会进一步提升。
手机APP和手机网站间接地带动了Zalora的销售增长。人们通过智能手机进入Zalora的网站，从中获取商品信息并保存起来，之后便极有可能从台式电脑或手提电脑下单购买。
Zalora公司的高级经理Nguyen Phuong Anh非常看好移动平台的销售前景。他表示，移动销售渠道将在未来给公司带来30-35%的销量，甚至可以与PC端的销售额一样多。
不过业内人士称，尽管所有的条件都已具备，Zalora还没有为通过移动端获取更多订单做好准备。目前而言，这些条件都已成熟：智能手机用户所占的比例越来越高，3G网络越来越便宜，无线网络在城市地区的覆盖率也非常的高。
最近几年3G手机用户的猛增就强有力的证明越南人使用智能手机进行网购的趋势已不可阻挡。据越南资讯通讯部统计，越南3G网络订阅数已达300万。
总之，电子商务企业公司开拓移动端销售渠道的时机已经成熟，零售商要想在未来的竞争中立于不败之地，首先必须确保自己的网站可以在移动设备上得到充分的展示。</t>
    <phoneticPr fontId="5" type="noConversion"/>
  </si>
  <si>
    <t>看看国际运营商的FTTx生意经</t>
    <phoneticPr fontId="5" type="noConversion"/>
  </si>
  <si>
    <t>BT以创新激发业务创意 扩展云和新型服务的覆盖范围，提升性能，把握未来机遇</t>
    <phoneticPr fontId="95" type="noConversion"/>
  </si>
  <si>
    <t>英国电信（BT）今日宣布推出一批全新的创新产品和服务，旨在鼓励大型组织以更具创意地方式利用技术，进而取得傲人的业务成就。BT的全球宣传活动“连接的艺术”已开展6个月，现在BT为众多国家带来了全新的产品和主张，进一步扩大其服务的范围和深度，同时推出了专为大型企业和公共部门组织设计的新一代云功能。
新产品亮点有：
BT以太网连接（BT Ethernet Connect）服务范围新增15个国家，进而服务覆盖国家将达到65个*。以太网连接是BT推出的以太网虚拟专用网业务系列，网络覆盖范围遍及国内和国际，光纤速度高达10 Gbps。
• BT全球互联网连接（BT Internet Connect Global）的国家覆盖率将由45个国家扩展到50多个国家 。全球互联网连接是BT公司的一款高性能网络服务，适用于多站点组织的电子商务和网络架构。
• 互联网连接覆盖范围（Internet Connect Reach）是BT为提供更加广泛的网络覆盖范围而推出的，旨在以成本较低的接入点选项以及一系列的接入技术补充现有的全球互联网连接，遍布全球190多个国家和地区。
• 11个新一代BT入网点（POP）将在九个国家开放*从而降低入网点与客户端之间高昂的接入线路的长度。
• 通过我们的云连接（Cloud Connect）项目，BT用户可以直接通过BT网络接入SaaS（软件即服务）提供商以及世界各地的200多家第三方数据中心。现在，我们正在改进服务的连接性，并缩短部署时间。通过在网络中集成加速和安全功能，我们正在增加应用程序的性能、降低带宽成本并提高安全性。此外，云连接项目还为BT自己的云服务提供了直接的连接功能，包括协作和统一通信、IT服务和联系人管理等。这一项目降低了成本，加速了传递速度。
• 通过BT云计算，BT公司正将其相互关联的云计算数据中心扩展至阿根廷、南非和日本。云计算是BT公司预配置的一种数据中心基础架构，可以让客户能够创建、部署、监控并管理他们自己的云服务。这一服务在欧洲、美洲、中东及非洲和亚太地区的主要经济体都有提供。
• BT将继续通过混合私有云和公共云资源，利用混合云服务为客户提供帮助支持。BT上周宣布，它将利用思科Intercloud Fabric开发混合云服务，与思科云计算相连，并与思科支持的Intercloud供应商提供的云和托管服务产品相连。BT云计算基础设施将完全支持Intercloud功能，通过为BT客户打造出无与伦比的负载便携性，提供高度安全的、全球性的混合云服务支持。
• BT应用通过简单易用、自动化的“一键部署”应用平台，将为各机构的企业云应用带来轻松、快速的接入服务。这一应用将为市场上的一系列预包装业务应用提供接口，并帮助客户为这一平台增加全新的或自定义应用程序。
• BT计算存储为客户在云中提供了一种企业级水平的、长期的备份、文件，以及文件同步和共享服务。随着自带设备办公（BYOD）战略的推进，消费者云服务数据安全和信任已成为大型企业内首席信息官们越来越关注的焦点。BT计算存储可以在多设备中为这些文件、同步和共享服务提供企业级的可靠性和安全性，并将于全球上市。
• BT MeetMe with Dolby Voice应用现通过杜比会议电话（Dolby Conference Phone）提供，这是一款创新型的设备，可以大幅提升会议质量，提供卓越的音质和功能，消除室内和远程与会者之间的鸿沟，让所有与会者都能够平等地作出贡献。MeetMe with Dolby Voice为BT专属应用，这种音频会议服务通过再现面对面会谈的音质，为电话会议带来了巨大的变革。 
• BT Assure Threat Defence 是BT为帮助客户，确保分析能够更好地识别和应对先进、复杂的网络安全威胁而推出的一种服务。Assure Threat Defence同时融合了尖端的事件监测技术和专业的服务。
BT环球服务首席执行官Luis Alvarez说道：“今天推出的新功能是我们现在为全球市场推出的一小部分创新举措，旨在帮助我们的客户提供卓越的性能表现，在云服务中充分实现这些可能性。我们的客户需要超越竞争对手，在快速地全球化时代中更快、更好地全面把握机遇机会。这需要不断的变革、改善运营并提供创新的解决方案，利用最先进的网络信息技术能力。IT技术的发展前景从未如此光明，而我们将实现这一承诺。这不仅体现在我们研究中心开发出的前沿科技，在这里，我们刚刚打破了一项数据传输速度的世界纪录，而且体现在我们为客户带来最佳效果，融合各项技术的创意方式。我们的这一实践遍布世界各地，遍布各大行业领域。这就是我们所说的‘连接的艺术’”。</t>
    <phoneticPr fontId="95" type="noConversion"/>
  </si>
  <si>
    <t>阿根廷：四家公司将参加3G/4G频谱拍卖</t>
    <phoneticPr fontId="5" type="noConversion"/>
  </si>
  <si>
    <t>最新消息，阿根廷通信部SeCom证实，共有四家公司参加即将举行的3G和4G LTE移动频谱牌照拍卖。这四家公司已提交了投标文件。
据SeCom透露， Claro、Telecom Personal和Telefonica Moviles(Movistar)三家阿根廷无线网络运营商以及传媒集团Arlink (Grupo Uno)已报名参加3G和4G LTE移动频谱牌照拍卖。另外，当地移动网络运营商Nextel阿根廷公司和有线电视运营商Cablevision也购买了招标文件，不过这两家公司最终决定不参加此次频谱拍卖。
阿根廷政府计划出售700MHz和1700MHz/2100MHz(AWS)频段的全国性4G LTE 频谱，以及850MHz (SRMC)和1900MHz(PCS)频段的剩余区域性3G频谱。资格预审委员会现在将对四家公司提交的方案书进行技术分析，阿根廷政府预计将于10月31日授予运营商频谱。
阿根廷3G和4G LTE频谱分配旨在改善移动业务的质量，扩大移动网络的覆盖范围。部分频谱将预留给新运营商。4G频谱中标人需在五年内将网络覆盖至所有居民人数超过500人的地区，实现98%的人口覆盖率。4G频谱牌照的使用期限为15年。3G频谱牌照划分为三个地理区域，即北部地区、南部地区和首都布宜诺斯艾利斯。</t>
    <phoneticPr fontId="5" type="noConversion"/>
  </si>
  <si>
    <t>华为促纳米比亚ICT发展：服务200万当地人民 累计缴税超1亿纳元</t>
    <phoneticPr fontId="5" type="noConversion"/>
  </si>
  <si>
    <t>北京时间10月9日下午消息  通过与纳米比亚固网运营商纳米比亚电信（Telecom Namibia）以及移动运营商MTC签署的供应和技术支持服务合同，华为轻松地在纳米比亚当地市场上确立了自己的地位。它还与广电运营商纳米比亚广播公司（Namibian Broadcasting Corporation）就数字电视项目展开了合作。
“在与当地运营商的合作中，华为以语音通讯、网络接入和数字电视项目服务于200万纳米比亚人民——通过全国各地成百上千基站和数千公里固定线路。自2005年进入纳米比亚市场以来，华为贡献了超过1亿纳米比亚元税收和1.2亿纳米比亚元就地采购金额。”华为东南非区域副总裁Yang Zhongbo说。
Yang Zhongbo与华为纳米比亚总经理Wallace Yin一起出现在温得和克（Windhoek）年度ICT峰会期间主题为“构建更美好的全联接世界（Create a better connected world）”的路演上。
“我对华为通过与纳米比亚政府公私伙伴关系进一步推进ICT知识社会的姿态深感谦卑。”纳米比亚信息通信技术部部长Joel Kaapanda说。他表示，这些有意义的合作伙伴关系象征着政府解决国家和民众所面临的挑战的方式。
“来自私营企业这样的有形支持与政府利用ICT的政策相一致，因此我们要求更多来自私营企业的支持、”他说，全球ICT产业正以惊人的速度不断发展，它通过弥合鸿沟、创建多元化的社区、点燃理想、拆除交流障碍改变了人类的生活、丰富了人生。峰会吸引了来自不同国家的专家，由纳米比亚电信与信息通信技术部联合组织，主题为“ICT发展”。</t>
    <phoneticPr fontId="5" type="noConversion"/>
  </si>
  <si>
    <t>澳大利亚定新规监控国家宽带网竞争</t>
    <phoneticPr fontId="5" type="noConversion"/>
  </si>
  <si>
    <t xml:space="preserve">澳大利亚竞争监管机构澳大利亚竞争和消费者委员会（ACCC）日前制定了“国家宽带网络（NBN）服务记录保存规则”（RKR）草案，以监控网络竞争的发展态势以及NBN公司是否有效利用和投资网络。RKR将于2014年10月至2017年9月30日首次生效。
RKR规定，NBN公司需存储国家宽带网络接入服务的细节内容，包括吸纳量和零售服务供应商的市场份额，以及NBN操作服务、网络容量和利用率等信息。具体提供的数据包括：因光纤到户（FTTP）操作而实现虚拟电路接入（AVC）服务的全部数据，无线和临时的卫星接入服务，以使ACCC能够跟踪吸纳量的趋势和跨地域的竞争发展态势；每个互联节点的全部访问者虚拟网络连接（CVC）的全部容量信息（以Mbps为单位保存）。NBN公司需要将所有信息存储12个月，且每季度向ACCC提供一次。
ACCC目前已在使用的规则是“消费者接入网络记录保存规则”（CAN RKR）。该规则未覆盖关于NBN接入服务的吸纳量的相似信息源，从而给监管机构了解NBN上的竞争状态造成障碍。
虽然现行的CAN RKR和新推出的NBN RKR在未来一段时间内是重合的，但监管机构称，一旦数据完全迁移至NBN，则新推出的RKR很可能就会取代CAN RKR。 </t>
    <phoneticPr fontId="5" type="noConversion"/>
  </si>
  <si>
    <t>烽火通信发布SDON/SPTN解决方案 以开放合作构建SDN生态链</t>
    <phoneticPr fontId="5" type="noConversion"/>
  </si>
  <si>
    <t>10月11日消息（刘定洲）SDN（软件自定义网络）浪潮近年来席卷电信业，在数通领域已经取得不小突破。传送网具有与生俱来的转发与控制分离的系统架构，符合SDN软硬件解耦隔离，实现网络虚拟化、软件化的核心思想，因此传送网的SDN化也成为发展大趋势。日前OIF（Optical Internetworking Forum光互联论坛）还宣布，将在SDN引入传送网中扮演领导角色。
作为光网络领域的领导厂商之一，烽火通信日前在北京隆重举办“SDN技术论坛暨烽火SDN发布会”，邀请部委和行业协会领导、三大运营商代表出席，展示了其在SDN技术领域的产品、解决方案以及一系列应用成果。在本次论坛上，烽火通信提出了开放、合作的SDN战略，并公布了具体的合作伙伴计划。“今天我们发布的不是产品，而是面向未来重新起航的计划。”烽火通信网络产品线总裁范志文激情洋溢的表示。
发布新产品
据介绍，烽火通信早在2010年就开始研究SDN，从2012年开始全面投入SDN研发，目前已经成功推出OTN/PTN/IPRAN解决方案，在PON领域也在开始进行研究。烽火通信表示，公司已经在转发面、南向接口、控制器、北向接口和应用层都掌握了自己的核心技术，面向SDN演进的大容量CiTRANS 690系列和FONST 6000系列产品，经过各项指标严格测试符合SDN各项标准，在部分省份已成功商用。
在本次“SDN技术论坛暨烽火SDN发布会”上，烽火通信发布的SDN解决方案包括转发面的POTN系列和PTN/IPRAN系列产品，以及控制器和部分APP。新解决方案包括统一架构的控制器平台，支持多种转发面，保证了网络今后的可扩展性；每秒千万流表的处理能力，支持超大规模网络部署；支持新建和利旧两种场景，实现网络的平滑升级；以及安全、可定制化、多协议等特性。
范志文指出，运营商需要的并不是SDN本身，而是SDN带来的价值。SDN提供了一种快速响应需求变化的机制，一方面，SDN要求网络有足够的可编程能力，能够快速满足未来不可预知的需求；另一方面，SDN通过架构的改变为创新提供了生长的土壤，使运营商可以更快捷地推出新业务，使去管道化成为可能。“因此烽火通信决定顺势而为，积极地探索、掌握SDN的相关技术，并希望通过满足客户需求来提升自身的竞争力。”
烽火通信副总裁何建明对C114表示，SDN并不提供任何新的业务，而是网络架构和运维模式的改变，这种改变将对光网络产生深远的影响，其意义很可能超过超100G这类的技术。“首先，在SDN的架构下，光网络能够更好地克服一些现存的问题，比如超大型网络端到端的快速业务配置问题，多厂家互通的问题等，这也是现在很多运营商迫切希望引入SDN的重要原因。其次，SDN通过开放能力加速光网络的创新和产业的分工合作，将电信网络互联网化，这是比解决某个具体问题更具有意义的影响。”
SDN在光网络中的应用，目前已经比较明确并计划部署的包括以下几个方面：1、大网端到端的业务提供，通过集中控制方式，解决以前跨城域业务需要大量协调工作、业务配置时间长的问题，将业务提供时间由“周”缩短为“分钟”；2、简化运维，由于掌握了全网的资源视图，SDN控制器可以将用户基于业务的简单配置智能转换为设备需要的复杂配置；3、通过能力开放，让用户可以实时、便捷的操作相关业务，提升用户体验。
据透露，烽火通信SDN产品参加了多次运营商和标准化协会组织的测试，最近影响比较大的是OIF/ONF联合举行的传送网SDN测试已经完成。在此次测试中，烽火通信在单厂家单域、单厂家多域、多厂家多域的各项测试中均率先完成，展现了很好的协议一致性和稳定性。在现网方面，烽火通信将在10月份配合中国移动发布SPTN试点网络，试运行集客专线业务的快速发放、轻松运维和客户端控制。
构建生态链
任何新技术的引入，都不可能有完全统一的技术标准和发展路线，SDN引入传送网也不例外。对于SDN的架构、控制器、南北向接口协议，各大厂家都有不同的侧重。因此，业界其实有不同的流派，比如有的厂家选择将更多的精力放在私有协议上，更封闭一些。而有的厂家选择支持更多的协议，让兼容性更强。有的厂家选择提供全部的解决方案，而有的厂家则选择部分解决方案并与其它厂家合作。
何建明指出，SDN的最大价值是开放和合作，在SDN时代最大的竞争力就是合作伙伴的数量和质量。烽火通信结合自身的定位，制定了开放、合作的SDN战略。据范志文在演讲中介绍，烽火通信将向合作伙伴无偿提供SDN ready的设备，对于运营商客户、研究机构等合作伙伴，这些设备用于建设实验网络，允许合作伙伴自由地进行创新。对于互联网软件公司、其它领域的合作伙伴，这些设备将帮助他们进行SDN解决方案的研发，烽火不仅提供研发的帮助，还帮助对方进行市场推广。
例如，合作伙伴可以在烽火通信SDN设备的基础上开发解决方案所需的各类APP、控制器等软件，合作伙伴需要单独销售SDN产品时，烽火通信可以提供烽火SDN认证。此外，烽火通信还将在SDN平台上发布测试工具和仿真环境，通过测试工具可以减少人工干预，提升测试效率和准确性，缩短40%左右测试周期，节约20%以上测试与开发成本。仿真平台则可以对SDN转发平面和控制器进行真实模拟，提供便利的SDN开发环境，帮助第三方实现SDN应用软件开发，促进分工协作和产业发展。
据了解，虽然SDN在数通领域取得了一定的成功，但是，运营商网络的拓扑通常来说更加复杂，供应商更加多元化，带宽和技术类的限制条件更多，在城域网和广域网中应用SDN技术并不是一件容易的事情。目前国外有多个大运营商已开始向网络引入SDN技术，但主要还是在进行可行性研究阶段。国内运营商也找到了明确的应用场景，并指定企业规范和组织测试和试点。
业界预期明年将会有越来越多的SDN网络开始运行，但亟待解决的问题也不少。在标准方面，传送网缺乏能够作为设备研发和网络部署知道的标准，各大标准化组织包括CCSA已经启动了相关的工作，但进度与运营商需求还有巨大的差距；在应用方面，SDN在传送网领域还没有形成杀手级的、有示范效应的样板，因此目前制造商都在努力配合运营商推动试点网络的部署；在商业模式方面，产业各方还未有效打破原有的封闭体系，还需要各方推动形成分工协作共同创新的模式。“烽火通信本次发布的合作伙伴计划正意在于此，通过培育合作伙伴提升自身竞争力，联合产业链的力量，快速推动SDN的部署和商业模式的创新。”何建明表示。</t>
    <phoneticPr fontId="5" type="noConversion"/>
  </si>
  <si>
    <t>退出芯片市场 爱立信“仓促之旅”结束</t>
    <phoneticPr fontId="5" type="noConversion"/>
  </si>
  <si>
    <t>在众多通信企业中，爱立信无疑是最爱做减法的企业，放弃了光接入市场，又退出了手机终端业务市场。现在，爱立信又退出了芯片领域。这次的退出尤其让外界感到突然，因为这距离其推出商用芯片M7450仅一个多月！
“芯片市场亦面临着竞争激烈、价格侵蚀以及技术创新不断加快的种种挑战。”在给记者发来的邮件中，爱立信认为，要在这个瞬息万变的市场获得成功需要进行大量的研发投资，因此，爱立信作出上述决定。
2013年8月，爱立信与意法半导体的合资公司解散。分家后，爱立信接手的那部分“家产”中就包括芯片业务。当时爱立信芯片业务主管认为每年大约有10亿台智能手机需要LTE芯片，市场规模庞大，可以容得下多家厂商共存。所以一开始，爱立信对芯片业务寄以厚望。
在今年6月的一次采访中，爱立信中国市场负责人表示，“希望将之前合资公司‘旅行’中耽误的时间抢回来，通过自己的力量把芯片发展做得更快。” 在今年8月，爱立信正式推出M7450超薄芯片。爱立信称，M7450是当时发布的全球最小、功耗最低的支持五模十七频的4G芯片。
按照芯片平均17美元的售价，今年爱立信需要销售约4500万美元才能不亏。但正式推出后，M7450的销量可谓惨淡。据悉，M7450仅在海外有少量销量，供货给三星，在中国市场几乎是零。而M7450本身的研发成本耗资巨大，单是今年爱立信就投入了约3.9亿美元。据爱立信公布的财报，今年第2季芯片业务亏损即达6370万美元。
爱立信此前曾表态，将在整合后的一年半至两年的时间内对芯片业务的成功与否进行评估。现在M7450芯片正式推出才一个多月，爱立信对芯片业务就做出了“判决”，显然手机芯片竞争的残酷远远超过自己的想象，对芯片业务不抱丝毫希望。
爱立信并非第一家退出芯片领域的厂商。两年前，德州仪器退出了手机芯片市场。今年，博通和英伟达也相继退出。玩家的减少，使得芯片市场寡头垄断的现象加剧。
目前独立芯片厂商包括高通、联发科、展讯等，系统芯片厂商则有三星、苹果和海思。根据市场调研公司Strategy Analytics的统计数据，2013年用于连接4G网络的手机芯片市场规模达到41亿美元，高通占据了该市场92%的份额，遥遥领先。不过高通因滥用市场支配地位进行歧视性收费正接受国家发改委反垄断调查，结果将在近日公布。这一调查或将结束高通4G芯片独食时代，为国产芯片厂商提供了机会。</t>
    <phoneticPr fontId="5" type="noConversion"/>
  </si>
  <si>
    <t>中国移动与诺基亚通信签署9.7亿美元4G协议</t>
    <phoneticPr fontId="5" type="noConversion"/>
  </si>
  <si>
    <t>10月11日上午消息，据外国媒体wirelessweek报道，中国移动与诺基亚网络公司（Nokia Networks，简称NSN，也称诺基亚通信）就采购通信设备和服务签署协议。中国移动将向诺基亚通信支付9.7亿美元，以获得后者在4G TD-LTE方面所提供的的设备和技术支持。
根据该项协议，诺基亚通信将为中国移动提供4G TD-LTE技术，包括EPC、GSM无线网络设备、核心应用平台、OSS、软件等相关技术支持，以支持中国移动在2014年到2015期间顺利部署4G网络。
据了解，此协议已于今年第一季度开始进行交付。
诺基亚通信大中华区总裁马博策（MarkusBorchert）表示，此协议是诺基亚通信与中国移动战略伙伴关系上的一个里程碑。
中国移动是全球最大的移动通信运营商，也是中国TD-LTE技术推广与商业化的领军企业。该公司计划在2014年底在中国完成超50万个4G基站的建设。
而诺基亚通信迄今已交付了46个TD-LTE项目，且全球近一半的商用TD-LTE网络均为其提供。</t>
    <phoneticPr fontId="5" type="noConversion"/>
  </si>
  <si>
    <t>39城市定为“宽带中国”示范城 将带动千亿产值</t>
    <phoneticPr fontId="5" type="noConversion"/>
  </si>
  <si>
    <t>投资评级：看好</t>
    <phoneticPr fontId="5" type="noConversion"/>
  </si>
  <si>
    <t xml:space="preserve">全球首列基于TD—LTE宽带移动网络开行的重载列车近日经由朔黄铁路抵达河北黄骅港，标志着我国在世界上率先开发出了基于第四代通信技术(4G)的重载铁路无线移动宽带通信(LTE—R)系统。
目前，朔黄铁路采用基于800兆赫+400千赫无线通信网络的操控系统，可满足万吨组合列车运行需求，要想进一步提升牵引质量、满足2万吨以上重载列车开行要求，则需克服无线网络带宽窄及信号场强覆盖受限等问题。今后，利用LTE网络的高带宽，列车可承载集群调度、远程数据采集、无线视频监控和列控数据传输等新业务，搭载最长可达9公里的组合列车机车，进一步提升运力和设备维护效率。 </t>
    <phoneticPr fontId="5" type="noConversion"/>
  </si>
  <si>
    <t>10月7日，经习近平主席批准，中央军委近日印发《关于进一步加强军队信息安全工作的意见》。《意见》提出当前和今后一个时期的军队信息安全工作的指导思想、基本原则、重点工作和保障措施，为全军和武警部队开展信息安全工作和建设提供重要遵循。
《意见》要求，各级要加强信息安全总体设计、工作统筹和综合管理。坚持信息安全工作党委统揽、主管主抓、机关合力，深化信息安全理论研究，健全信息安全法规标准体系，营造浓厚信息安全文化氛围，促进军队信息安全工作迈上新台阶。
值得注意的是，《意见》特别强调，要全面推开信息安全等级保护和风险评估，规范信息安全建设和管理；强力推进国产自主化建设应用，夯实信息安全根基；创新发展信息安全技术防护体系，有效提升信息安全综合防御能力；扎实抓好信息安全防护力量建设，为信息安全建设管理提供人才支撑；坚决维护网上意识形态安全，严厉打击网上涉军违法犯罪活动；严格实施信息安全综合管控，确保重要人员、核心数据和关键设备安全；建立健全信息安全工作机制，形成齐抓共管、健康有序的工作局面。
军队信息安全工作意见的发布，也有望再度令信息安全产业受到关注。此前，工信部曾表示，未来将从网络系统安全、网络安全突发事件应对、专业技术安全等六个方面进行重点布局，此外下一步工信部还将研究制定移动互联网应用安全管理办法，探索建立移动应用程序第三方安全检测机制等等。</t>
    <phoneticPr fontId="5" type="noConversion"/>
  </si>
  <si>
    <t>依靠传统宽带运营模式已经很难获得更高的利润已经成为了全球电信运营商共同遇到的困境。转型，探索新的业务不再只是电信运营商挂在嘴边的口号而是已经付诸行动。
OVUM光器件首席分析师julie kunstler向C114介绍，运营商正通过自己在家庭入口等方面的优势来推动像家庭监控及保安服务，能源的控制，智能家居等方面的服务。同时，其也在不断强化传统服务的控制能力，如家庭网络和家庭电脑的服务，有线和无线服务的捆绑，全国范围内以及与其他国家的WiFi热点和手机服务商建立关系等 。
其认为，运营商在进入全新领域如智能家庭，监控，安防领域时，具有着天然的优势，首先是运营商拥有大量用户资源并具备入口；其次，运营商多年的服务过程中已经积累了大量的用户口碑与知名度可快速实现销售增长；此外，运营商还拥有着强大的整合能力可为用户提供综合解决方案，使用户建设，使用更加简单。
julie kunstler以德电举例称，德电已经确定了智能家居作为其未来进一步的收入增长重要领域。德电预测到2020年，50%的德国家庭将成为智能家庭，市场规模超过50亿欧元。目前，德电和它的合作伙伴，包括EnBW，EQ-3，Miele公司和三星正在开发涵盖能源效率，安全性，智能家居的应用，以及电子健康的生态系统。
早在2013年9月上旬，德电便宣布将与EnBW公司，Miele公司，Bitron（Urmet集团）一同推出自己的零售产品。
目前，就服务进行探索的运营商已经获得了不错的成绩，如Verizon通过语音，数据，视频等的服务，使自己的每月ARPU值高于170美元，如其推出的自动备份服务，可实现在线恢复和共享50 GB数字内容， 约为50000个文件，12,500照片，1200首歌曲。这可以保护所有的设备；Features PC则可提供包括防病毒，防间谍软件，PC健康和性能工具，反垃圾邮件，父母控制和双向防火墙保护，网络监控。 此外，Verizon的家庭监控可实现通过电脑，手机等调节家庭温度，远程查看家里使用激活摄像头，远程锁定或解锁车门，远程开启或关闭电灯和电器等。
Verzion去年收入1205亿美元其中147亿美元来自于新的服务业务。而BT则是2013财年183亿英镑收入中的72亿英镑收入来自新的服务业务。</t>
    <phoneticPr fontId="5" type="noConversion"/>
  </si>
  <si>
    <t>2013年8月17日，中国国务院发布了“宽带中国”战略实施方案，明确部署未来8年宽带发展目标及路径。然而“宽带中国”战略实施一年以来，总体进展缓慢，效果不尽如意。尤其在天津、安徽等地“宽带中国”战略在具体实施过程中遭遇种种难题，新建住宅应采用光纤到户方式建设政策在许多地方执行中几乎沦为一纸空文。
值得注意的是，“宽带中国”战略还规定了“宽带应用深度融入生产生活，移动互联网全面普及;技术创新和产业竞争力达到国际先进水平，形成较为健全的网络与信息安全保障体系”，也即，“宽带中国”战略并不仅是FTTH(光纤入户)，移动互联网也算。遑论如今营运商已经失去对FTTH的兴趣(中国电信和中国联通当前都不同程度地缩减了固网投资)，价格高就是原因之一，且投资成本也高(新楼盘配套缺位老楼盘“收费”惊人、投资大效益低通信设施拆改浪费巨大等问题)，这样看来，运营商对待FTTH的积极性不高也不难理解。
问题来了，“宽带中国”战略是不是不应该将FTTH管得太紧?否则将导致超前建设以及各种数据水分出现。对于FTTH，更应回顾下目前还有多少家庭在用固定电话，几乎很少了吧?
中国电信大幅消减FTTH开支恐怕不仅仅是为了支援4G建设吧?中国移动紧急大规模建设LTE-TD基站也不仅仅是为了发展4G移动用户吧?如果那样认为就太低估中国移动了。从时间的演进发展来看，FTTH用户数的减少预计将会在2017年前后出现，到时家庭用户或许会大规模地使用上一种新的接入方式，主推手是中国移动无疑。在此之前，中国移动需要解决两个问题：4G基站的承载负荷能力;计费方式的改变，由按流量计费改为按时间计费，即资费的极大幅度的下降。(2017年主要依据承载负荷力来粗略推断，计费方式为制度问题，该问题已经超出了研究范围)
所以说中国移动在下一盘很大的棋，要看清其棋路则要回顾过去立足当下展望未来：3G时代中国移动吃亏不少，耗费大量财力物力人力，收成却不理想;到了4G时代要出一口气，逼迫中国电信和中国联通建LTE-TD，建基站是要烧钱的……而资金对于企业来说是最宝贵的资源之一;自知LTE-TD与FDD正面交锋是敌不过FDD的，到了5G时代必然走TD与FDD融合发展之路。对中国电信和中国联通来说现在不是最艰难时刻，而是到了5G要和中国移动正面交锋。铁塔公司的成立，5G的融合发展，到那时频谱将成为争夺的焦点。
中国移动要想一步先吃遍天，就应尽快上5G，即在消费者体验出TD与FDD优劣之前上5G，以免客户流失。中国电信和中国联通不是没有反制的可能，最好的办法就是以彼之道反施彼身，向工信部施压以拖延5G牌照的发放。传统运营商之间竞争虽激烈，但最大的挑战却不是来自彼此，而是OTT。又回到OTT威胁论了，这是个大家都心知肚明的话题。</t>
    <phoneticPr fontId="5" type="noConversion"/>
  </si>
  <si>
    <t>　  10月9日，工信部、国家发改委发布公告称，39个城市(城市群)为2014年度“宽带中国”示范城市(城市群)。根据公布的名单，北京、天津、上海三个直辖市、长株潭城市群在内；另外，南京、苏州、厦门、青岛、广州、武汉、深圳、成都等重要城市也均入选。
　　业内专家表示，“宽带中国”战略的实施不仅会促进信息产业的大力发展，同时与之相应的房地产业、物流业等均会得到支撑，而此次所公布的“宽带中国”示范城市将进一步推动“宽带中国”战略的发展，也将带动上千亿元的产值。
　　对于“宽带中国”战略的发展，去年8月份，国务院就发布了《“宽带中国”战略及实施方案》，首次将宽带网络定位为国家战略性公共基础设施。
　　中投顾问研究总监郭凡礼在接受《证券日报》记者采访时表示，“宽带中国”对投资和信息消费有重大拉动意义，有望带来6000亿元的产值，这对资本市场而言是一大利好。
　　招商证券相关行业分析师在接受《证券日报》记者采访时也表示，在推进“宽带中国”过程中，相关上市公司在巨大的市场需求下将得以推动其业绩，而资本市场将会使相关上市公司获得较充足的资金来发展。此外，宽带的发展，有助于实现信息共享，缩小数字鸿沟，促进农村和偏远地区的宽带发展，有利于改善我国经济发展不均衡的现状。
　　郭凡礼表示，宽带产业链包括通信设备企业、电信运营商、宽带接入服务商、互联网终端厂商、内容服务商和应用开发商等，“宽带中国”战略将直接推动这些企业的发展。此外，对电子商务、物联网、云计算的发展也有重要支撑。“宽带中国”概念股目前在资本市场上受到热捧，将吸引较多资金涌入其中，这对“宽带中国”的发展能够起到一定助推作用，但受益者主要是与宽带有关的上市公司。</t>
    <phoneticPr fontId="5" type="noConversion"/>
  </si>
  <si>
    <t>宽带战略公告示范城市 网络建设推动消费应用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</si>
</sst>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b/>
      <sz val="9"/>
      <color rgb="FFFF0000"/>
      <name val="宋体"/>
      <family val="3"/>
      <charset val="134"/>
    </font>
    <font>
      <sz val="10"/>
      <color rgb="FF000000"/>
      <name val="宋体"/>
      <family val="3"/>
      <charset val="134"/>
    </font>
    <font>
      <sz val="11"/>
      <color rgb="FF000000"/>
      <name val="宋体"/>
      <family val="2"/>
      <charset val="134"/>
    </font>
    <font>
      <b/>
      <sz val="10"/>
      <color rgb="FFFF000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50">
    <xf numFmtId="0" fontId="0" fillId="0" borderId="0" xfId="0" applyAlignment="1">
      <alignment vertical="center"/>
    </xf>
    <xf numFmtId="0" fontId="13" fillId="0" borderId="0" xfId="0" applyFont="1" applyAlignment="1">
      <alignment vertical="center"/>
    </xf>
    <xf numFmtId="178" fontId="13" fillId="0" borderId="0" xfId="0" applyNumberFormat="1" applyFont="1" applyAlignment="1">
      <alignment vertical="center"/>
    </xf>
    <xf numFmtId="14" fontId="13"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180" fontId="3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13" fillId="20" borderId="10" xfId="0" applyNumberFormat="1" applyFont="1" applyFill="1" applyBorder="1" applyAlignment="1">
      <alignment horizontal="center" vertical="center"/>
    </xf>
    <xf numFmtId="0" fontId="13" fillId="20" borderId="11" xfId="0" applyNumberFormat="1" applyFont="1" applyFill="1" applyBorder="1" applyAlignment="1">
      <alignment horizontal="center" vertical="center"/>
    </xf>
    <xf numFmtId="180" fontId="13" fillId="0" borderId="0" xfId="0" applyNumberFormat="1" applyFont="1" applyBorder="1" applyAlignment="1">
      <alignment horizontal="center" vertical="center"/>
    </xf>
    <xf numFmtId="0" fontId="13" fillId="0" borderId="0" xfId="0" applyFont="1" applyBorder="1" applyAlignment="1">
      <alignment vertical="center"/>
    </xf>
    <xf numFmtId="176" fontId="13" fillId="0" borderId="0" xfId="0" applyNumberFormat="1" applyFont="1" applyFill="1" applyAlignment="1">
      <alignment vertical="center"/>
    </xf>
    <xf numFmtId="179" fontId="13" fillId="20" borderId="11" xfId="0" applyNumberFormat="1" applyFont="1" applyFill="1" applyBorder="1" applyAlignment="1">
      <alignment horizontal="center" vertical="center"/>
    </xf>
    <xf numFmtId="0" fontId="14" fillId="21" borderId="12" xfId="0" applyFont="1" applyFill="1" applyBorder="1" applyAlignment="1">
      <alignment horizontal="center" vertical="center"/>
    </xf>
    <xf numFmtId="0" fontId="15" fillId="21" borderId="13" xfId="0" applyFont="1" applyFill="1" applyBorder="1" applyAlignment="1">
      <alignment horizontal="center" vertical="center"/>
    </xf>
    <xf numFmtId="14" fontId="13" fillId="20" borderId="14" xfId="0" applyNumberFormat="1" applyFont="1" applyFill="1" applyBorder="1" applyAlignment="1">
      <alignment horizontal="center" vertical="center"/>
    </xf>
    <xf numFmtId="180" fontId="13" fillId="0" borderId="15" xfId="0" applyNumberFormat="1" applyFont="1" applyBorder="1" applyAlignment="1">
      <alignment horizontal="center" vertical="center"/>
    </xf>
    <xf numFmtId="178" fontId="13" fillId="0" borderId="0" xfId="0" applyNumberFormat="1" applyFont="1" applyBorder="1" applyAlignment="1">
      <alignment vertical="center"/>
    </xf>
    <xf numFmtId="14" fontId="13" fillId="0" borderId="0" xfId="0" applyNumberFormat="1" applyFont="1" applyBorder="1" applyAlignment="1">
      <alignment vertical="center"/>
    </xf>
    <xf numFmtId="0" fontId="15" fillId="21" borderId="11" xfId="0" applyNumberFormat="1" applyFont="1" applyFill="1" applyBorder="1" applyAlignment="1">
      <alignment horizontal="center" vertical="center"/>
    </xf>
    <xf numFmtId="179" fontId="13" fillId="20" borderId="16" xfId="0" applyNumberFormat="1" applyFont="1" applyFill="1" applyBorder="1" applyAlignment="1">
      <alignment horizontal="center" vertical="center"/>
    </xf>
    <xf numFmtId="0" fontId="13" fillId="22" borderId="17" xfId="0" applyFont="1" applyFill="1" applyBorder="1" applyAlignment="1">
      <alignment vertical="center"/>
    </xf>
    <xf numFmtId="0" fontId="15" fillId="22" borderId="17" xfId="0" applyFont="1" applyFill="1" applyBorder="1" applyAlignment="1">
      <alignment vertical="center"/>
    </xf>
    <xf numFmtId="0" fontId="15" fillId="21" borderId="16" xfId="0" applyNumberFormat="1" applyFont="1" applyFill="1" applyBorder="1" applyAlignment="1">
      <alignment horizontal="center" vertical="center"/>
    </xf>
    <xf numFmtId="0" fontId="15" fillId="21" borderId="10" xfId="0" applyNumberFormat="1" applyFont="1" applyFill="1" applyBorder="1" applyAlignment="1">
      <alignment horizontal="center" vertical="center"/>
    </xf>
    <xf numFmtId="0" fontId="12"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10" fontId="13" fillId="20" borderId="19" xfId="0" applyNumberFormat="1" applyFont="1" applyFill="1" applyBorder="1" applyAlignment="1">
      <alignment horizontal="center" vertical="center"/>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180" fontId="13" fillId="0" borderId="19" xfId="0" applyNumberFormat="1" applyFont="1" applyBorder="1" applyAlignment="1">
      <alignment horizontal="center"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78" fillId="0" borderId="0" xfId="0" applyFont="1" applyAlignment="1">
      <alignment vertical="center"/>
    </xf>
    <xf numFmtId="0" fontId="79" fillId="0" borderId="0" xfId="0" applyFont="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181" fontId="5" fillId="0" borderId="0" xfId="0" applyNumberFormat="1" applyFont="1" applyAlignment="1">
      <alignment horizontal="right" vertical="center"/>
    </xf>
    <xf numFmtId="178" fontId="13" fillId="0" borderId="0" xfId="0" applyNumberFormat="1" applyFont="1" applyAlignment="1">
      <alignment horizontal="center" vertical="center"/>
    </xf>
    <xf numFmtId="0" fontId="5" fillId="0" borderId="0" xfId="0" applyNumberFormat="1" applyFont="1" applyAlignment="1">
      <alignment horizontal="righ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2" fontId="81" fillId="31" borderId="11" xfId="0" applyNumberFormat="1" applyFont="1" applyFill="1" applyBorder="1" applyAlignment="1">
      <alignment horizontal="center" vertical="center" wrapText="1"/>
    </xf>
    <xf numFmtId="182" fontId="89" fillId="31" borderId="11" xfId="0" applyNumberFormat="1" applyFont="1" applyFill="1" applyBorder="1" applyAlignment="1">
      <alignment horizontal="center" vertical="center" wrapText="1"/>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188" fontId="13" fillId="0" borderId="0" xfId="0" applyNumberFormat="1" applyFont="1" applyAlignment="1">
      <alignment horizontal="right" vertical="center"/>
    </xf>
    <xf numFmtId="188" fontId="13" fillId="0" borderId="0" xfId="0" applyNumberFormat="1" applyFont="1" applyBorder="1" applyAlignment="1">
      <alignment horizontal="right" vertical="center"/>
    </xf>
    <xf numFmtId="181" fontId="0" fillId="0" borderId="0" xfId="0" applyNumberFormat="1" applyAlignment="1">
      <alignment horizontal="right" vertical="center"/>
    </xf>
    <xf numFmtId="181" fontId="13" fillId="0" borderId="0" xfId="0" applyNumberFormat="1" applyFont="1" applyAlignment="1">
      <alignment horizontal="right" vertical="center"/>
    </xf>
    <xf numFmtId="181" fontId="13" fillId="0" borderId="0" xfId="0" applyNumberFormat="1" applyFont="1" applyBorder="1" applyAlignment="1">
      <alignment horizontal="right" vertical="center"/>
    </xf>
    <xf numFmtId="0" fontId="33" fillId="0" borderId="0" xfId="0" applyFont="1" applyAlignment="1">
      <alignment horizontal="center" vertical="center"/>
    </xf>
    <xf numFmtId="0" fontId="97" fillId="0" borderId="11" xfId="0" quotePrefix="1" applyFont="1" applyFill="1" applyBorder="1" applyAlignment="1">
      <alignment horizontal="center" vertical="center"/>
    </xf>
    <xf numFmtId="4" fontId="97" fillId="0" borderId="11" xfId="0" applyNumberFormat="1" applyFont="1" applyFill="1" applyBorder="1" applyAlignment="1">
      <alignment horizontal="right" vertical="center"/>
    </xf>
    <xf numFmtId="189" fontId="5" fillId="0" borderId="0" xfId="0" applyNumberFormat="1" applyFont="1" applyAlignment="1">
      <alignment horizontal="right" vertical="center"/>
    </xf>
    <xf numFmtId="189" fontId="96" fillId="0" borderId="0" xfId="0" applyNumberFormat="1" applyFont="1" applyAlignment="1">
      <alignment horizontal="right"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1" fillId="31" borderId="11" xfId="132" applyNumberFormat="1" applyFont="1" applyFill="1" applyBorder="1" applyAlignment="1">
      <alignment horizontal="center" vertical="center" wrapText="1"/>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7" fillId="0" borderId="11" xfId="132" quotePrefix="1" applyFont="1" applyFill="1" applyBorder="1" applyAlignment="1">
      <alignment horizontal="center" vertical="center"/>
    </xf>
    <xf numFmtId="185" fontId="97" fillId="0" borderId="11" xfId="132" applyNumberFormat="1" applyFont="1" applyFill="1" applyBorder="1" applyAlignment="1">
      <alignment horizontal="center" vertical="center"/>
    </xf>
    <xf numFmtId="4" fontId="97" fillId="0" borderId="11" xfId="132" applyNumberFormat="1" applyFont="1" applyFill="1" applyBorder="1" applyAlignment="1">
      <alignment horizontal="center" vertical="center"/>
    </xf>
    <xf numFmtId="0" fontId="98" fillId="0" borderId="0" xfId="132" applyFont="1" applyFill="1" applyBorder="1" applyAlignment="1">
      <alignment vertical="center"/>
    </xf>
    <xf numFmtId="0" fontId="97" fillId="0" borderId="16" xfId="132" quotePrefix="1" applyFont="1" applyFill="1" applyBorder="1" applyAlignment="1">
      <alignment horizontal="center" vertical="top"/>
    </xf>
    <xf numFmtId="0" fontId="97" fillId="0" borderId="22" xfId="132" quotePrefix="1" applyFont="1" applyFill="1" applyBorder="1" applyAlignment="1">
      <alignment horizontal="center" vertical="top"/>
    </xf>
    <xf numFmtId="185" fontId="97" fillId="0" borderId="22" xfId="132" applyNumberFormat="1" applyFont="1" applyFill="1" applyBorder="1" applyAlignment="1">
      <alignment horizontal="center" vertical="top"/>
    </xf>
    <xf numFmtId="4" fontId="97" fillId="0" borderId="22" xfId="132" applyNumberFormat="1" applyFont="1" applyFill="1" applyBorder="1" applyAlignment="1">
      <alignment horizontal="center" vertical="top"/>
    </xf>
    <xf numFmtId="0" fontId="97"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9" fontId="0" fillId="0" borderId="0" xfId="0" applyNumberFormat="1" applyAlignment="1">
      <alignment horizontal="right" vertical="center"/>
    </xf>
    <xf numFmtId="189" fontId="13" fillId="0" borderId="0" xfId="0" applyNumberFormat="1" applyFont="1" applyAlignment="1">
      <alignment horizontal="right" vertical="center"/>
    </xf>
    <xf numFmtId="0" fontId="99" fillId="0" borderId="0" xfId="0" applyNumberFormat="1" applyFont="1" applyAlignment="1">
      <alignment horizontal="right" vertical="center"/>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0" applyNumberFormat="1" applyFont="1" applyFill="1" applyBorder="1" applyAlignment="1">
      <alignment horizontal="center" vertical="center"/>
    </xf>
    <xf numFmtId="177" fontId="16" fillId="23" borderId="16" xfId="0" applyNumberFormat="1" applyFont="1" applyFill="1" applyBorder="1" applyAlignment="1">
      <alignment horizontal="center" vertical="center"/>
    </xf>
    <xf numFmtId="177" fontId="16"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9" fillId="31" borderId="16" xfId="132" applyNumberFormat="1" applyFont="1" applyFill="1" applyBorder="1" applyAlignment="1">
      <alignment horizontal="center" vertical="center" wrapText="1"/>
    </xf>
    <xf numFmtId="182" fontId="81" fillId="31" borderId="16" xfId="0" applyNumberFormat="1" applyFont="1" applyFill="1" applyBorder="1" applyAlignment="1">
      <alignment horizontal="center" vertical="center" wrapText="1"/>
    </xf>
    <xf numFmtId="182" fontId="81" fillId="31" borderId="22" xfId="0" applyNumberFormat="1" applyFont="1" applyFill="1" applyBorder="1" applyAlignment="1">
      <alignment horizontal="center" vertical="center" wrapText="1"/>
    </xf>
    <xf numFmtId="182" fontId="81" fillId="31" borderId="10" xfId="0" applyNumberFormat="1" applyFont="1" applyFill="1" applyBorder="1" applyAlignment="1">
      <alignment horizontal="center" vertical="center" wrapText="1"/>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41196</c:v>
                </c:pt>
                <c:pt idx="1">
                  <c:v>41203</c:v>
                </c:pt>
                <c:pt idx="2">
                  <c:v>41210</c:v>
                </c:pt>
                <c:pt idx="3">
                  <c:v>41217</c:v>
                </c:pt>
                <c:pt idx="4">
                  <c:v>41224</c:v>
                </c:pt>
                <c:pt idx="5">
                  <c:v>41231</c:v>
                </c:pt>
                <c:pt idx="6">
                  <c:v>41238</c:v>
                </c:pt>
                <c:pt idx="7">
                  <c:v>41245</c:v>
                </c:pt>
                <c:pt idx="8">
                  <c:v>41252</c:v>
                </c:pt>
                <c:pt idx="9">
                  <c:v>41259</c:v>
                </c:pt>
                <c:pt idx="10">
                  <c:v>41266</c:v>
                </c:pt>
                <c:pt idx="11">
                  <c:v>41273</c:v>
                </c:pt>
                <c:pt idx="12">
                  <c:v>41280</c:v>
                </c:pt>
                <c:pt idx="13">
                  <c:v>41287</c:v>
                </c:pt>
                <c:pt idx="14">
                  <c:v>41294</c:v>
                </c:pt>
                <c:pt idx="15">
                  <c:v>41301</c:v>
                </c:pt>
                <c:pt idx="16">
                  <c:v>41308</c:v>
                </c:pt>
                <c:pt idx="17">
                  <c:v>41315</c:v>
                </c:pt>
                <c:pt idx="18">
                  <c:v>41329</c:v>
                </c:pt>
                <c:pt idx="19">
                  <c:v>41336</c:v>
                </c:pt>
                <c:pt idx="20">
                  <c:v>41343</c:v>
                </c:pt>
                <c:pt idx="21">
                  <c:v>41350</c:v>
                </c:pt>
                <c:pt idx="22">
                  <c:v>41357</c:v>
                </c:pt>
                <c:pt idx="23">
                  <c:v>41364</c:v>
                </c:pt>
                <c:pt idx="24">
                  <c:v>41371</c:v>
                </c:pt>
                <c:pt idx="25">
                  <c:v>41378</c:v>
                </c:pt>
                <c:pt idx="26">
                  <c:v>41385</c:v>
                </c:pt>
                <c:pt idx="27">
                  <c:v>41392</c:v>
                </c:pt>
                <c:pt idx="28">
                  <c:v>41399</c:v>
                </c:pt>
                <c:pt idx="29">
                  <c:v>41406</c:v>
                </c:pt>
                <c:pt idx="30">
                  <c:v>41413</c:v>
                </c:pt>
                <c:pt idx="31">
                  <c:v>41420</c:v>
                </c:pt>
                <c:pt idx="32">
                  <c:v>41427</c:v>
                </c:pt>
                <c:pt idx="33">
                  <c:v>41434</c:v>
                </c:pt>
                <c:pt idx="34">
                  <c:v>41441</c:v>
                </c:pt>
                <c:pt idx="35">
                  <c:v>41448</c:v>
                </c:pt>
                <c:pt idx="36">
                  <c:v>41455</c:v>
                </c:pt>
                <c:pt idx="37">
                  <c:v>41462</c:v>
                </c:pt>
                <c:pt idx="38">
                  <c:v>41469</c:v>
                </c:pt>
                <c:pt idx="39">
                  <c:v>41476</c:v>
                </c:pt>
                <c:pt idx="40">
                  <c:v>41483</c:v>
                </c:pt>
                <c:pt idx="41">
                  <c:v>41490</c:v>
                </c:pt>
                <c:pt idx="42">
                  <c:v>41497</c:v>
                </c:pt>
                <c:pt idx="43">
                  <c:v>41504</c:v>
                </c:pt>
                <c:pt idx="44">
                  <c:v>41511</c:v>
                </c:pt>
                <c:pt idx="45">
                  <c:v>41518</c:v>
                </c:pt>
                <c:pt idx="46">
                  <c:v>41525</c:v>
                </c:pt>
                <c:pt idx="47">
                  <c:v>41532</c:v>
                </c:pt>
                <c:pt idx="48">
                  <c:v>41539</c:v>
                </c:pt>
                <c:pt idx="49">
                  <c:v>41546</c:v>
                </c:pt>
                <c:pt idx="50">
                  <c:v>41553</c:v>
                </c:pt>
                <c:pt idx="51">
                  <c:v>41560</c:v>
                </c:pt>
                <c:pt idx="52">
                  <c:v>41567</c:v>
                </c:pt>
                <c:pt idx="53">
                  <c:v>41574</c:v>
                </c:pt>
                <c:pt idx="54">
                  <c:v>41581</c:v>
                </c:pt>
                <c:pt idx="55">
                  <c:v>41588</c:v>
                </c:pt>
                <c:pt idx="56">
                  <c:v>41595</c:v>
                </c:pt>
                <c:pt idx="57">
                  <c:v>41602</c:v>
                </c:pt>
                <c:pt idx="58">
                  <c:v>41609</c:v>
                </c:pt>
                <c:pt idx="59">
                  <c:v>41616</c:v>
                </c:pt>
                <c:pt idx="60">
                  <c:v>41623</c:v>
                </c:pt>
                <c:pt idx="61">
                  <c:v>41630</c:v>
                </c:pt>
                <c:pt idx="62">
                  <c:v>41637</c:v>
                </c:pt>
                <c:pt idx="63">
                  <c:v>41644</c:v>
                </c:pt>
                <c:pt idx="64">
                  <c:v>41651</c:v>
                </c:pt>
                <c:pt idx="65">
                  <c:v>41658</c:v>
                </c:pt>
                <c:pt idx="66">
                  <c:v>41665</c:v>
                </c:pt>
                <c:pt idx="67">
                  <c:v>41672</c:v>
                </c:pt>
                <c:pt idx="68">
                  <c:v>41679</c:v>
                </c:pt>
                <c:pt idx="69">
                  <c:v>41686</c:v>
                </c:pt>
                <c:pt idx="70">
                  <c:v>41693</c:v>
                </c:pt>
                <c:pt idx="71">
                  <c:v>41700</c:v>
                </c:pt>
                <c:pt idx="72">
                  <c:v>41707</c:v>
                </c:pt>
                <c:pt idx="73">
                  <c:v>41714</c:v>
                </c:pt>
                <c:pt idx="74">
                  <c:v>41721</c:v>
                </c:pt>
                <c:pt idx="75">
                  <c:v>41728</c:v>
                </c:pt>
                <c:pt idx="76">
                  <c:v>41735</c:v>
                </c:pt>
                <c:pt idx="77">
                  <c:v>41742</c:v>
                </c:pt>
                <c:pt idx="78">
                  <c:v>41749</c:v>
                </c:pt>
                <c:pt idx="79">
                  <c:v>41756</c:v>
                </c:pt>
                <c:pt idx="80">
                  <c:v>41763</c:v>
                </c:pt>
                <c:pt idx="81">
                  <c:v>41770</c:v>
                </c:pt>
                <c:pt idx="82">
                  <c:v>41777</c:v>
                </c:pt>
                <c:pt idx="83">
                  <c:v>41784</c:v>
                </c:pt>
                <c:pt idx="84">
                  <c:v>41791</c:v>
                </c:pt>
                <c:pt idx="85">
                  <c:v>41798</c:v>
                </c:pt>
                <c:pt idx="86">
                  <c:v>41805</c:v>
                </c:pt>
                <c:pt idx="87">
                  <c:v>41812</c:v>
                </c:pt>
                <c:pt idx="88">
                  <c:v>41819</c:v>
                </c:pt>
                <c:pt idx="89">
                  <c:v>41826</c:v>
                </c:pt>
                <c:pt idx="90">
                  <c:v>41833</c:v>
                </c:pt>
                <c:pt idx="91">
                  <c:v>41840</c:v>
                </c:pt>
                <c:pt idx="92">
                  <c:v>41847</c:v>
                </c:pt>
                <c:pt idx="93">
                  <c:v>41854</c:v>
                </c:pt>
                <c:pt idx="94">
                  <c:v>41861</c:v>
                </c:pt>
                <c:pt idx="95">
                  <c:v>41868</c:v>
                </c:pt>
                <c:pt idx="96">
                  <c:v>41875</c:v>
                </c:pt>
                <c:pt idx="97">
                  <c:v>41882</c:v>
                </c:pt>
                <c:pt idx="98">
                  <c:v>41889</c:v>
                </c:pt>
                <c:pt idx="99">
                  <c:v>41896</c:v>
                </c:pt>
                <c:pt idx="100">
                  <c:v>41903</c:v>
                </c:pt>
                <c:pt idx="101">
                  <c:v>41910</c:v>
                </c:pt>
              </c:numCache>
            </c:numRef>
          </c:cat>
          <c:val>
            <c:numRef>
              <c:f>[0]!_zs1</c:f>
              <c:numCache>
                <c:formatCode>0.0%</c:formatCode>
                <c:ptCount val="104"/>
                <c:pt idx="0">
                  <c:v>0</c:v>
                </c:pt>
                <c:pt idx="1">
                  <c:v>1.2123507993600402E-2</c:v>
                </c:pt>
                <c:pt idx="2">
                  <c:v>-2.4570726104356955E-2</c:v>
                </c:pt>
                <c:pt idx="3">
                  <c:v>9.732999903233619E-4</c:v>
                </c:pt>
                <c:pt idx="4">
                  <c:v>-2.7600843729157942E-2</c:v>
                </c:pt>
                <c:pt idx="5">
                  <c:v>-5.523509989668185E-2</c:v>
                </c:pt>
                <c:pt idx="6">
                  <c:v>-4.853699082372942E-2</c:v>
                </c:pt>
                <c:pt idx="7">
                  <c:v>-7.1541671602595058E-2</c:v>
                </c:pt>
                <c:pt idx="8">
                  <c:v>-2.5069743040991854E-2</c:v>
                </c:pt>
                <c:pt idx="9">
                  <c:v>2.2275248195836816E-2</c:v>
                </c:pt>
                <c:pt idx="10">
                  <c:v>2.9277540636250876E-2</c:v>
                </c:pt>
                <c:pt idx="11">
                  <c:v>7.6162134508062529E-2</c:v>
                </c:pt>
                <c:pt idx="12">
                  <c:v>9.5411170429037462E-2</c:v>
                </c:pt>
                <c:pt idx="13">
                  <c:v>7.7542458747571708E-2</c:v>
                </c:pt>
                <c:pt idx="14">
                  <c:v>0.12623306000223034</c:v>
                </c:pt>
                <c:pt idx="15">
                  <c:v>0.11592076652472882</c:v>
                </c:pt>
                <c:pt idx="16">
                  <c:v>0.19040446841461467</c:v>
                </c:pt>
                <c:pt idx="17">
                  <c:v>0.20272845103841086</c:v>
                </c:pt>
                <c:pt idx="18">
                  <c:v>0.12673858585542996</c:v>
                </c:pt>
                <c:pt idx="19">
                  <c:v>0.15808205660934904</c:v>
                </c:pt>
                <c:pt idx="20">
                  <c:v>0.13121802223532697</c:v>
                </c:pt>
                <c:pt idx="21">
                  <c:v>0.10212142947957736</c:v>
                </c:pt>
                <c:pt idx="22">
                  <c:v>0.13615655419692763</c:v>
                </c:pt>
                <c:pt idx="23">
                  <c:v>8.2685804617078418E-2</c:v>
                </c:pt>
                <c:pt idx="24">
                  <c:v>7.7680013850974561E-2</c:v>
                </c:pt>
                <c:pt idx="25">
                  <c:v>6.8378772079872308E-2</c:v>
                </c:pt>
                <c:pt idx="26">
                  <c:v>9.9497902176191255E-2</c:v>
                </c:pt>
                <c:pt idx="27">
                  <c:v>6.1954037502641501E-2</c:v>
                </c:pt>
                <c:pt idx="28">
                  <c:v>8.1743747426265889E-2</c:v>
                </c:pt>
                <c:pt idx="29">
                  <c:v>0.10253930192303762</c:v>
                </c:pt>
                <c:pt idx="30">
                  <c:v>0.12476161093081406</c:v>
                </c:pt>
                <c:pt idx="31">
                  <c:v>0.12700935678452585</c:v>
                </c:pt>
                <c:pt idx="32">
                  <c:v>0.13100062442206251</c:v>
                </c:pt>
                <c:pt idx="33">
                  <c:v>7.7946011574589358E-2</c:v>
                </c:pt>
                <c:pt idx="34">
                  <c:v>4.8704053015559357E-2</c:v>
                </c:pt>
                <c:pt idx="35">
                  <c:v>5.5816129182031382E-3</c:v>
                </c:pt>
                <c:pt idx="36">
                  <c:v>-4.5081623983361352E-2</c:v>
                </c:pt>
                <c:pt idx="37">
                  <c:v>-3.3708377105797105E-2</c:v>
                </c:pt>
                <c:pt idx="38">
                  <c:v>-1.2652465946433322E-2</c:v>
                </c:pt>
                <c:pt idx="39">
                  <c:v>-4.9490764064358372E-2</c:v>
                </c:pt>
                <c:pt idx="40">
                  <c:v>-3.4941165903170868E-2</c:v>
                </c:pt>
                <c:pt idx="41">
                  <c:v>-2.4850175588872592E-2</c:v>
                </c:pt>
                <c:pt idx="42">
                  <c:v>-8.0367762464466086E-3</c:v>
                </c:pt>
                <c:pt idx="43">
                  <c:v>-1.6793004737192252E-4</c:v>
                </c:pt>
                <c:pt idx="44">
                  <c:v>-7.6379966249097153E-3</c:v>
                </c:pt>
                <c:pt idx="45">
                  <c:v>4.0698085640853421E-3</c:v>
                </c:pt>
                <c:pt idx="46">
                  <c:v>2.3107087732818554E-2</c:v>
                </c:pt>
                <c:pt idx="47">
                  <c:v>8.0003697064608748E-2</c:v>
                </c:pt>
                <c:pt idx="48">
                  <c:v>5.5533642203120737E-2</c:v>
                </c:pt>
                <c:pt idx="49">
                  <c:v>3.9244427608047028E-2</c:v>
                </c:pt>
                <c:pt idx="50">
                  <c:v>4.534805563474742E-2</c:v>
                </c:pt>
                <c:pt idx="51">
                  <c:v>7.1154174103103873E-2</c:v>
                </c:pt>
                <c:pt idx="52">
                  <c:v>5.2732204513630032E-2</c:v>
                </c:pt>
                <c:pt idx="53">
                  <c:v>2.7783527320743406E-2</c:v>
                </c:pt>
                <c:pt idx="54">
                  <c:v>3.4900376692698076E-2</c:v>
                </c:pt>
                <c:pt idx="55">
                  <c:v>1.4814294101490599E-3</c:v>
                </c:pt>
                <c:pt idx="56">
                  <c:v>2.0048764802903518E-2</c:v>
                </c:pt>
                <c:pt idx="57">
                  <c:v>4.0542305571068527E-2</c:v>
                </c:pt>
                <c:pt idx="58">
                  <c:v>5.8325533481649927E-2</c:v>
                </c:pt>
                <c:pt idx="59">
                  <c:v>6.4115431729926842E-2</c:v>
                </c:pt>
                <c:pt idx="60">
                  <c:v>4.4307496839921079E-2</c:v>
                </c:pt>
                <c:pt idx="61">
                  <c:v>-1.1453523515196795E-2</c:v>
                </c:pt>
                <c:pt idx="62">
                  <c:v>-4.5692594284907351E-4</c:v>
                </c:pt>
                <c:pt idx="63">
                  <c:v>-5.9673747066105731E-3</c:v>
                </c:pt>
                <c:pt idx="64">
                  <c:v>-4.3253920211964947E-2</c:v>
                </c:pt>
                <c:pt idx="65">
                  <c:v>-5.4693558038490298E-2</c:v>
                </c:pt>
                <c:pt idx="66">
                  <c:v>-2.5537951105886636E-2</c:v>
                </c:pt>
                <c:pt idx="67">
                  <c:v>-4.4295780790104433E-2</c:v>
                </c:pt>
                <c:pt idx="68">
                  <c:v>-3.9942183463793635E-2</c:v>
                </c:pt>
                <c:pt idx="69">
                  <c:v>-3.8862571169578919E-3</c:v>
                </c:pt>
                <c:pt idx="70">
                  <c:v>-1.7459951721196187E-2</c:v>
                </c:pt>
                <c:pt idx="71">
                  <c:v>-5.4483970925103598E-2</c:v>
                </c:pt>
                <c:pt idx="72">
                  <c:v>-5.9089246358586478E-2</c:v>
                </c:pt>
                <c:pt idx="73">
                  <c:v>-7.8842506349448227E-2</c:v>
                </c:pt>
                <c:pt idx="74">
                  <c:v>-6.3237595849220618E-2</c:v>
                </c:pt>
                <c:pt idx="75">
                  <c:v>-6.6202624308373315E-2</c:v>
                </c:pt>
                <c:pt idx="76">
                  <c:v>-5.1663006485918261E-2</c:v>
                </c:pt>
                <c:pt idx="77">
                  <c:v>-1.4694963964468122E-2</c:v>
                </c:pt>
                <c:pt idx="78">
                  <c:v>-3.4736785923035973E-2</c:v>
                </c:pt>
                <c:pt idx="79">
                  <c:v>-5.932009593275156E-2</c:v>
                </c:pt>
                <c:pt idx="80">
                  <c:v>-6.3297911809387597E-2</c:v>
                </c:pt>
                <c:pt idx="81">
                  <c:v>-7.4036756285769112E-2</c:v>
                </c:pt>
                <c:pt idx="82">
                  <c:v>-6.881183199531693E-2</c:v>
                </c:pt>
                <c:pt idx="83">
                  <c:v>-6.7743501823147367E-2</c:v>
                </c:pt>
                <c:pt idx="84">
                  <c:v>-6.4250383266703737E-2</c:v>
                </c:pt>
                <c:pt idx="85">
                  <c:v>-7.3687444430124871E-2</c:v>
                </c:pt>
                <c:pt idx="86">
                  <c:v>-5.5668159812126583E-2</c:v>
                </c:pt>
                <c:pt idx="87">
                  <c:v>-7.2813947827128467E-2</c:v>
                </c:pt>
                <c:pt idx="88">
                  <c:v>-6.6943339013447956E-2</c:v>
                </c:pt>
                <c:pt idx="89">
                  <c:v>-5.4603734989895902E-2</c:v>
                </c:pt>
                <c:pt idx="90">
                  <c:v>-6.7919242570397165E-2</c:v>
                </c:pt>
                <c:pt idx="91">
                  <c:v>-6.0917817985525091E-2</c:v>
                </c:pt>
                <c:pt idx="92">
                  <c:v>-1.9126234361785399E-2</c:v>
                </c:pt>
                <c:pt idx="93">
                  <c:v>1.0792217592213049E-2</c:v>
                </c:pt>
                <c:pt idx="94">
                  <c:v>1.1543780491562128E-2</c:v>
                </c:pt>
                <c:pt idx="95">
                  <c:v>2.4345083663444012E-2</c:v>
                </c:pt>
                <c:pt idx="96">
                  <c:v>2.6397128092440436E-2</c:v>
                </c:pt>
                <c:pt idx="97">
                  <c:v>1.4647665837430601E-2</c:v>
                </c:pt>
                <c:pt idx="98">
                  <c:v>6.2801498439378767E-2</c:v>
                </c:pt>
                <c:pt idx="99">
                  <c:v>5.8071251807851665E-2</c:v>
                </c:pt>
                <c:pt idx="100">
                  <c:v>5.2366403402687833E-2</c:v>
                </c:pt>
                <c:pt idx="101">
                  <c:v>5.7569197376819981E-2</c:v>
                </c:pt>
                <c:pt idx="102">
                  <c:v>6.3551759555414922E-2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41196</c:v>
                </c:pt>
                <c:pt idx="1">
                  <c:v>41203</c:v>
                </c:pt>
                <c:pt idx="2">
                  <c:v>41210</c:v>
                </c:pt>
                <c:pt idx="3">
                  <c:v>41217</c:v>
                </c:pt>
                <c:pt idx="4">
                  <c:v>41224</c:v>
                </c:pt>
                <c:pt idx="5">
                  <c:v>41231</c:v>
                </c:pt>
                <c:pt idx="6">
                  <c:v>41238</c:v>
                </c:pt>
                <c:pt idx="7">
                  <c:v>41245</c:v>
                </c:pt>
                <c:pt idx="8">
                  <c:v>41252</c:v>
                </c:pt>
                <c:pt idx="9">
                  <c:v>41259</c:v>
                </c:pt>
                <c:pt idx="10">
                  <c:v>41266</c:v>
                </c:pt>
                <c:pt idx="11">
                  <c:v>41273</c:v>
                </c:pt>
                <c:pt idx="12">
                  <c:v>41280</c:v>
                </c:pt>
                <c:pt idx="13">
                  <c:v>41287</c:v>
                </c:pt>
                <c:pt idx="14">
                  <c:v>41294</c:v>
                </c:pt>
                <c:pt idx="15">
                  <c:v>41301</c:v>
                </c:pt>
                <c:pt idx="16">
                  <c:v>41308</c:v>
                </c:pt>
                <c:pt idx="17">
                  <c:v>41315</c:v>
                </c:pt>
                <c:pt idx="18">
                  <c:v>41329</c:v>
                </c:pt>
                <c:pt idx="19">
                  <c:v>41336</c:v>
                </c:pt>
                <c:pt idx="20">
                  <c:v>41343</c:v>
                </c:pt>
                <c:pt idx="21">
                  <c:v>41350</c:v>
                </c:pt>
                <c:pt idx="22">
                  <c:v>41357</c:v>
                </c:pt>
                <c:pt idx="23">
                  <c:v>41364</c:v>
                </c:pt>
                <c:pt idx="24">
                  <c:v>41371</c:v>
                </c:pt>
                <c:pt idx="25">
                  <c:v>41378</c:v>
                </c:pt>
                <c:pt idx="26">
                  <c:v>41385</c:v>
                </c:pt>
                <c:pt idx="27">
                  <c:v>41392</c:v>
                </c:pt>
                <c:pt idx="28">
                  <c:v>41399</c:v>
                </c:pt>
                <c:pt idx="29">
                  <c:v>41406</c:v>
                </c:pt>
                <c:pt idx="30">
                  <c:v>41413</c:v>
                </c:pt>
                <c:pt idx="31">
                  <c:v>41420</c:v>
                </c:pt>
                <c:pt idx="32">
                  <c:v>41427</c:v>
                </c:pt>
                <c:pt idx="33">
                  <c:v>41434</c:v>
                </c:pt>
                <c:pt idx="34">
                  <c:v>41441</c:v>
                </c:pt>
                <c:pt idx="35">
                  <c:v>41448</c:v>
                </c:pt>
                <c:pt idx="36">
                  <c:v>41455</c:v>
                </c:pt>
                <c:pt idx="37">
                  <c:v>41462</c:v>
                </c:pt>
                <c:pt idx="38">
                  <c:v>41469</c:v>
                </c:pt>
                <c:pt idx="39">
                  <c:v>41476</c:v>
                </c:pt>
                <c:pt idx="40">
                  <c:v>41483</c:v>
                </c:pt>
                <c:pt idx="41">
                  <c:v>41490</c:v>
                </c:pt>
                <c:pt idx="42">
                  <c:v>41497</c:v>
                </c:pt>
                <c:pt idx="43">
                  <c:v>41504</c:v>
                </c:pt>
                <c:pt idx="44">
                  <c:v>41511</c:v>
                </c:pt>
                <c:pt idx="45">
                  <c:v>41518</c:v>
                </c:pt>
                <c:pt idx="46">
                  <c:v>41525</c:v>
                </c:pt>
                <c:pt idx="47">
                  <c:v>41532</c:v>
                </c:pt>
                <c:pt idx="48">
                  <c:v>41539</c:v>
                </c:pt>
                <c:pt idx="49">
                  <c:v>41546</c:v>
                </c:pt>
                <c:pt idx="50">
                  <c:v>41553</c:v>
                </c:pt>
                <c:pt idx="51">
                  <c:v>41560</c:v>
                </c:pt>
                <c:pt idx="52">
                  <c:v>41567</c:v>
                </c:pt>
                <c:pt idx="53">
                  <c:v>41574</c:v>
                </c:pt>
                <c:pt idx="54">
                  <c:v>41581</c:v>
                </c:pt>
                <c:pt idx="55">
                  <c:v>41588</c:v>
                </c:pt>
                <c:pt idx="56">
                  <c:v>41595</c:v>
                </c:pt>
                <c:pt idx="57">
                  <c:v>41602</c:v>
                </c:pt>
                <c:pt idx="58">
                  <c:v>41609</c:v>
                </c:pt>
                <c:pt idx="59">
                  <c:v>41616</c:v>
                </c:pt>
                <c:pt idx="60">
                  <c:v>41623</c:v>
                </c:pt>
                <c:pt idx="61">
                  <c:v>41630</c:v>
                </c:pt>
                <c:pt idx="62">
                  <c:v>41637</c:v>
                </c:pt>
                <c:pt idx="63">
                  <c:v>41644</c:v>
                </c:pt>
                <c:pt idx="64">
                  <c:v>41651</c:v>
                </c:pt>
                <c:pt idx="65">
                  <c:v>41658</c:v>
                </c:pt>
                <c:pt idx="66">
                  <c:v>41665</c:v>
                </c:pt>
                <c:pt idx="67">
                  <c:v>41672</c:v>
                </c:pt>
                <c:pt idx="68">
                  <c:v>41679</c:v>
                </c:pt>
                <c:pt idx="69">
                  <c:v>41686</c:v>
                </c:pt>
                <c:pt idx="70">
                  <c:v>41693</c:v>
                </c:pt>
                <c:pt idx="71">
                  <c:v>41700</c:v>
                </c:pt>
                <c:pt idx="72">
                  <c:v>41707</c:v>
                </c:pt>
                <c:pt idx="73">
                  <c:v>41714</c:v>
                </c:pt>
                <c:pt idx="74">
                  <c:v>41721</c:v>
                </c:pt>
                <c:pt idx="75">
                  <c:v>41728</c:v>
                </c:pt>
                <c:pt idx="76">
                  <c:v>41735</c:v>
                </c:pt>
                <c:pt idx="77">
                  <c:v>41742</c:v>
                </c:pt>
                <c:pt idx="78">
                  <c:v>41749</c:v>
                </c:pt>
                <c:pt idx="79">
                  <c:v>41756</c:v>
                </c:pt>
                <c:pt idx="80">
                  <c:v>41763</c:v>
                </c:pt>
                <c:pt idx="81">
                  <c:v>41770</c:v>
                </c:pt>
                <c:pt idx="82">
                  <c:v>41777</c:v>
                </c:pt>
                <c:pt idx="83">
                  <c:v>41784</c:v>
                </c:pt>
                <c:pt idx="84">
                  <c:v>41791</c:v>
                </c:pt>
                <c:pt idx="85">
                  <c:v>41798</c:v>
                </c:pt>
                <c:pt idx="86">
                  <c:v>41805</c:v>
                </c:pt>
                <c:pt idx="87">
                  <c:v>41812</c:v>
                </c:pt>
                <c:pt idx="88">
                  <c:v>41819</c:v>
                </c:pt>
                <c:pt idx="89">
                  <c:v>41826</c:v>
                </c:pt>
                <c:pt idx="90">
                  <c:v>41833</c:v>
                </c:pt>
                <c:pt idx="91">
                  <c:v>41840</c:v>
                </c:pt>
                <c:pt idx="92">
                  <c:v>41847</c:v>
                </c:pt>
                <c:pt idx="93">
                  <c:v>41854</c:v>
                </c:pt>
                <c:pt idx="94">
                  <c:v>41861</c:v>
                </c:pt>
                <c:pt idx="95">
                  <c:v>41868</c:v>
                </c:pt>
                <c:pt idx="96">
                  <c:v>41875</c:v>
                </c:pt>
                <c:pt idx="97">
                  <c:v>41882</c:v>
                </c:pt>
                <c:pt idx="98">
                  <c:v>41889</c:v>
                </c:pt>
                <c:pt idx="99">
                  <c:v>41896</c:v>
                </c:pt>
                <c:pt idx="100">
                  <c:v>41903</c:v>
                </c:pt>
                <c:pt idx="101">
                  <c:v>41910</c:v>
                </c:pt>
              </c:numCache>
            </c:numRef>
          </c:cat>
          <c:val>
            <c:numRef>
              <c:f>[0]!_zs2</c:f>
              <c:numCache>
                <c:formatCode>0.0%</c:formatCode>
                <c:ptCount val="104"/>
                <c:pt idx="0">
                  <c:v>0</c:v>
                </c:pt>
                <c:pt idx="1">
                  <c:v>-1.1889086330107546E-2</c:v>
                </c:pt>
                <c:pt idx="2">
                  <c:v>-4.7204786316045189E-2</c:v>
                </c:pt>
                <c:pt idx="3">
                  <c:v>-4.5197704000102257E-2</c:v>
                </c:pt>
                <c:pt idx="4">
                  <c:v>-8.1734272528540264E-2</c:v>
                </c:pt>
                <c:pt idx="5">
                  <c:v>-0.12811449317975532</c:v>
                </c:pt>
                <c:pt idx="6">
                  <c:v>-0.12394692098231985</c:v>
                </c:pt>
                <c:pt idx="7">
                  <c:v>-0.18138527031691443</c:v>
                </c:pt>
                <c:pt idx="8">
                  <c:v>-0.13758101837055603</c:v>
                </c:pt>
                <c:pt idx="9">
                  <c:v>-0.11120770105979061</c:v>
                </c:pt>
                <c:pt idx="10">
                  <c:v>-0.10587039617503813</c:v>
                </c:pt>
                <c:pt idx="11">
                  <c:v>-6.2424095214962394E-2</c:v>
                </c:pt>
                <c:pt idx="12">
                  <c:v>-5.7380821497513557E-2</c:v>
                </c:pt>
                <c:pt idx="13">
                  <c:v>-1.7060199685514532E-2</c:v>
                </c:pt>
                <c:pt idx="14">
                  <c:v>1.43819592702914E-2</c:v>
                </c:pt>
                <c:pt idx="15">
                  <c:v>-1.345512189509479E-2</c:v>
                </c:pt>
                <c:pt idx="16">
                  <c:v>1.9994119376653963E-2</c:v>
                </c:pt>
                <c:pt idx="17">
                  <c:v>4.4988430512764799E-2</c:v>
                </c:pt>
                <c:pt idx="18">
                  <c:v>3.3513864208736477E-2</c:v>
                </c:pt>
                <c:pt idx="19">
                  <c:v>6.3126829704818199E-2</c:v>
                </c:pt>
                <c:pt idx="20">
                  <c:v>7.9012438796773221E-2</c:v>
                </c:pt>
                <c:pt idx="21">
                  <c:v>6.1372742032394623E-2</c:v>
                </c:pt>
                <c:pt idx="22">
                  <c:v>9.4709612262378062E-2</c:v>
                </c:pt>
                <c:pt idx="23">
                  <c:v>7.725048898661524E-2</c:v>
                </c:pt>
                <c:pt idx="24">
                  <c:v>5.9323408716106529E-2</c:v>
                </c:pt>
                <c:pt idx="25">
                  <c:v>5.9711146338033538E-2</c:v>
                </c:pt>
                <c:pt idx="26">
                  <c:v>9.1313552280019916E-2</c:v>
                </c:pt>
                <c:pt idx="27">
                  <c:v>9.5916482364521771E-2</c:v>
                </c:pt>
                <c:pt idx="28">
                  <c:v>0.14077362156910378</c:v>
                </c:pt>
                <c:pt idx="29">
                  <c:v>0.18984953274612315</c:v>
                </c:pt>
                <c:pt idx="30">
                  <c:v>0.24757347583191636</c:v>
                </c:pt>
                <c:pt idx="31">
                  <c:v>0.28255653707988682</c:v>
                </c:pt>
                <c:pt idx="32">
                  <c:v>0.2725693849635018</c:v>
                </c:pt>
                <c:pt idx="33">
                  <c:v>0.1981006864988557</c:v>
                </c:pt>
                <c:pt idx="34">
                  <c:v>0.20807754752438545</c:v>
                </c:pt>
                <c:pt idx="35">
                  <c:v>0.16558742313641761</c:v>
                </c:pt>
                <c:pt idx="36">
                  <c:v>0.14992188998120759</c:v>
                </c:pt>
                <c:pt idx="37">
                  <c:v>0.20941404701941879</c:v>
                </c:pt>
                <c:pt idx="38">
                  <c:v>0.24050829040052157</c:v>
                </c:pt>
                <c:pt idx="39">
                  <c:v>0.2876850159160349</c:v>
                </c:pt>
                <c:pt idx="40">
                  <c:v>0.36083453715659064</c:v>
                </c:pt>
                <c:pt idx="41">
                  <c:v>0.36916910627309085</c:v>
                </c:pt>
                <c:pt idx="42">
                  <c:v>0.38034420822520243</c:v>
                </c:pt>
                <c:pt idx="43">
                  <c:v>0.34790553929151269</c:v>
                </c:pt>
                <c:pt idx="44">
                  <c:v>0.44252400189202667</c:v>
                </c:pt>
                <c:pt idx="45">
                  <c:v>0.38468819912301999</c:v>
                </c:pt>
                <c:pt idx="46">
                  <c:v>0.45595304450097784</c:v>
                </c:pt>
                <c:pt idx="47">
                  <c:v>0.40846688314178681</c:v>
                </c:pt>
                <c:pt idx="48">
                  <c:v>0.42492412717487182</c:v>
                </c:pt>
                <c:pt idx="49">
                  <c:v>0.4718860181787965</c:v>
                </c:pt>
                <c:pt idx="50">
                  <c:v>0.50515398284392066</c:v>
                </c:pt>
                <c:pt idx="51">
                  <c:v>0.58015430244301558</c:v>
                </c:pt>
                <c:pt idx="52">
                  <c:v>0.54344885775283491</c:v>
                </c:pt>
                <c:pt idx="53">
                  <c:v>0.43462651649770545</c:v>
                </c:pt>
                <c:pt idx="54">
                  <c:v>0.36775705355202426</c:v>
                </c:pt>
                <c:pt idx="55">
                  <c:v>0.34152295360699547</c:v>
                </c:pt>
                <c:pt idx="56">
                  <c:v>0.39047217570279824</c:v>
                </c:pt>
                <c:pt idx="57">
                  <c:v>0.44853329583370605</c:v>
                </c:pt>
                <c:pt idx="58">
                  <c:v>0.50791531902381637</c:v>
                </c:pt>
                <c:pt idx="59">
                  <c:v>0.42504909042097583</c:v>
                </c:pt>
                <c:pt idx="60">
                  <c:v>0.43189554223182447</c:v>
                </c:pt>
                <c:pt idx="61">
                  <c:v>0.36115567032714146</c:v>
                </c:pt>
                <c:pt idx="62">
                  <c:v>0.37377587154673164</c:v>
                </c:pt>
                <c:pt idx="63">
                  <c:v>0.40867110696342501</c:v>
                </c:pt>
                <c:pt idx="64">
                  <c:v>0.36668473466883134</c:v>
                </c:pt>
                <c:pt idx="65">
                  <c:v>0.37904324814952117</c:v>
                </c:pt>
                <c:pt idx="66">
                  <c:v>0.48091488436904739</c:v>
                </c:pt>
                <c:pt idx="67">
                  <c:v>0.50110747478363127</c:v>
                </c:pt>
                <c:pt idx="68">
                  <c:v>0.54568068215230814</c:v>
                </c:pt>
                <c:pt idx="69">
                  <c:v>0.56862118558480224</c:v>
                </c:pt>
                <c:pt idx="70">
                  <c:v>0.58819407335438423</c:v>
                </c:pt>
                <c:pt idx="71">
                  <c:v>0.51478401493166959</c:v>
                </c:pt>
                <c:pt idx="72">
                  <c:v>0.55820199941193782</c:v>
                </c:pt>
                <c:pt idx="73">
                  <c:v>0.47145794715109357</c:v>
                </c:pt>
                <c:pt idx="74">
                  <c:v>0.51167156718612183</c:v>
                </c:pt>
                <c:pt idx="75">
                  <c:v>0.43188857497155553</c:v>
                </c:pt>
                <c:pt idx="76">
                  <c:v>0.46423340961098369</c:v>
                </c:pt>
                <c:pt idx="77">
                  <c:v>0.50984921314702825</c:v>
                </c:pt>
                <c:pt idx="78">
                  <c:v>0.52488168441506966</c:v>
                </c:pt>
                <c:pt idx="79">
                  <c:v>0.41810458560781361</c:v>
                </c:pt>
                <c:pt idx="80">
                  <c:v>0.42039758127404991</c:v>
                </c:pt>
                <c:pt idx="81">
                  <c:v>0.40039745343441191</c:v>
                </c:pt>
                <c:pt idx="82">
                  <c:v>0.39035277348094555</c:v>
                </c:pt>
                <c:pt idx="83">
                  <c:v>0.43941423877887575</c:v>
                </c:pt>
                <c:pt idx="84">
                  <c:v>0.48044743873285367</c:v>
                </c:pt>
                <c:pt idx="85">
                  <c:v>0.46322961277373675</c:v>
                </c:pt>
                <c:pt idx="86">
                  <c:v>0.5001432443143321</c:v>
                </c:pt>
                <c:pt idx="87">
                  <c:v>0.48388408780026326</c:v>
                </c:pt>
                <c:pt idx="88">
                  <c:v>0.54929931094435136</c:v>
                </c:pt>
                <c:pt idx="89">
                  <c:v>0.60643237922350202</c:v>
                </c:pt>
                <c:pt idx="90">
                  <c:v>0.59777201078966535</c:v>
                </c:pt>
                <c:pt idx="91">
                  <c:v>0.55747286603684332</c:v>
                </c:pt>
                <c:pt idx="92">
                  <c:v>0.54603396699180529</c:v>
                </c:pt>
                <c:pt idx="93">
                  <c:v>0.57169144624982415</c:v>
                </c:pt>
                <c:pt idx="94">
                  <c:v>0.61511531135343822</c:v>
                </c:pt>
                <c:pt idx="95">
                  <c:v>0.65645168300883383</c:v>
                </c:pt>
                <c:pt idx="96">
                  <c:v>0.70705214578832298</c:v>
                </c:pt>
                <c:pt idx="97">
                  <c:v>0.66666830727535364</c:v>
                </c:pt>
                <c:pt idx="98">
                  <c:v>0.77149968679288694</c:v>
                </c:pt>
                <c:pt idx="99">
                  <c:v>0.80440573744295141</c:v>
                </c:pt>
                <c:pt idx="100">
                  <c:v>0.79530099842757229</c:v>
                </c:pt>
                <c:pt idx="101">
                  <c:v>0.86458624701174847</c:v>
                </c:pt>
                <c:pt idx="102">
                  <c:v>0.90659026117638031</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41196</c:v>
                </c:pt>
                <c:pt idx="1">
                  <c:v>41203</c:v>
                </c:pt>
                <c:pt idx="2">
                  <c:v>41210</c:v>
                </c:pt>
                <c:pt idx="3">
                  <c:v>41217</c:v>
                </c:pt>
                <c:pt idx="4">
                  <c:v>41224</c:v>
                </c:pt>
                <c:pt idx="5">
                  <c:v>41231</c:v>
                </c:pt>
                <c:pt idx="6">
                  <c:v>41238</c:v>
                </c:pt>
                <c:pt idx="7">
                  <c:v>41245</c:v>
                </c:pt>
                <c:pt idx="8">
                  <c:v>41252</c:v>
                </c:pt>
                <c:pt idx="9">
                  <c:v>41259</c:v>
                </c:pt>
                <c:pt idx="10">
                  <c:v>41266</c:v>
                </c:pt>
                <c:pt idx="11">
                  <c:v>41273</c:v>
                </c:pt>
                <c:pt idx="12">
                  <c:v>41280</c:v>
                </c:pt>
                <c:pt idx="13">
                  <c:v>41287</c:v>
                </c:pt>
                <c:pt idx="14">
                  <c:v>41294</c:v>
                </c:pt>
                <c:pt idx="15">
                  <c:v>41301</c:v>
                </c:pt>
                <c:pt idx="16">
                  <c:v>41308</c:v>
                </c:pt>
                <c:pt idx="17">
                  <c:v>41315</c:v>
                </c:pt>
                <c:pt idx="18">
                  <c:v>41329</c:v>
                </c:pt>
                <c:pt idx="19">
                  <c:v>41336</c:v>
                </c:pt>
                <c:pt idx="20">
                  <c:v>41343</c:v>
                </c:pt>
                <c:pt idx="21">
                  <c:v>41350</c:v>
                </c:pt>
                <c:pt idx="22">
                  <c:v>41357</c:v>
                </c:pt>
                <c:pt idx="23">
                  <c:v>41364</c:v>
                </c:pt>
                <c:pt idx="24">
                  <c:v>41371</c:v>
                </c:pt>
                <c:pt idx="25">
                  <c:v>41378</c:v>
                </c:pt>
                <c:pt idx="26">
                  <c:v>41385</c:v>
                </c:pt>
                <c:pt idx="27">
                  <c:v>41392</c:v>
                </c:pt>
                <c:pt idx="28">
                  <c:v>41399</c:v>
                </c:pt>
                <c:pt idx="29">
                  <c:v>41406</c:v>
                </c:pt>
                <c:pt idx="30">
                  <c:v>41413</c:v>
                </c:pt>
                <c:pt idx="31">
                  <c:v>41420</c:v>
                </c:pt>
                <c:pt idx="32">
                  <c:v>41427</c:v>
                </c:pt>
                <c:pt idx="33">
                  <c:v>41434</c:v>
                </c:pt>
                <c:pt idx="34">
                  <c:v>41441</c:v>
                </c:pt>
                <c:pt idx="35">
                  <c:v>41448</c:v>
                </c:pt>
                <c:pt idx="36">
                  <c:v>41455</c:v>
                </c:pt>
                <c:pt idx="37">
                  <c:v>41462</c:v>
                </c:pt>
                <c:pt idx="38">
                  <c:v>41469</c:v>
                </c:pt>
                <c:pt idx="39">
                  <c:v>41476</c:v>
                </c:pt>
                <c:pt idx="40">
                  <c:v>41483</c:v>
                </c:pt>
                <c:pt idx="41">
                  <c:v>41490</c:v>
                </c:pt>
                <c:pt idx="42">
                  <c:v>41497</c:v>
                </c:pt>
                <c:pt idx="43">
                  <c:v>41504</c:v>
                </c:pt>
                <c:pt idx="44">
                  <c:v>41511</c:v>
                </c:pt>
                <c:pt idx="45">
                  <c:v>41518</c:v>
                </c:pt>
                <c:pt idx="46">
                  <c:v>41525</c:v>
                </c:pt>
                <c:pt idx="47">
                  <c:v>41532</c:v>
                </c:pt>
                <c:pt idx="48">
                  <c:v>41539</c:v>
                </c:pt>
                <c:pt idx="49">
                  <c:v>41546</c:v>
                </c:pt>
                <c:pt idx="50">
                  <c:v>41553</c:v>
                </c:pt>
                <c:pt idx="51">
                  <c:v>41560</c:v>
                </c:pt>
                <c:pt idx="52">
                  <c:v>41567</c:v>
                </c:pt>
                <c:pt idx="53">
                  <c:v>41574</c:v>
                </c:pt>
                <c:pt idx="54">
                  <c:v>41581</c:v>
                </c:pt>
                <c:pt idx="55">
                  <c:v>41588</c:v>
                </c:pt>
                <c:pt idx="56">
                  <c:v>41595</c:v>
                </c:pt>
                <c:pt idx="57">
                  <c:v>41602</c:v>
                </c:pt>
                <c:pt idx="58">
                  <c:v>41609</c:v>
                </c:pt>
                <c:pt idx="59">
                  <c:v>41616</c:v>
                </c:pt>
                <c:pt idx="60">
                  <c:v>41623</c:v>
                </c:pt>
                <c:pt idx="61">
                  <c:v>41630</c:v>
                </c:pt>
                <c:pt idx="62">
                  <c:v>41637</c:v>
                </c:pt>
                <c:pt idx="63">
                  <c:v>41644</c:v>
                </c:pt>
                <c:pt idx="64">
                  <c:v>41651</c:v>
                </c:pt>
                <c:pt idx="65">
                  <c:v>41658</c:v>
                </c:pt>
                <c:pt idx="66">
                  <c:v>41665</c:v>
                </c:pt>
                <c:pt idx="67">
                  <c:v>41672</c:v>
                </c:pt>
                <c:pt idx="68">
                  <c:v>41679</c:v>
                </c:pt>
                <c:pt idx="69">
                  <c:v>41686</c:v>
                </c:pt>
                <c:pt idx="70">
                  <c:v>41693</c:v>
                </c:pt>
                <c:pt idx="71">
                  <c:v>41700</c:v>
                </c:pt>
                <c:pt idx="72">
                  <c:v>41707</c:v>
                </c:pt>
                <c:pt idx="73">
                  <c:v>41714</c:v>
                </c:pt>
                <c:pt idx="74">
                  <c:v>41721</c:v>
                </c:pt>
                <c:pt idx="75">
                  <c:v>41728</c:v>
                </c:pt>
                <c:pt idx="76">
                  <c:v>41735</c:v>
                </c:pt>
                <c:pt idx="77">
                  <c:v>41742</c:v>
                </c:pt>
                <c:pt idx="78">
                  <c:v>41749</c:v>
                </c:pt>
                <c:pt idx="79">
                  <c:v>41756</c:v>
                </c:pt>
                <c:pt idx="80">
                  <c:v>41763</c:v>
                </c:pt>
                <c:pt idx="81">
                  <c:v>41770</c:v>
                </c:pt>
                <c:pt idx="82">
                  <c:v>41777</c:v>
                </c:pt>
                <c:pt idx="83">
                  <c:v>41784</c:v>
                </c:pt>
                <c:pt idx="84">
                  <c:v>41791</c:v>
                </c:pt>
                <c:pt idx="85">
                  <c:v>41798</c:v>
                </c:pt>
                <c:pt idx="86">
                  <c:v>41805</c:v>
                </c:pt>
                <c:pt idx="87">
                  <c:v>41812</c:v>
                </c:pt>
                <c:pt idx="88">
                  <c:v>41819</c:v>
                </c:pt>
                <c:pt idx="89">
                  <c:v>41826</c:v>
                </c:pt>
                <c:pt idx="90">
                  <c:v>41833</c:v>
                </c:pt>
                <c:pt idx="91">
                  <c:v>41840</c:v>
                </c:pt>
                <c:pt idx="92">
                  <c:v>41847</c:v>
                </c:pt>
                <c:pt idx="93">
                  <c:v>41854</c:v>
                </c:pt>
                <c:pt idx="94">
                  <c:v>41861</c:v>
                </c:pt>
                <c:pt idx="95">
                  <c:v>41868</c:v>
                </c:pt>
                <c:pt idx="96">
                  <c:v>41875</c:v>
                </c:pt>
                <c:pt idx="97">
                  <c:v>41882</c:v>
                </c:pt>
                <c:pt idx="98">
                  <c:v>41889</c:v>
                </c:pt>
                <c:pt idx="99">
                  <c:v>41896</c:v>
                </c:pt>
                <c:pt idx="100">
                  <c:v>41903</c:v>
                </c:pt>
                <c:pt idx="101">
                  <c:v>41910</c:v>
                </c:pt>
              </c:numCache>
            </c:numRef>
          </c:cat>
          <c:val>
            <c:numRef>
              <c:f>[0]!_zs3</c:f>
              <c:numCache>
                <c:formatCode>0.0%</c:formatCode>
                <c:ptCount val="104"/>
                <c:pt idx="0">
                  <c:v>0</c:v>
                </c:pt>
                <c:pt idx="1">
                  <c:v>-7.6063558709371648E-6</c:v>
                </c:pt>
                <c:pt idx="2">
                  <c:v>-2.4332732431219584E-2</c:v>
                </c:pt>
                <c:pt idx="3">
                  <c:v>-2.4332732431219584E-2</c:v>
                </c:pt>
                <c:pt idx="4">
                  <c:v>-6.4874609223467106E-2</c:v>
                </c:pt>
                <c:pt idx="5">
                  <c:v>-0.11082460503997138</c:v>
                </c:pt>
                <c:pt idx="6">
                  <c:v>-0.12164084308848477</c:v>
                </c:pt>
                <c:pt idx="7">
                  <c:v>-0.14325810647376958</c:v>
                </c:pt>
                <c:pt idx="8">
                  <c:v>-9.1915204344750534E-2</c:v>
                </c:pt>
                <c:pt idx="9">
                  <c:v>-7.299819729365864E-2</c:v>
                </c:pt>
                <c:pt idx="10">
                  <c:v>-8.3799222630430048E-2</c:v>
                </c:pt>
                <c:pt idx="11">
                  <c:v>-6.2174352889274309E-2</c:v>
                </c:pt>
                <c:pt idx="12">
                  <c:v>-5.6766233865017668E-2</c:v>
                </c:pt>
                <c:pt idx="13">
                  <c:v>-6.2174352889274309E-2</c:v>
                </c:pt>
                <c:pt idx="14">
                  <c:v>-2.9740851455476336E-2</c:v>
                </c:pt>
                <c:pt idx="15">
                  <c:v>-6.4882215579338043E-2</c:v>
                </c:pt>
                <c:pt idx="16">
                  <c:v>-1.6231963428641083E-2</c:v>
                </c:pt>
                <c:pt idx="17">
                  <c:v>1.0794559934280912E-2</c:v>
                </c:pt>
                <c:pt idx="18">
                  <c:v>-4.3255520312773355E-2</c:v>
                </c:pt>
                <c:pt idx="19">
                  <c:v>-4.5958210680844935E-2</c:v>
                </c:pt>
                <c:pt idx="20">
                  <c:v>-5.9471586457643943E-2</c:v>
                </c:pt>
                <c:pt idx="21">
                  <c:v>-7.8390190843468766E-2</c:v>
                </c:pt>
                <c:pt idx="22">
                  <c:v>-5.947151039408527E-2</c:v>
                </c:pt>
                <c:pt idx="23">
                  <c:v>-4.5958134617286261E-2</c:v>
                </c:pt>
                <c:pt idx="24">
                  <c:v>-1.0823388023031955E-2</c:v>
                </c:pt>
                <c:pt idx="25">
                  <c:v>-5.6768743962455015E-2</c:v>
                </c:pt>
                <c:pt idx="26">
                  <c:v>-4.5958058553727588E-2</c:v>
                </c:pt>
                <c:pt idx="27">
                  <c:v>-3.5147373145000049E-2</c:v>
                </c:pt>
                <c:pt idx="28">
                  <c:v>-1.6228692695616553E-2</c:v>
                </c:pt>
                <c:pt idx="29">
                  <c:v>-1.0823388023031955E-2</c:v>
                </c:pt>
                <c:pt idx="30">
                  <c:v>2.6899877537669425E-3</c:v>
                </c:pt>
                <c:pt idx="31">
                  <c:v>-5.4180833504476889E-3</c:v>
                </c:pt>
                <c:pt idx="32">
                  <c:v>1.6203211403448714E-2</c:v>
                </c:pt>
                <c:pt idx="33">
                  <c:v>-2.7039454167902766E-2</c:v>
                </c:pt>
                <c:pt idx="34">
                  <c:v>-3.5147449208558723E-2</c:v>
                </c:pt>
                <c:pt idx="35">
                  <c:v>-9.4606180924780681E-2</c:v>
                </c:pt>
                <c:pt idx="36">
                  <c:v>-0.15676760300907455</c:v>
                </c:pt>
                <c:pt idx="37">
                  <c:v>-0.15129201560824224</c:v>
                </c:pt>
                <c:pt idx="38">
                  <c:v>-0.12665213852695312</c:v>
                </c:pt>
                <c:pt idx="39">
                  <c:v>-0.1595053586777111</c:v>
                </c:pt>
                <c:pt idx="40">
                  <c:v>-0.15676752694551566</c:v>
                </c:pt>
                <c:pt idx="41">
                  <c:v>-0.12391423073119912</c:v>
                </c:pt>
                <c:pt idx="42">
                  <c:v>-9.3798766249077681E-2</c:v>
                </c:pt>
                <c:pt idx="43">
                  <c:v>-9.6536521917714446E-2</c:v>
                </c:pt>
                <c:pt idx="44">
                  <c:v>-0.12117647506256235</c:v>
                </c:pt>
                <c:pt idx="45">
                  <c:v>-0.11296320805665216</c:v>
                </c:pt>
                <c:pt idx="46">
                  <c:v>-0.1102255284515743</c:v>
                </c:pt>
                <c:pt idx="47">
                  <c:v>-7.1896796963542897E-2</c:v>
                </c:pt>
                <c:pt idx="48">
                  <c:v>-4.7256843818694994E-2</c:v>
                </c:pt>
                <c:pt idx="49">
                  <c:v>-0.10474994105074198</c:v>
                </c:pt>
                <c:pt idx="50">
                  <c:v>-0.10201218538210544</c:v>
                </c:pt>
                <c:pt idx="51">
                  <c:v>-4.1781408544980358E-2</c:v>
                </c:pt>
                <c:pt idx="52">
                  <c:v>-6.6421285626269255E-2</c:v>
                </c:pt>
                <c:pt idx="53">
                  <c:v>-8.0110140033011756E-2</c:v>
                </c:pt>
                <c:pt idx="54">
                  <c:v>-6.6421209562710581E-2</c:v>
                </c:pt>
                <c:pt idx="55">
                  <c:v>-9.3798842312636577E-2</c:v>
                </c:pt>
                <c:pt idx="56">
                  <c:v>-0.10201210931854654</c:v>
                </c:pt>
                <c:pt idx="57">
                  <c:v>-8.8323178848245587E-2</c:v>
                </c:pt>
                <c:pt idx="58">
                  <c:v>-5.8207866493241722E-2</c:v>
                </c:pt>
                <c:pt idx="59">
                  <c:v>-7.1896720899984001E-2</c:v>
                </c:pt>
                <c:pt idx="60">
                  <c:v>-8.8323254911804261E-2</c:v>
                </c:pt>
                <c:pt idx="61">
                  <c:v>-0.12391423073119912</c:v>
                </c:pt>
                <c:pt idx="62">
                  <c:v>-0.12391430679475779</c:v>
                </c:pt>
                <c:pt idx="63">
                  <c:v>-0.13212764986422665</c:v>
                </c:pt>
                <c:pt idx="64">
                  <c:v>-0.17866964835816823</c:v>
                </c:pt>
                <c:pt idx="65">
                  <c:v>-0.18140740402680477</c:v>
                </c:pt>
                <c:pt idx="66">
                  <c:v>-0.17045630528869937</c:v>
                </c:pt>
                <c:pt idx="67">
                  <c:v>-0.17866964835816823</c:v>
                </c:pt>
                <c:pt idx="68">
                  <c:v>-0.17045638135225805</c:v>
                </c:pt>
                <c:pt idx="69">
                  <c:v>-0.1469349428382356</c:v>
                </c:pt>
                <c:pt idx="70">
                  <c:v>-0.12002274300405413</c:v>
                </c:pt>
                <c:pt idx="71">
                  <c:v>-0.14315929991100562</c:v>
                </c:pt>
                <c:pt idx="72">
                  <c:v>-9.6503510333234455E-2</c:v>
                </c:pt>
                <c:pt idx="73">
                  <c:v>-0.14344529889175395</c:v>
                </c:pt>
                <c:pt idx="74">
                  <c:v>-0.13284546166776967</c:v>
                </c:pt>
                <c:pt idx="75">
                  <c:v>-0.14430854421954986</c:v>
                </c:pt>
                <c:pt idx="76">
                  <c:v>-0.14722816785706139</c:v>
                </c:pt>
                <c:pt idx="77">
                  <c:v>-0.12483315458397037</c:v>
                </c:pt>
                <c:pt idx="78">
                  <c:v>-0.12922879157824274</c:v>
                </c:pt>
                <c:pt idx="79">
                  <c:v>-0.14575915234770187</c:v>
                </c:pt>
                <c:pt idx="80">
                  <c:v>-0.11860955814678742</c:v>
                </c:pt>
                <c:pt idx="81">
                  <c:v>-0.10809285839247273</c:v>
                </c:pt>
                <c:pt idx="82">
                  <c:v>-0.10465432915744388</c:v>
                </c:pt>
                <c:pt idx="83">
                  <c:v>-0.10704690839665632</c:v>
                </c:pt>
                <c:pt idx="84">
                  <c:v>-9.4827830134860736E-2</c:v>
                </c:pt>
                <c:pt idx="85">
                  <c:v>-0.11107280043204104</c:v>
                </c:pt>
                <c:pt idx="86">
                  <c:v>-0.11429523309677558</c:v>
                </c:pt>
                <c:pt idx="87">
                  <c:v>-0.10813971354463792</c:v>
                </c:pt>
                <c:pt idx="88">
                  <c:v>-6.6267789364793162E-2</c:v>
                </c:pt>
                <c:pt idx="89">
                  <c:v>-6.4054491933459579E-2</c:v>
                </c:pt>
                <c:pt idx="90">
                  <c:v>-4.2920764590892113E-2</c:v>
                </c:pt>
                <c:pt idx="91">
                  <c:v>-5.6490199210460279E-2</c:v>
                </c:pt>
                <c:pt idx="92">
                  <c:v>-2.4011363895671267E-2</c:v>
                </c:pt>
                <c:pt idx="93">
                  <c:v>-2.8983562664962825E-2</c:v>
                </c:pt>
                <c:pt idx="94">
                  <c:v>-1.9233887836676455E-2</c:v>
                </c:pt>
                <c:pt idx="95">
                  <c:v>2.168648122371053E-3</c:v>
                </c:pt>
                <c:pt idx="96">
                  <c:v>-1.8851896644836441E-2</c:v>
                </c:pt>
                <c:pt idx="97">
                  <c:v>-2.9765267857822075E-2</c:v>
                </c:pt>
                <c:pt idx="98">
                  <c:v>7.7288182004884298E-3</c:v>
                </c:pt>
                <c:pt idx="99">
                  <c:v>4.404840684875122E-4</c:v>
                </c:pt>
                <c:pt idx="100">
                  <c:v>9.5094661098813482E-3</c:v>
                </c:pt>
                <c:pt idx="101">
                  <c:v>7.6567099468316524E-3</c:v>
                </c:pt>
                <c:pt idx="102">
                  <c:v>7.595859099863933E-3</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-1.6415787602228282E-2</c:v>
                </c:pt>
                <c:pt idx="2">
                  <c:v>-5.3066519168214143E-2</c:v>
                </c:pt>
                <c:pt idx="3">
                  <c:v>-5.6642039692887169E-2</c:v>
                </c:pt>
                <c:pt idx="4">
                  <c:v>-9.3773458180237856E-2</c:v>
                </c:pt>
                <c:pt idx="5">
                  <c:v>-0.14002475866882647</c:v>
                </c:pt>
                <c:pt idx="6">
                  <c:v>-0.13254448000210728</c:v>
                </c:pt>
                <c:pt idx="7">
                  <c:v>-0.19650217955302707</c:v>
                </c:pt>
                <c:pt idx="8">
                  <c:v>-0.15322718712549221</c:v>
                </c:pt>
                <c:pt idx="9">
                  <c:v>-0.12550537974266796</c:v>
                </c:pt>
                <c:pt idx="10">
                  <c:v>-0.11878893234825438</c:v>
                </c:pt>
                <c:pt idx="11">
                  <c:v>-6.7487126809160691E-2</c:v>
                </c:pt>
                <c:pt idx="12">
                  <c:v>-5.9104737070838742E-2</c:v>
                </c:pt>
                <c:pt idx="13">
                  <c:v>-1.7199373131576601E-2</c:v>
                </c:pt>
                <c:pt idx="14">
                  <c:v>1.3413140531784551E-2</c:v>
                </c:pt>
                <c:pt idx="15">
                  <c:v>-1.1734028683181297E-2</c:v>
                </c:pt>
                <c:pt idx="16">
                  <c:v>2.2888599159785583E-2</c:v>
                </c:pt>
                <c:pt idx="17">
                  <c:v>3.4299316502706345E-2</c:v>
                </c:pt>
                <c:pt idx="18">
                  <c:v>3.4035267933572921E-2</c:v>
                </c:pt>
                <c:pt idx="19">
                  <c:v>7.0093701025904398E-2</c:v>
                </c:pt>
                <c:pt idx="20">
                  <c:v>9.6190325681851041E-2</c:v>
                </c:pt>
                <c:pt idx="21">
                  <c:v>8.5584528465884491E-2</c:v>
                </c:pt>
                <c:pt idx="22">
                  <c:v>0.11921022480344523</c:v>
                </c:pt>
                <c:pt idx="23">
                  <c:v>7.6848274136409822E-2</c:v>
                </c:pt>
                <c:pt idx="24">
                  <c:v>4.7293469242621677E-2</c:v>
                </c:pt>
                <c:pt idx="25">
                  <c:v>5.9399602280958197E-2</c:v>
                </c:pt>
                <c:pt idx="26">
                  <c:v>8.8607588268605042E-2</c:v>
                </c:pt>
                <c:pt idx="27">
                  <c:v>7.5325747698629097E-2</c:v>
                </c:pt>
                <c:pt idx="28">
                  <c:v>0.11919692360370315</c:v>
                </c:pt>
                <c:pt idx="29">
                  <c:v>0.16486896342828539</c:v>
                </c:pt>
                <c:pt idx="30">
                  <c:v>0.21702026786772532</c:v>
                </c:pt>
                <c:pt idx="31">
                  <c:v>0.26244300896843265</c:v>
                </c:pt>
                <c:pt idx="32">
                  <c:v>0.25319360488851994</c:v>
                </c:pt>
                <c:pt idx="33">
                  <c:v>0.17402479817734062</c:v>
                </c:pt>
                <c:pt idx="34">
                  <c:v>0.1698109517601043</c:v>
                </c:pt>
                <c:pt idx="35">
                  <c:v>0.14092858177603951</c:v>
                </c:pt>
                <c:pt idx="36">
                  <c:v>0.13535491815152834</c:v>
                </c:pt>
                <c:pt idx="37">
                  <c:v>0.18761710982049973</c:v>
                </c:pt>
                <c:pt idx="38">
                  <c:v>0.19866724612487308</c:v>
                </c:pt>
                <c:pt idx="39">
                  <c:v>0.26730795569778598</c:v>
                </c:pt>
                <c:pt idx="40">
                  <c:v>0.33658330370194767</c:v>
                </c:pt>
                <c:pt idx="41">
                  <c:v>0.344885425309154</c:v>
                </c:pt>
                <c:pt idx="42">
                  <c:v>0.3568935772325601</c:v>
                </c:pt>
                <c:pt idx="43">
                  <c:v>0.32735885583343216</c:v>
                </c:pt>
                <c:pt idx="44">
                  <c:v>0.43502831443509393</c:v>
                </c:pt>
                <c:pt idx="45">
                  <c:v>0.37811702421871907</c:v>
                </c:pt>
                <c:pt idx="46">
                  <c:v>0.44163222841188943</c:v>
                </c:pt>
                <c:pt idx="47">
                  <c:v>0.39254230703383231</c:v>
                </c:pt>
                <c:pt idx="48">
                  <c:v>0.39566729880289198</c:v>
                </c:pt>
                <c:pt idx="49">
                  <c:v>0.44893096545638911</c:v>
                </c:pt>
                <c:pt idx="50">
                  <c:v>0.47867527952273714</c:v>
                </c:pt>
                <c:pt idx="51">
                  <c:v>0.56105402130825865</c:v>
                </c:pt>
                <c:pt idx="52">
                  <c:v>0.52719700262073133</c:v>
                </c:pt>
                <c:pt idx="53">
                  <c:v>0.42071398469703536</c:v>
                </c:pt>
                <c:pt idx="54">
                  <c:v>0.34694717711666856</c:v>
                </c:pt>
                <c:pt idx="55">
                  <c:v>0.33329639287266399</c:v>
                </c:pt>
                <c:pt idx="56">
                  <c:v>0.38558202625999227</c:v>
                </c:pt>
                <c:pt idx="57">
                  <c:v>0.46062614410072023</c:v>
                </c:pt>
                <c:pt idx="58">
                  <c:v>0.51443581841886932</c:v>
                </c:pt>
                <c:pt idx="59">
                  <c:v>0.43452049833405737</c:v>
                </c:pt>
                <c:pt idx="60">
                  <c:v>0.43007631727970708</c:v>
                </c:pt>
                <c:pt idx="61">
                  <c:v>0.35982023626091419</c:v>
                </c:pt>
                <c:pt idx="62">
                  <c:v>0.36216743708269106</c:v>
                </c:pt>
                <c:pt idx="63">
                  <c:v>0.4032977098231334</c:v>
                </c:pt>
                <c:pt idx="64">
                  <c:v>0.34722446103802018</c:v>
                </c:pt>
                <c:pt idx="65">
                  <c:v>0.35428660793067546</c:v>
                </c:pt>
                <c:pt idx="66">
                  <c:v>0.46559289110136537</c:v>
                </c:pt>
                <c:pt idx="67">
                  <c:v>0.47237768822514581</c:v>
                </c:pt>
                <c:pt idx="68">
                  <c:v>0.51725020741969874</c:v>
                </c:pt>
                <c:pt idx="69">
                  <c:v>0.56080195698839752</c:v>
                </c:pt>
                <c:pt idx="70">
                  <c:v>0.5760084548220139</c:v>
                </c:pt>
                <c:pt idx="71">
                  <c:v>0.52905093964415983</c:v>
                </c:pt>
                <c:pt idx="72">
                  <c:v>0.570474497254158</c:v>
                </c:pt>
                <c:pt idx="73">
                  <c:v>0.47858256620968476</c:v>
                </c:pt>
                <c:pt idx="74">
                  <c:v>0.52385919165580175</c:v>
                </c:pt>
                <c:pt idx="75">
                  <c:v>0.4418267419962334</c:v>
                </c:pt>
                <c:pt idx="76">
                  <c:v>0.48281610103644002</c:v>
                </c:pt>
                <c:pt idx="77">
                  <c:v>0.53564892734384251</c:v>
                </c:pt>
                <c:pt idx="78">
                  <c:v>0.55335466793093913</c:v>
                </c:pt>
                <c:pt idx="79">
                  <c:v>0.42978988055259237</c:v>
                </c:pt>
                <c:pt idx="80">
                  <c:v>0.41089717250734181</c:v>
                </c:pt>
                <c:pt idx="81">
                  <c:v>0.3911705714248086</c:v>
                </c:pt>
                <c:pt idx="82">
                  <c:v>0.38891924459721072</c:v>
                </c:pt>
                <c:pt idx="83">
                  <c:v>0.45007519787180805</c:v>
                </c:pt>
                <c:pt idx="84">
                  <c:v>0.49420364005109763</c:v>
                </c:pt>
                <c:pt idx="85">
                  <c:v>0.48540436964165767</c:v>
                </c:pt>
                <c:pt idx="86">
                  <c:v>0.5342749529190205</c:v>
                </c:pt>
                <c:pt idx="87">
                  <c:v>0.49376516139227999</c:v>
                </c:pt>
                <c:pt idx="88">
                  <c:v>0.56422958397534662</c:v>
                </c:pt>
                <c:pt idx="89">
                  <c:v>0.60302365243043199</c:v>
                </c:pt>
                <c:pt idx="90">
                  <c:v>0.61002739256976524</c:v>
                </c:pt>
                <c:pt idx="91">
                  <c:v>0.58760064793963096</c:v>
                </c:pt>
                <c:pt idx="92">
                  <c:v>0.57664546376410764</c:v>
                </c:pt>
                <c:pt idx="93">
                  <c:v>0.60709322692373546</c:v>
                </c:pt>
                <c:pt idx="94">
                  <c:v>0.65336309641394386</c:v>
                </c:pt>
                <c:pt idx="95">
                  <c:v>0.68789722518536078</c:v>
                </c:pt>
                <c:pt idx="96">
                  <c:v>0.75437576547746032</c:v>
                </c:pt>
                <c:pt idx="97">
                  <c:v>0.71376805868331283</c:v>
                </c:pt>
                <c:pt idx="98">
                  <c:v>0.82169017423254687</c:v>
                </c:pt>
                <c:pt idx="99">
                  <c:v>0.87111460102985494</c:v>
                </c:pt>
                <c:pt idx="100">
                  <c:v>0.86928245953669681</c:v>
                </c:pt>
                <c:pt idx="101">
                  <c:v>0.94770606982471373</c:v>
                </c:pt>
                <c:pt idx="102">
                  <c:v>0.99727167371235148</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-5.5306889931706626E-3</c:v>
                </c:pt>
                <c:pt idx="2">
                  <c:v>-4.9034421591205413E-2</c:v>
                </c:pt>
                <c:pt idx="3">
                  <c:v>-1.6682773451053512E-2</c:v>
                </c:pt>
                <c:pt idx="4">
                  <c:v>-4.4912712396153132E-2</c:v>
                </c:pt>
                <c:pt idx="5">
                  <c:v>-9.2559449716448805E-2</c:v>
                </c:pt>
                <c:pt idx="6">
                  <c:v>-8.470585530767416E-2</c:v>
                </c:pt>
                <c:pt idx="7">
                  <c:v>-0.15812775427349557</c:v>
                </c:pt>
                <c:pt idx="8">
                  <c:v>-0.12193818879669938</c:v>
                </c:pt>
                <c:pt idx="9">
                  <c:v>-9.2311566215635077E-2</c:v>
                </c:pt>
                <c:pt idx="10">
                  <c:v>-7.2058539711346681E-2</c:v>
                </c:pt>
                <c:pt idx="11">
                  <c:v>-3.8466850348756521E-2</c:v>
                </c:pt>
                <c:pt idx="12">
                  <c:v>-5.065608935353727E-2</c:v>
                </c:pt>
                <c:pt idx="13">
                  <c:v>4.3694679521917967E-2</c:v>
                </c:pt>
                <c:pt idx="14">
                  <c:v>7.7954638566787748E-2</c:v>
                </c:pt>
                <c:pt idx="15">
                  <c:v>4.6599425074226763E-2</c:v>
                </c:pt>
                <c:pt idx="16">
                  <c:v>5.3691993968821405E-2</c:v>
                </c:pt>
                <c:pt idx="17">
                  <c:v>0.14171638741607184</c:v>
                </c:pt>
                <c:pt idx="18">
                  <c:v>0.13243109203998138</c:v>
                </c:pt>
                <c:pt idx="19">
                  <c:v>0.17407658940815707</c:v>
                </c:pt>
                <c:pt idx="20">
                  <c:v>0.17980758110076311</c:v>
                </c:pt>
                <c:pt idx="21">
                  <c:v>0.12924317834763466</c:v>
                </c:pt>
                <c:pt idx="22">
                  <c:v>0.18029907117642363</c:v>
                </c:pt>
                <c:pt idx="23">
                  <c:v>0.24132037971261555</c:v>
                </c:pt>
                <c:pt idx="24">
                  <c:v>0.20736693369535142</c:v>
                </c:pt>
                <c:pt idx="25">
                  <c:v>0.21432255185639071</c:v>
                </c:pt>
                <c:pt idx="26">
                  <c:v>0.28536068831420858</c:v>
                </c:pt>
                <c:pt idx="27">
                  <c:v>0.36804721084728209</c:v>
                </c:pt>
                <c:pt idx="28">
                  <c:v>0.45355659362092915</c:v>
                </c:pt>
                <c:pt idx="29">
                  <c:v>0.57312866222923708</c:v>
                </c:pt>
                <c:pt idx="30">
                  <c:v>0.71048962426670759</c:v>
                </c:pt>
                <c:pt idx="31">
                  <c:v>0.74398356805043631</c:v>
                </c:pt>
                <c:pt idx="32">
                  <c:v>0.69237069471712309</c:v>
                </c:pt>
                <c:pt idx="33">
                  <c:v>0.59958545895068838</c:v>
                </c:pt>
                <c:pt idx="34">
                  <c:v>0.69456039170939277</c:v>
                </c:pt>
                <c:pt idx="35">
                  <c:v>0.61139904129140343</c:v>
                </c:pt>
                <c:pt idx="36">
                  <c:v>0.60636866353369956</c:v>
                </c:pt>
                <c:pt idx="37">
                  <c:v>0.74673710644930136</c:v>
                </c:pt>
                <c:pt idx="38">
                  <c:v>0.8789360861529707</c:v>
                </c:pt>
                <c:pt idx="39">
                  <c:v>0.9420864127942814</c:v>
                </c:pt>
                <c:pt idx="40">
                  <c:v>1.1223084102006822</c:v>
                </c:pt>
                <c:pt idx="41">
                  <c:v>1.1000830080048014</c:v>
                </c:pt>
                <c:pt idx="42">
                  <c:v>1.0865145494784199</c:v>
                </c:pt>
                <c:pt idx="43">
                  <c:v>1.0062471631951988</c:v>
                </c:pt>
                <c:pt idx="44">
                  <c:v>1.1834711246016445</c:v>
                </c:pt>
                <c:pt idx="45">
                  <c:v>1.0455057794635203</c:v>
                </c:pt>
                <c:pt idx="46">
                  <c:v>1.22921364973794</c:v>
                </c:pt>
                <c:pt idx="47">
                  <c:v>1.0903107667868901</c:v>
                </c:pt>
                <c:pt idx="48">
                  <c:v>1.1537091551342624</c:v>
                </c:pt>
                <c:pt idx="49">
                  <c:v>1.2917553163526301</c:v>
                </c:pt>
                <c:pt idx="50">
                  <c:v>1.3759465149023247</c:v>
                </c:pt>
                <c:pt idx="51">
                  <c:v>1.4401836262522707</c:v>
                </c:pt>
                <c:pt idx="52">
                  <c:v>1.375979393770693</c:v>
                </c:pt>
                <c:pt idx="53">
                  <c:v>1.1471849718801028</c:v>
                </c:pt>
                <c:pt idx="54">
                  <c:v>1.0075607140826874</c:v>
                </c:pt>
                <c:pt idx="55">
                  <c:v>0.92348668548395274</c:v>
                </c:pt>
                <c:pt idx="56">
                  <c:v>1.0260042444926114</c:v>
                </c:pt>
                <c:pt idx="57">
                  <c:v>1.0598774090453777</c:v>
                </c:pt>
                <c:pt idx="58">
                  <c:v>1.1814660482469326</c:v>
                </c:pt>
                <c:pt idx="59">
                  <c:v>1.0035257908437072</c:v>
                </c:pt>
                <c:pt idx="60">
                  <c:v>1.088900806859904</c:v>
                </c:pt>
                <c:pt idx="61">
                  <c:v>0.97247361537640398</c:v>
                </c:pt>
                <c:pt idx="62">
                  <c:v>1.046630789197982</c:v>
                </c:pt>
                <c:pt idx="63">
                  <c:v>1.1048885798413863</c:v>
                </c:pt>
                <c:pt idx="64">
                  <c:v>1.1348107558272669</c:v>
                </c:pt>
                <c:pt idx="65">
                  <c:v>1.1843939604815605</c:v>
                </c:pt>
                <c:pt idx="66">
                  <c:v>1.3775197108370354</c:v>
                </c:pt>
                <c:pt idx="67">
                  <c:v>1.4980611268951458</c:v>
                </c:pt>
                <c:pt idx="68">
                  <c:v>1.5863023961299523</c:v>
                </c:pt>
                <c:pt idx="69">
                  <c:v>1.5090354516175419</c:v>
                </c:pt>
                <c:pt idx="70">
                  <c:v>1.5433791671292578</c:v>
                </c:pt>
                <c:pt idx="71">
                  <c:v>1.2706125110420428</c:v>
                </c:pt>
                <c:pt idx="72">
                  <c:v>1.3177314935185858</c:v>
                </c:pt>
                <c:pt idx="73">
                  <c:v>1.207100160438185</c:v>
                </c:pt>
                <c:pt idx="74">
                  <c:v>1.2590294371904016</c:v>
                </c:pt>
                <c:pt idx="75">
                  <c:v>1.1011717529711715</c:v>
                </c:pt>
                <c:pt idx="76">
                  <c:v>1.1353103542417391</c:v>
                </c:pt>
                <c:pt idx="77">
                  <c:v>1.173971002798357</c:v>
                </c:pt>
                <c:pt idx="78">
                  <c:v>1.2012935206175452</c:v>
                </c:pt>
                <c:pt idx="79">
                  <c:v>1.0589903924204318</c:v>
                </c:pt>
                <c:pt idx="80">
                  <c:v>1.134041176461154</c:v>
                </c:pt>
                <c:pt idx="81">
                  <c:v>1.0706756669821491</c:v>
                </c:pt>
                <c:pt idx="82">
                  <c:v>1.0013664778463252</c:v>
                </c:pt>
                <c:pt idx="83">
                  <c:v>1.0573510823384873</c:v>
                </c:pt>
                <c:pt idx="84">
                  <c:v>1.1198159424910279</c:v>
                </c:pt>
                <c:pt idx="85">
                  <c:v>1.0629495784287535</c:v>
                </c:pt>
                <c:pt idx="86">
                  <c:v>1.0938992858781074</c:v>
                </c:pt>
                <c:pt idx="87">
                  <c:v>1.1526892864964791</c:v>
                </c:pt>
                <c:pt idx="88">
                  <c:v>1.2256551582311133</c:v>
                </c:pt>
                <c:pt idx="89">
                  <c:v>1.4186692629983351</c:v>
                </c:pt>
                <c:pt idx="90">
                  <c:v>1.3116734060921602</c:v>
                </c:pt>
                <c:pt idx="91">
                  <c:v>1.1644042322320898</c:v>
                </c:pt>
                <c:pt idx="92">
                  <c:v>1.1007271308758946</c:v>
                </c:pt>
                <c:pt idx="93">
                  <c:v>1.1408335586144682</c:v>
                </c:pt>
                <c:pt idx="94">
                  <c:v>1.2112445016998108</c:v>
                </c:pt>
                <c:pt idx="95">
                  <c:v>1.3063767896930361</c:v>
                </c:pt>
                <c:pt idx="96">
                  <c:v>1.3707364171513996</c:v>
                </c:pt>
                <c:pt idx="97">
                  <c:v>1.2966963241781575</c:v>
                </c:pt>
                <c:pt idx="98">
                  <c:v>1.4673232163837628</c:v>
                </c:pt>
                <c:pt idx="99">
                  <c:v>1.4744383282423064</c:v>
                </c:pt>
                <c:pt idx="100">
                  <c:v>1.4111163899465864</c:v>
                </c:pt>
                <c:pt idx="101">
                  <c:v>1.5226671730071795</c:v>
                </c:pt>
                <c:pt idx="102">
                  <c:v>1.5808157238331879</c:v>
                </c:pt>
              </c:numCache>
            </c:numRef>
          </c:val>
          <c:smooth val="0"/>
        </c:ser>
        <c:dLbls>
          <c:showLegendKey val="0"/>
          <c:showVal val="0"/>
          <c:showCatName val="0"/>
          <c:showSerName val="0"/>
          <c:showPercent val="0"/>
          <c:showBubbleSize val="0"/>
        </c:dLbls>
        <c:marker val="1"/>
        <c:smooth val="0"/>
        <c:axId val="279511424"/>
        <c:axId val="279512960"/>
      </c:lineChart>
      <c:dateAx>
        <c:axId val="27951142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79512960"/>
        <c:crosses val="autoZero"/>
        <c:auto val="0"/>
        <c:lblOffset val="100"/>
        <c:baseTimeUnit val="days"/>
        <c:majorUnit val="2"/>
        <c:majorTimeUnit val="months"/>
        <c:minorUnit val="6"/>
        <c:minorTimeUnit val="days"/>
      </c:dateAx>
      <c:valAx>
        <c:axId val="279512960"/>
        <c:scaling>
          <c:orientation val="minMax"/>
        </c:scaling>
        <c:delete val="0"/>
        <c:axPos val="l"/>
        <c:numFmt formatCode="0%" sourceLinked="0"/>
        <c:majorTickMark val="out"/>
        <c:minorTickMark val="none"/>
        <c:tickLblPos val="nextTo"/>
        <c:crossAx val="279511424"/>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 </a:t>
          </a:r>
          <a:r>
            <a:rPr lang="en-US" altLang="zh-CN" sz="1100" b="0" i="0" u="none" strike="noStrike" baseline="0">
              <a:solidFill>
                <a:srgbClr val="000000"/>
              </a:solidFill>
              <a:latin typeface="仿宋_GB2312"/>
              <a:ea typeface="仿宋_GB2312"/>
              <a:cs typeface="+mn-cs"/>
            </a:rPr>
            <a:t>A </a:t>
          </a:r>
          <a:r>
            <a:rPr lang="zh-CN" altLang="en-US" sz="1100" b="0" i="0" u="none" strike="noStrike" baseline="0">
              <a:solidFill>
                <a:srgbClr val="000000"/>
              </a:solidFill>
              <a:latin typeface="仿宋_GB2312"/>
              <a:ea typeface="仿宋_GB2312"/>
              <a:cs typeface="+mn-cs"/>
            </a:rPr>
            <a:t>股市场延续了国庆节前的上升势头，截至收盘，上证综指收报 </a:t>
          </a:r>
          <a:r>
            <a:rPr lang="en-US" altLang="zh-CN" sz="1100" b="0" i="0" u="none" strike="noStrike" baseline="0">
              <a:solidFill>
                <a:srgbClr val="000000"/>
              </a:solidFill>
              <a:latin typeface="仿宋_GB2312"/>
              <a:ea typeface="仿宋_GB2312"/>
              <a:cs typeface="+mn-cs"/>
            </a:rPr>
            <a:t>2374.54 </a:t>
          </a:r>
          <a:r>
            <a:rPr lang="zh-CN" altLang="en-US" sz="1100" b="0" i="0" u="none" strike="noStrike" baseline="0">
              <a:solidFill>
                <a:srgbClr val="000000"/>
              </a:solidFill>
              <a:latin typeface="仿宋_GB2312"/>
              <a:ea typeface="仿宋_GB2312"/>
              <a:cs typeface="+mn-cs"/>
            </a:rPr>
            <a:t>点，周涨 </a:t>
          </a:r>
          <a:r>
            <a:rPr lang="en-US" altLang="zh-CN" sz="1100" b="0" i="0" u="none" strike="noStrike" baseline="0">
              <a:solidFill>
                <a:srgbClr val="000000"/>
              </a:solidFill>
              <a:latin typeface="仿宋_GB2312"/>
              <a:ea typeface="仿宋_GB2312"/>
              <a:cs typeface="+mn-cs"/>
            </a:rPr>
            <a:t>0.45%</a:t>
          </a:r>
          <a:r>
            <a:rPr lang="zh-CN" altLang="en-US" sz="1100" b="0" i="0" u="none" strike="noStrike" baseline="0">
              <a:solidFill>
                <a:srgbClr val="000000"/>
              </a:solidFill>
              <a:latin typeface="仿宋_GB2312"/>
              <a:ea typeface="仿宋_GB2312"/>
              <a:cs typeface="+mn-cs"/>
            </a:rPr>
            <a:t>，周线三连阳，而且创下了年内新高；深证成指报 </a:t>
          </a:r>
          <a:r>
            <a:rPr lang="en-US" altLang="zh-CN" sz="1100" b="0" i="0" u="none" strike="noStrike" baseline="0">
              <a:solidFill>
                <a:srgbClr val="000000"/>
              </a:solidFill>
              <a:latin typeface="仿宋_GB2312"/>
              <a:ea typeface="仿宋_GB2312"/>
              <a:cs typeface="+mn-cs"/>
            </a:rPr>
            <a:t>8211.54 </a:t>
          </a:r>
          <a:r>
            <a:rPr lang="zh-CN" altLang="en-US" sz="1100" b="0" i="0" u="none" strike="noStrike" baseline="0">
              <a:solidFill>
                <a:srgbClr val="000000"/>
              </a:solidFill>
              <a:latin typeface="仿宋_GB2312"/>
              <a:ea typeface="仿宋_GB2312"/>
              <a:cs typeface="+mn-cs"/>
            </a:rPr>
            <a:t>点，一周涨 </a:t>
          </a:r>
          <a:r>
            <a:rPr lang="en-US" altLang="zh-CN" sz="1100" b="0" i="0" u="none" strike="noStrike" baseline="0">
              <a:solidFill>
                <a:srgbClr val="000000"/>
              </a:solidFill>
              <a:latin typeface="仿宋_GB2312"/>
              <a:ea typeface="仿宋_GB2312"/>
              <a:cs typeface="+mn-cs"/>
            </a:rPr>
            <a:t>1.62%</a:t>
          </a:r>
          <a:r>
            <a:rPr lang="zh-CN" altLang="en-US" sz="1100" b="0" i="0" u="none" strike="noStrike" baseline="0">
              <a:solidFill>
                <a:srgbClr val="000000"/>
              </a:solidFill>
              <a:latin typeface="仿宋_GB2312"/>
              <a:ea typeface="仿宋_GB2312"/>
              <a:cs typeface="+mn-cs"/>
            </a:rPr>
            <a:t>。中小板指和创业板指在上周分别上涨 </a:t>
          </a:r>
          <a:r>
            <a:rPr lang="en-US" altLang="zh-CN" sz="1100" b="0" i="0" u="none" strike="noStrike" baseline="0">
              <a:solidFill>
                <a:srgbClr val="000000"/>
              </a:solidFill>
              <a:latin typeface="仿宋_GB2312"/>
              <a:ea typeface="仿宋_GB2312"/>
              <a:cs typeface="+mn-cs"/>
            </a:rPr>
            <a:t>0.64%</a:t>
          </a:r>
          <a:r>
            <a:rPr lang="zh-CN" altLang="en-US" sz="1100" b="0" i="0" u="none" strike="noStrike" baseline="0">
              <a:solidFill>
                <a:srgbClr val="000000"/>
              </a:solidFill>
              <a:latin typeface="仿宋_GB2312"/>
              <a:ea typeface="仿宋_GB2312"/>
              <a:cs typeface="+mn-cs"/>
            </a:rPr>
            <a:t>和 </a:t>
          </a:r>
          <a:r>
            <a:rPr lang="en-US" altLang="zh-CN" sz="1100" b="0" i="0" u="none" strike="noStrike" baseline="0">
              <a:solidFill>
                <a:srgbClr val="000000"/>
              </a:solidFill>
              <a:latin typeface="仿宋_GB2312"/>
              <a:ea typeface="仿宋_GB2312"/>
              <a:cs typeface="+mn-cs"/>
            </a:rPr>
            <a:t>0.87%</a:t>
          </a:r>
          <a:r>
            <a:rPr lang="zh-CN" altLang="en-US" sz="1100" b="0" i="0" u="none" strike="noStrike" baseline="0">
              <a:solidFill>
                <a:srgbClr val="000000"/>
              </a:solidFill>
              <a:latin typeface="仿宋_GB2312"/>
              <a:ea typeface="仿宋_GB2312"/>
              <a:cs typeface="+mn-cs"/>
            </a:rPr>
            <a:t>。通信板块也保持持续上涨的走势，</a:t>
          </a:r>
          <a:r>
            <a:rPr lang="en-US" altLang="zh-CN" sz="1100" b="0" i="0" u="none" strike="noStrike" baseline="0">
              <a:solidFill>
                <a:srgbClr val="000000"/>
              </a:solidFill>
              <a:latin typeface="仿宋_GB2312"/>
              <a:ea typeface="仿宋_GB2312"/>
              <a:cs typeface="+mn-cs"/>
            </a:rPr>
            <a:t>10</a:t>
          </a:r>
          <a:r>
            <a:rPr lang="zh-CN" altLang="en-US" sz="1100" b="0" i="0" u="none" strike="noStrike" baseline="0">
              <a:solidFill>
                <a:srgbClr val="000000"/>
              </a:solidFill>
              <a:latin typeface="仿宋_GB2312"/>
              <a:ea typeface="仿宋_GB2312"/>
              <a:cs typeface="+mn-cs"/>
            </a:rPr>
            <a:t>月以来上扬</a:t>
          </a:r>
          <a:r>
            <a:rPr lang="en-US" altLang="zh-CN" sz="1100" b="0" i="0" u="none" strike="noStrike" baseline="0">
              <a:solidFill>
                <a:srgbClr val="000000"/>
              </a:solidFill>
              <a:latin typeface="仿宋_GB2312"/>
              <a:ea typeface="仿宋_GB2312"/>
              <a:cs typeface="+mn-cs"/>
            </a:rPr>
            <a:t>0.32%</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2992.22</a:t>
          </a:r>
          <a:r>
            <a:rPr lang="zh-CN" altLang="en-US" sz="1100" b="0" i="0" u="none" strike="noStrike" baseline="0">
              <a:solidFill>
                <a:srgbClr val="000000"/>
              </a:solidFill>
              <a:latin typeface="仿宋_GB2312"/>
              <a:ea typeface="仿宋_GB2312"/>
              <a:cs typeface="+mn-cs"/>
            </a:rPr>
            <a:t>点，但增长的动能已经开始有所放缓。个股方面，本周涨幅居前的有闽福发</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，中国天楹，盛路通信，朗玛信息和新开普，本周跌幅居前的有中创信测，佳讯飞鸿，高新兴，恒信移动和梅泰诺。</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cs typeface="+mn-cs"/>
            </a:rPr>
            <a:t>    10</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9</a:t>
          </a:r>
          <a:r>
            <a:rPr lang="zh-CN" altLang="en-US" sz="1100" b="0" i="0" u="none" strike="noStrike" baseline="0">
              <a:solidFill>
                <a:srgbClr val="000000"/>
              </a:solidFill>
              <a:latin typeface="仿宋_GB2312"/>
              <a:ea typeface="仿宋_GB2312"/>
              <a:cs typeface="+mn-cs"/>
            </a:rPr>
            <a:t>日，工信部、国家发改委发布公告称，</a:t>
          </a:r>
          <a:r>
            <a:rPr lang="en-US" altLang="zh-CN" sz="1100" b="0" i="0" u="none" strike="noStrike" baseline="0">
              <a:solidFill>
                <a:srgbClr val="000000"/>
              </a:solidFill>
              <a:latin typeface="仿宋_GB2312"/>
              <a:ea typeface="仿宋_GB2312"/>
              <a:cs typeface="+mn-cs"/>
            </a:rPr>
            <a:t>39</a:t>
          </a:r>
          <a:r>
            <a:rPr lang="zh-CN" altLang="en-US" sz="1100" b="0" i="0" u="none" strike="noStrike" baseline="0">
              <a:solidFill>
                <a:srgbClr val="000000"/>
              </a:solidFill>
              <a:latin typeface="仿宋_GB2312"/>
              <a:ea typeface="仿宋_GB2312"/>
              <a:cs typeface="+mn-cs"/>
            </a:rPr>
            <a:t>个城市</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城市群</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为</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年度“宽带中国”示范城市</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城市群</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业内专家表示，“宽带中国”战略的实施不仅会促进信息产业的大力发展，同时与之相应的房地产业、物流业等均会得到支撑，而此次所公布的“宽带中国”示范城市将进一步推动“宽带中国”战略的发展，也将带动上千亿元的产值。</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此前</a:t>
          </a:r>
          <a:r>
            <a:rPr lang="en-US" altLang="zh-CN" sz="1100" b="0" i="0" u="none" strike="noStrike" baseline="0">
              <a:solidFill>
                <a:srgbClr val="000000"/>
              </a:solidFill>
              <a:latin typeface="仿宋_GB2312"/>
              <a:ea typeface="仿宋_GB2312"/>
              <a:cs typeface="+mn-cs"/>
            </a:rPr>
            <a:t>2013</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8</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17</a:t>
          </a:r>
          <a:r>
            <a:rPr lang="zh-CN" altLang="en-US" sz="1100" b="0" i="0" u="none" strike="noStrike" baseline="0">
              <a:solidFill>
                <a:srgbClr val="000000"/>
              </a:solidFill>
              <a:latin typeface="仿宋_GB2312"/>
              <a:ea typeface="仿宋_GB2312"/>
              <a:cs typeface="+mn-cs"/>
            </a:rPr>
            <a:t>日，中国国务院发布了“宽带中国”战略实施方案，明确部署未来</a:t>
          </a:r>
          <a:r>
            <a:rPr lang="en-US" altLang="zh-CN" sz="1100" b="0" i="0" u="none" strike="noStrike" baseline="0">
              <a:solidFill>
                <a:srgbClr val="000000"/>
              </a:solidFill>
              <a:latin typeface="仿宋_GB2312"/>
              <a:ea typeface="仿宋_GB2312"/>
              <a:cs typeface="+mn-cs"/>
            </a:rPr>
            <a:t>8</a:t>
          </a:r>
          <a:r>
            <a:rPr lang="zh-CN" altLang="en-US" sz="1100" b="0" i="0" u="none" strike="noStrike" baseline="0">
              <a:solidFill>
                <a:srgbClr val="000000"/>
              </a:solidFill>
              <a:latin typeface="仿宋_GB2312"/>
              <a:ea typeface="仿宋_GB2312"/>
              <a:cs typeface="+mn-cs"/>
            </a:rPr>
            <a:t>年宽带发展目标及路径。然而“宽带中国”战略实施一年以来，总体进展缓慢，效果不尽如意。市场普遍归因于由于</a:t>
          </a:r>
          <a:r>
            <a:rPr lang="en-US" altLang="zh-CN" sz="1100" b="0" i="0" u="none" strike="noStrike" baseline="0">
              <a:solidFill>
                <a:srgbClr val="000000"/>
              </a:solidFill>
              <a:latin typeface="仿宋_GB2312"/>
              <a:ea typeface="仿宋_GB2312"/>
              <a:cs typeface="+mn-cs"/>
            </a:rPr>
            <a:t>FTTH </a:t>
          </a:r>
          <a:r>
            <a:rPr lang="zh-CN" altLang="en-US" sz="1100" b="0" i="0" u="none" strike="noStrike" baseline="0">
              <a:solidFill>
                <a:srgbClr val="000000"/>
              </a:solidFill>
              <a:latin typeface="仿宋_GB2312"/>
              <a:ea typeface="仿宋_GB2312"/>
              <a:cs typeface="+mn-cs"/>
            </a:rPr>
            <a:t>的投资较高落地困难，运营商此前投资聚焦于</a:t>
          </a:r>
          <a:r>
            <a:rPr lang="en-US" altLang="zh-CN" sz="1100" b="0" i="0" u="none" strike="noStrike" baseline="0">
              <a:solidFill>
                <a:srgbClr val="000000"/>
              </a:solidFill>
              <a:latin typeface="仿宋_GB2312"/>
              <a:ea typeface="仿宋_GB2312"/>
              <a:cs typeface="+mn-cs"/>
            </a:rPr>
            <a:t>4G </a:t>
          </a:r>
          <a:r>
            <a:rPr lang="zh-CN" altLang="en-US" sz="1100" b="0" i="0" u="none" strike="noStrike" baseline="0">
              <a:solidFill>
                <a:srgbClr val="000000"/>
              </a:solidFill>
              <a:latin typeface="仿宋_GB2312"/>
              <a:ea typeface="仿宋_GB2312"/>
              <a:cs typeface="+mn-cs"/>
            </a:rPr>
            <a:t>无线侧网络。</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我们认为，宽带战略不仅包括</a:t>
          </a:r>
          <a:r>
            <a:rPr lang="en-US" altLang="zh-CN" sz="1100" b="0" i="0" u="none" strike="noStrike" baseline="0">
              <a:solidFill>
                <a:srgbClr val="000000"/>
              </a:solidFill>
              <a:latin typeface="仿宋_GB2312"/>
              <a:ea typeface="仿宋_GB2312"/>
              <a:cs typeface="+mn-cs"/>
            </a:rPr>
            <a:t>FTTx</a:t>
          </a:r>
          <a:r>
            <a:rPr lang="zh-CN" altLang="en-US" sz="1100" b="0" i="0" u="none" strike="noStrike" baseline="0">
              <a:solidFill>
                <a:srgbClr val="000000"/>
              </a:solidFill>
              <a:latin typeface="仿宋_GB2312"/>
              <a:ea typeface="仿宋_GB2312"/>
              <a:cs typeface="+mn-cs"/>
            </a:rPr>
            <a:t>，也包括移动互联网的宽带化。当前</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的覆盖建设速度高于预期，需要持续的网络优化及传输网络的更新扩容才能打造精品的网络提升用户体验。未来</a:t>
          </a:r>
          <a:r>
            <a:rPr lang="en-US" altLang="zh-CN" sz="1100" b="0" i="0" u="none" strike="noStrike" baseline="0">
              <a:solidFill>
                <a:srgbClr val="000000"/>
              </a:solidFill>
              <a:latin typeface="仿宋_GB2312"/>
              <a:ea typeface="仿宋_GB2312"/>
              <a:cs typeface="+mn-cs"/>
            </a:rPr>
            <a:t>LTE</a:t>
          </a:r>
          <a:r>
            <a:rPr lang="zh-CN" altLang="en-US" sz="1100" b="0" i="0" u="none" strike="noStrike" baseline="0">
              <a:solidFill>
                <a:srgbClr val="000000"/>
              </a:solidFill>
              <a:latin typeface="仿宋_GB2312"/>
              <a:ea typeface="仿宋_GB2312"/>
              <a:cs typeface="+mn-cs"/>
            </a:rPr>
            <a:t>无线网络将向农村延伸覆盖，而数据业务的主要消费在城市，需要尽快提升人均宽带，普及百兆甚至千兆网络，以拉动信息消费和应用创新。</a:t>
          </a:r>
          <a:r>
            <a:rPr lang="en-US" altLang="zh-CN" sz="1100" b="0" i="0" u="none" strike="noStrike" baseline="0">
              <a:solidFill>
                <a:srgbClr val="000000"/>
              </a:solidFill>
              <a:latin typeface="仿宋_GB2312"/>
              <a:ea typeface="仿宋_GB2312"/>
            </a:rPr>
            <a:t>   </a:t>
          </a:r>
          <a:br>
            <a:rPr lang="en-US" altLang="zh-CN" sz="1100" b="0" i="0" u="none" strike="noStrike" baseline="0">
              <a:solidFill>
                <a:srgbClr val="000000"/>
              </a:solidFill>
              <a:latin typeface="仿宋_GB2312"/>
              <a:ea typeface="仿宋_GB2312"/>
            </a:rPr>
          </a:br>
          <a:r>
            <a:rPr lang="zh-CN" altLang="en-US" sz="1100" b="0"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rPr>
            <a:t>  </a:t>
          </a: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在沪港通即将开闸的背景下，在香港的上市公司也逐渐受到关注。在电信领域，我们不仅关注香港运营商的股价走势，也同样关注其运营战略。在异常激烈的市场竞争下，运营商很难仅凭低价策略存活。如</a:t>
          </a:r>
          <a:r>
            <a:rPr lang="en-US" altLang="zh-CN" sz="1100" b="0" i="0" u="none" strike="noStrike" baseline="0">
              <a:solidFill>
                <a:srgbClr val="000000"/>
              </a:solidFill>
              <a:latin typeface="仿宋_GB2312"/>
              <a:ea typeface="仿宋_GB2312"/>
            </a:rPr>
            <a:t>PCCW</a:t>
          </a:r>
          <a:r>
            <a:rPr lang="zh-CN" altLang="en-US" sz="1100" b="0" i="0" u="none" strike="noStrike" baseline="0">
              <a:solidFill>
                <a:srgbClr val="000000"/>
              </a:solidFill>
              <a:latin typeface="仿宋_GB2312"/>
              <a:ea typeface="仿宋_GB2312"/>
            </a:rPr>
            <a:t>提供跨越固网、宽带互联网</a:t>
          </a:r>
          <a:r>
            <a:rPr lang="en-US" altLang="zh-CN" sz="1100" b="0" i="0" u="none" strike="noStrike" baseline="0">
              <a:solidFill>
                <a:srgbClr val="000000"/>
              </a:solidFill>
              <a:latin typeface="仿宋_GB2312"/>
              <a:ea typeface="仿宋_GB2312"/>
            </a:rPr>
            <a:t>(</a:t>
          </a:r>
          <a:r>
            <a:rPr lang="zh-CN" altLang="en-US" sz="1100" b="0" i="0" u="none" strike="noStrike" baseline="0">
              <a:solidFill>
                <a:srgbClr val="000000"/>
              </a:solidFill>
              <a:latin typeface="仿宋_GB2312"/>
              <a:ea typeface="仿宋_GB2312"/>
            </a:rPr>
            <a:t>百兆甚至</a:t>
          </a:r>
          <a:r>
            <a:rPr lang="en-US" altLang="zh-CN" sz="1100" b="0" i="0" u="none" strike="noStrike" baseline="0">
              <a:solidFill>
                <a:srgbClr val="000000"/>
              </a:solidFill>
              <a:latin typeface="仿宋_GB2312"/>
              <a:ea typeface="仿宋_GB2312"/>
            </a:rPr>
            <a:t>1G</a:t>
          </a:r>
          <a:r>
            <a:rPr lang="zh-CN" altLang="en-US" sz="1100" b="0" i="0" u="none" strike="noStrike" baseline="0">
              <a:solidFill>
                <a:srgbClr val="000000"/>
              </a:solidFill>
              <a:latin typeface="仿宋_GB2312"/>
              <a:ea typeface="仿宋_GB2312"/>
            </a:rPr>
            <a:t>）、</a:t>
          </a:r>
          <a:r>
            <a:rPr lang="en-US" altLang="zh-CN" sz="1100" b="0" i="0" u="none" strike="noStrike" baseline="0">
              <a:solidFill>
                <a:srgbClr val="000000"/>
              </a:solidFill>
              <a:latin typeface="仿宋_GB2312"/>
              <a:ea typeface="仿宋_GB2312"/>
            </a:rPr>
            <a:t>IPTV</a:t>
          </a:r>
          <a:r>
            <a:rPr lang="zh-CN" altLang="en-US" sz="1100" b="0" i="0" u="none" strike="noStrike" baseline="0">
              <a:solidFill>
                <a:srgbClr val="000000"/>
              </a:solidFill>
              <a:latin typeface="仿宋_GB2312"/>
              <a:ea typeface="仿宋_GB2312"/>
            </a:rPr>
            <a:t>及移动通讯（</a:t>
          </a:r>
          <a:r>
            <a:rPr lang="en-US" altLang="zh-CN" sz="1100" b="0" i="0" u="none" strike="noStrike" baseline="0">
              <a:solidFill>
                <a:srgbClr val="000000"/>
              </a:solidFill>
              <a:latin typeface="仿宋_GB2312"/>
              <a:ea typeface="仿宋_GB2312"/>
            </a:rPr>
            <a:t>4G LTE)</a:t>
          </a:r>
          <a:r>
            <a:rPr lang="zh-CN" altLang="en-US" sz="1100" b="0" i="0" u="none" strike="noStrike" baseline="0">
              <a:solidFill>
                <a:srgbClr val="000000"/>
              </a:solidFill>
              <a:latin typeface="仿宋_GB2312"/>
              <a:ea typeface="仿宋_GB2312"/>
            </a:rPr>
            <a:t>四个平台的创新媒体内容及服务，通过组合套餐和内容资源来获取竞争优势。其他国家的</a:t>
          </a:r>
          <a:r>
            <a:rPr lang="en-US" altLang="zh-CN" sz="1100" b="0" i="0" u="none" strike="noStrike" baseline="0">
              <a:solidFill>
                <a:srgbClr val="000000"/>
              </a:solidFill>
              <a:latin typeface="仿宋_GB2312"/>
              <a:ea typeface="仿宋_GB2312"/>
            </a:rPr>
            <a:t>FTTx</a:t>
          </a:r>
          <a:r>
            <a:rPr lang="zh-CN" altLang="en-US" sz="1100" b="0" i="0" u="none" strike="noStrike" baseline="0">
              <a:solidFill>
                <a:srgbClr val="000000"/>
              </a:solidFill>
              <a:latin typeface="仿宋_GB2312"/>
              <a:ea typeface="仿宋_GB2312"/>
            </a:rPr>
            <a:t>也有类似的业务创新，值得借鉴。我国目前宽带资源较为匮乏，在国家产业政策和运营商竞争创新的带动下，宽带战略将拉动投资和信息消费，推动相关企业的业绩增长，并对电子商务、物联网、云计算等新业务的发展也有重要支撑。建议投资者重点关注：</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1. </a:t>
          </a:r>
          <a:r>
            <a:rPr lang="zh-CN" altLang="en-US" sz="1100" b="0" i="0" u="none" strike="noStrike" baseline="0">
              <a:solidFill>
                <a:srgbClr val="000000"/>
              </a:solidFill>
              <a:latin typeface="仿宋_GB2312"/>
              <a:ea typeface="仿宋_GB2312"/>
            </a:rPr>
            <a:t>竞争力和创新意识强，运营卓越的宽带运营商；</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2. </a:t>
          </a:r>
          <a:r>
            <a:rPr lang="zh-CN" altLang="en-US" sz="1100" b="0" i="0" u="none" strike="noStrike" baseline="0">
              <a:solidFill>
                <a:srgbClr val="000000"/>
              </a:solidFill>
              <a:latin typeface="仿宋_GB2312"/>
              <a:ea typeface="仿宋_GB2312"/>
            </a:rPr>
            <a:t>具有技术壁垒和核心优势的光通信及</a:t>
          </a:r>
          <a:r>
            <a:rPr lang="en-US" altLang="zh-CN" sz="1100" b="0" i="0" u="none" strike="noStrike" baseline="0">
              <a:solidFill>
                <a:srgbClr val="000000"/>
              </a:solidFill>
              <a:latin typeface="仿宋_GB2312"/>
              <a:ea typeface="仿宋_GB2312"/>
            </a:rPr>
            <a:t>CDN</a:t>
          </a:r>
          <a:r>
            <a:rPr lang="zh-CN" altLang="en-US" sz="1100" b="0" i="0" u="none" strike="noStrike" baseline="0">
              <a:solidFill>
                <a:srgbClr val="000000"/>
              </a:solidFill>
              <a:latin typeface="仿宋_GB2312"/>
              <a:ea typeface="仿宋_GB2312"/>
            </a:rPr>
            <a:t>厂商；</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3. </a:t>
          </a:r>
          <a:r>
            <a:rPr lang="zh-CN" altLang="en-US" sz="1100" b="0" i="0" u="none" strike="noStrike" baseline="0">
              <a:solidFill>
                <a:srgbClr val="000000"/>
              </a:solidFill>
              <a:latin typeface="仿宋_GB2312"/>
              <a:ea typeface="仿宋_GB2312"/>
            </a:rPr>
            <a:t>当期业绩增长可期，稳健转型的通信企业。  </a:t>
          </a:r>
          <a:endParaRPr lang="en-US" altLang="zh-CN" sz="1100" b="0"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创业板系统性风险；板块估值切换的阶段性调整；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7</xdr:col>
      <xdr:colOff>1</xdr:colOff>
      <xdr:row>15</xdr:row>
      <xdr:rowOff>9526</xdr:rowOff>
    </xdr:from>
    <xdr:to>
      <xdr:col>10</xdr:col>
      <xdr:colOff>20341</xdr:colOff>
      <xdr:row>25</xdr:row>
      <xdr:rowOff>104776</xdr:rowOff>
    </xdr:to>
    <xdr:pic>
      <xdr:nvPicPr>
        <xdr:cNvPr id="3" name="图片 2"/>
        <xdr:cNvPicPr>
          <a:picLocks noChangeAspect="1"/>
        </xdr:cNvPicPr>
      </xdr:nvPicPr>
      <xdr:blipFill>
        <a:blip xmlns:r="http://schemas.openxmlformats.org/officeDocument/2006/relationships" r:embed="rId2"/>
        <a:stretch>
          <a:fillRect/>
        </a:stretch>
      </xdr:blipFill>
      <xdr:spPr>
        <a:xfrm>
          <a:off x="4810126" y="2438401"/>
          <a:ext cx="253494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6</xdr:row>
      <xdr:rowOff>38100</xdr:rowOff>
    </xdr:from>
    <xdr:to>
      <xdr:col>7</xdr:col>
      <xdr:colOff>57150</xdr:colOff>
      <xdr:row>19</xdr:row>
      <xdr:rowOff>193406</xdr:rowOff>
    </xdr:to>
    <xdr:pic>
      <xdr:nvPicPr>
        <xdr:cNvPr id="2" name="图片 1"/>
        <xdr:cNvPicPr>
          <a:picLocks noChangeAspect="1"/>
        </xdr:cNvPicPr>
      </xdr:nvPicPr>
      <xdr:blipFill>
        <a:blip xmlns:r="http://schemas.openxmlformats.org/officeDocument/2006/relationships" r:embed="rId3"/>
        <a:stretch>
          <a:fillRect/>
        </a:stretch>
      </xdr:blipFill>
      <xdr:spPr>
        <a:xfrm>
          <a:off x="142875" y="1266825"/>
          <a:ext cx="4714875" cy="2755631"/>
        </a:xfrm>
        <a:prstGeom prst="rect">
          <a:avLst/>
        </a:prstGeom>
      </xdr:spPr>
    </xdr:pic>
    <xdr:clientData/>
  </xdr:twoCellAnchor>
  <xdr:twoCellAnchor editAs="oneCell">
    <xdr:from>
      <xdr:col>7</xdr:col>
      <xdr:colOff>200025</xdr:colOff>
      <xdr:row>6</xdr:row>
      <xdr:rowOff>47625</xdr:rowOff>
    </xdr:from>
    <xdr:to>
      <xdr:col>14</xdr:col>
      <xdr:colOff>28575</xdr:colOff>
      <xdr:row>20</xdr:row>
      <xdr:rowOff>2906</xdr:rowOff>
    </xdr:to>
    <xdr:pic>
      <xdr:nvPicPr>
        <xdr:cNvPr id="3" name="图片 2"/>
        <xdr:cNvPicPr>
          <a:picLocks noChangeAspect="1"/>
        </xdr:cNvPicPr>
      </xdr:nvPicPr>
      <xdr:blipFill>
        <a:blip xmlns:r="http://schemas.openxmlformats.org/officeDocument/2006/relationships" r:embed="rId4"/>
        <a:stretch>
          <a:fillRect/>
        </a:stretch>
      </xdr:blipFill>
      <xdr:spPr>
        <a:xfrm>
          <a:off x="5000625" y="1276350"/>
          <a:ext cx="4676775" cy="2755631"/>
        </a:xfrm>
        <a:prstGeom prst="rect">
          <a:avLst/>
        </a:prstGeom>
      </xdr:spPr>
    </xdr:pic>
    <xdr:clientData/>
  </xdr:twoCellAnchor>
  <xdr:twoCellAnchor editAs="oneCell">
    <xdr:from>
      <xdr:col>0</xdr:col>
      <xdr:colOff>133350</xdr:colOff>
      <xdr:row>22</xdr:row>
      <xdr:rowOff>28575</xdr:rowOff>
    </xdr:from>
    <xdr:to>
      <xdr:col>7</xdr:col>
      <xdr:colOff>66675</xdr:colOff>
      <xdr:row>35</xdr:row>
      <xdr:rowOff>136256</xdr:rowOff>
    </xdr:to>
    <xdr:pic>
      <xdr:nvPicPr>
        <xdr:cNvPr id="4" name="图片 3"/>
        <xdr:cNvPicPr>
          <a:picLocks noChangeAspect="1"/>
        </xdr:cNvPicPr>
      </xdr:nvPicPr>
      <xdr:blipFill>
        <a:blip xmlns:r="http://schemas.openxmlformats.org/officeDocument/2006/relationships" r:embed="rId5"/>
        <a:stretch>
          <a:fillRect/>
        </a:stretch>
      </xdr:blipFill>
      <xdr:spPr>
        <a:xfrm>
          <a:off x="133350" y="4457700"/>
          <a:ext cx="4733925" cy="2708006"/>
        </a:xfrm>
        <a:prstGeom prst="rect">
          <a:avLst/>
        </a:prstGeom>
      </xdr:spPr>
    </xdr:pic>
    <xdr:clientData/>
  </xdr:twoCellAnchor>
  <xdr:twoCellAnchor editAs="oneCell">
    <xdr:from>
      <xdr:col>7</xdr:col>
      <xdr:colOff>200026</xdr:colOff>
      <xdr:row>22</xdr:row>
      <xdr:rowOff>38100</xdr:rowOff>
    </xdr:from>
    <xdr:to>
      <xdr:col>14</xdr:col>
      <xdr:colOff>76201</xdr:colOff>
      <xdr:row>35</xdr:row>
      <xdr:rowOff>123825</xdr:rowOff>
    </xdr:to>
    <xdr:pic>
      <xdr:nvPicPr>
        <xdr:cNvPr id="12" name="图片 11"/>
        <xdr:cNvPicPr>
          <a:picLocks noChangeAspect="1"/>
        </xdr:cNvPicPr>
      </xdr:nvPicPr>
      <xdr:blipFill>
        <a:blip xmlns:r="http://schemas.openxmlformats.org/officeDocument/2006/relationships" r:embed="rId6"/>
        <a:stretch>
          <a:fillRect/>
        </a:stretch>
      </xdr:blipFill>
      <xdr:spPr>
        <a:xfrm>
          <a:off x="5000626" y="4467225"/>
          <a:ext cx="4724400" cy="2686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161924</xdr:rowOff>
    </xdr:from>
    <xdr:to>
      <xdr:col>7</xdr:col>
      <xdr:colOff>904873</xdr:colOff>
      <xdr:row>19</xdr:row>
      <xdr:rowOff>133350</xdr:rowOff>
    </xdr:to>
    <xdr:pic>
      <xdr:nvPicPr>
        <xdr:cNvPr id="6" name="图片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47724"/>
          <a:ext cx="5581648" cy="289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18</xdr:row>
      <xdr:rowOff>171451</xdr:rowOff>
    </xdr:from>
    <xdr:to>
      <xdr:col>7</xdr:col>
      <xdr:colOff>542925</xdr:colOff>
      <xdr:row>33</xdr:row>
      <xdr:rowOff>114300</xdr:rowOff>
    </xdr:to>
    <xdr:pic>
      <xdr:nvPicPr>
        <xdr:cNvPr id="7" name="图片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3600451"/>
          <a:ext cx="5229225" cy="2657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35</xdr:row>
      <xdr:rowOff>19050</xdr:rowOff>
    </xdr:from>
    <xdr:to>
      <xdr:col>7</xdr:col>
      <xdr:colOff>514350</xdr:colOff>
      <xdr:row>49</xdr:row>
      <xdr:rowOff>9525</xdr:rowOff>
    </xdr:to>
    <xdr:pic>
      <xdr:nvPicPr>
        <xdr:cNvPr id="10" name="图片 9"/>
        <xdr:cNvPicPr>
          <a:picLocks noChangeAspect="1"/>
        </xdr:cNvPicPr>
      </xdr:nvPicPr>
      <xdr:blipFill>
        <a:blip xmlns:r="http://schemas.openxmlformats.org/officeDocument/2006/relationships" r:embed="rId5"/>
        <a:stretch>
          <a:fillRect/>
        </a:stretch>
      </xdr:blipFill>
      <xdr:spPr>
        <a:xfrm>
          <a:off x="114300" y="6524625"/>
          <a:ext cx="5200650" cy="2524125"/>
        </a:xfrm>
        <a:prstGeom prst="rect">
          <a:avLst/>
        </a:prstGeom>
      </xdr:spPr>
    </xdr:pic>
    <xdr:clientData/>
  </xdr:twoCellAnchor>
  <xdr:twoCellAnchor editAs="oneCell">
    <xdr:from>
      <xdr:col>0</xdr:col>
      <xdr:colOff>133350</xdr:colOff>
      <xdr:row>50</xdr:row>
      <xdr:rowOff>38100</xdr:rowOff>
    </xdr:from>
    <xdr:to>
      <xdr:col>7</xdr:col>
      <xdr:colOff>520896</xdr:colOff>
      <xdr:row>64</xdr:row>
      <xdr:rowOff>28575</xdr:rowOff>
    </xdr:to>
    <xdr:pic>
      <xdr:nvPicPr>
        <xdr:cNvPr id="12" name="图片 11"/>
        <xdr:cNvPicPr>
          <a:picLocks noChangeAspect="1"/>
        </xdr:cNvPicPr>
      </xdr:nvPicPr>
      <xdr:blipFill>
        <a:blip xmlns:r="http://schemas.openxmlformats.org/officeDocument/2006/relationships" r:embed="rId6"/>
        <a:stretch>
          <a:fillRect/>
        </a:stretch>
      </xdr:blipFill>
      <xdr:spPr>
        <a:xfrm>
          <a:off x="133350" y="9258300"/>
          <a:ext cx="5188146" cy="2524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6890;&#20449;\&#21608;&#25253;\&#23384;&#26723;\&#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M16" sqref="M16"/>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72" t="s">
        <v>12</v>
      </c>
      <c r="H1" s="172"/>
      <c r="I1" s="172"/>
      <c r="J1" s="173"/>
    </row>
    <row r="2" spans="1:10" ht="14.25" customHeight="1">
      <c r="A2" s="32"/>
      <c r="B2" s="30"/>
      <c r="C2" s="30"/>
      <c r="D2" s="30"/>
      <c r="E2" s="30"/>
      <c r="F2" s="30"/>
      <c r="G2" s="172"/>
      <c r="H2" s="172"/>
      <c r="I2" s="172"/>
      <c r="J2" s="173"/>
    </row>
    <row r="3" spans="1:10" ht="14.25" customHeight="1">
      <c r="A3" s="32"/>
      <c r="B3" s="30"/>
      <c r="C3" s="30"/>
      <c r="D3" s="30"/>
      <c r="E3" s="30"/>
      <c r="F3" s="30"/>
      <c r="G3" s="172"/>
      <c r="H3" s="172"/>
      <c r="I3" s="172"/>
      <c r="J3" s="173"/>
    </row>
    <row r="4" spans="1:10" ht="5.25" customHeight="1">
      <c r="A4" s="32"/>
      <c r="B4" s="30"/>
      <c r="C4" s="30"/>
      <c r="D4" s="30"/>
      <c r="E4" s="30"/>
      <c r="F4" s="30"/>
      <c r="G4" s="30"/>
      <c r="H4" s="30"/>
      <c r="I4" s="30"/>
      <c r="J4" s="31"/>
    </row>
    <row r="5" spans="1:10" ht="8.25" customHeight="1">
      <c r="A5" s="33"/>
      <c r="B5" s="59"/>
      <c r="C5" s="59"/>
      <c r="D5" s="59"/>
      <c r="E5" s="73"/>
      <c r="F5" s="74"/>
      <c r="G5" s="74"/>
      <c r="H5" s="74"/>
      <c r="I5" s="74"/>
      <c r="J5" s="74"/>
    </row>
    <row r="6" spans="1:10" ht="6.75" customHeight="1">
      <c r="A6" s="32"/>
      <c r="B6" s="30"/>
      <c r="C6" s="30"/>
      <c r="D6" s="30"/>
      <c r="E6" s="30"/>
      <c r="F6" s="30"/>
      <c r="G6" s="30"/>
      <c r="H6" s="30"/>
      <c r="I6" s="30"/>
      <c r="J6" s="31"/>
    </row>
    <row r="7" spans="1:10" ht="24.75" customHeight="1">
      <c r="A7" s="60" t="s">
        <v>120</v>
      </c>
      <c r="B7" s="61"/>
      <c r="C7" s="61"/>
      <c r="D7" s="61"/>
      <c r="E7" s="61"/>
      <c r="F7" s="61"/>
      <c r="G7" s="61"/>
      <c r="H7" s="181">
        <v>41925</v>
      </c>
      <c r="I7" s="182"/>
      <c r="J7" s="183"/>
    </row>
    <row r="8" spans="1:10" ht="12" customHeight="1">
      <c r="A8" s="184" t="s">
        <v>372</v>
      </c>
      <c r="B8" s="184"/>
      <c r="C8" s="184"/>
      <c r="D8" s="184"/>
      <c r="E8" s="184"/>
      <c r="F8" s="184"/>
      <c r="G8" s="185"/>
      <c r="H8" s="37"/>
      <c r="I8" s="38"/>
      <c r="J8" s="39"/>
    </row>
    <row r="9" spans="1:10" ht="14.25" customHeight="1">
      <c r="A9" s="186"/>
      <c r="B9" s="186"/>
      <c r="C9" s="186"/>
      <c r="D9" s="186"/>
      <c r="E9" s="186"/>
      <c r="F9" s="186"/>
      <c r="G9" s="187"/>
      <c r="H9" s="174" t="s">
        <v>31</v>
      </c>
      <c r="I9" s="175"/>
      <c r="J9" s="176"/>
    </row>
    <row r="10" spans="1:10" ht="14.25" customHeight="1">
      <c r="A10" s="188" t="s">
        <v>297</v>
      </c>
      <c r="B10" s="189"/>
      <c r="C10" s="189"/>
      <c r="D10" s="189"/>
      <c r="E10" s="189"/>
      <c r="F10" s="189"/>
      <c r="G10" s="190"/>
      <c r="H10" s="64"/>
      <c r="I10" s="58"/>
      <c r="J10" s="65"/>
    </row>
    <row r="11" spans="1:10" ht="15.75">
      <c r="A11" s="178" t="s">
        <v>46</v>
      </c>
      <c r="B11" s="179"/>
      <c r="C11" s="179"/>
      <c r="D11" s="179"/>
      <c r="E11" s="179"/>
      <c r="F11" s="179"/>
      <c r="G11" s="180"/>
      <c r="H11" s="174" t="s">
        <v>366</v>
      </c>
      <c r="I11" s="175"/>
      <c r="J11" s="176"/>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77"/>
      <c r="B14" s="177"/>
      <c r="C14" s="177"/>
      <c r="D14" s="177"/>
      <c r="E14" s="177"/>
      <c r="F14" s="177"/>
      <c r="G14" s="177"/>
      <c r="H14" s="43"/>
      <c r="I14" s="44"/>
      <c r="J14" s="45"/>
    </row>
    <row r="15" spans="1:10">
      <c r="A15" s="177"/>
      <c r="B15" s="177"/>
      <c r="C15" s="177"/>
      <c r="D15" s="177"/>
      <c r="E15" s="177"/>
      <c r="F15" s="177"/>
      <c r="G15" s="177"/>
      <c r="H15" s="62" t="s">
        <v>30</v>
      </c>
      <c r="I15" s="61"/>
      <c r="J15" s="63"/>
    </row>
    <row r="16" spans="1:10">
      <c r="A16" s="177"/>
      <c r="B16" s="177"/>
      <c r="C16" s="177"/>
      <c r="D16" s="177"/>
      <c r="E16" s="177"/>
      <c r="F16" s="177"/>
      <c r="G16" s="177"/>
      <c r="H16" s="41"/>
      <c r="I16" s="41"/>
      <c r="J16" s="42"/>
    </row>
    <row r="17" spans="1:10">
      <c r="A17" s="177"/>
      <c r="B17" s="177"/>
      <c r="C17" s="177"/>
      <c r="D17" s="177"/>
      <c r="E17" s="177"/>
      <c r="F17" s="177"/>
      <c r="G17" s="177"/>
      <c r="H17" s="41"/>
      <c r="I17" s="41"/>
      <c r="J17" s="42"/>
    </row>
    <row r="18" spans="1:10">
      <c r="A18" s="177"/>
      <c r="B18" s="177"/>
      <c r="C18" s="177"/>
      <c r="D18" s="177"/>
      <c r="E18" s="177"/>
      <c r="F18" s="177"/>
      <c r="G18" s="177"/>
      <c r="H18" s="41"/>
      <c r="I18" s="41"/>
      <c r="J18" s="42"/>
    </row>
    <row r="19" spans="1:10">
      <c r="A19" s="177"/>
      <c r="B19" s="177"/>
      <c r="C19" s="177"/>
      <c r="D19" s="177"/>
      <c r="E19" s="177"/>
      <c r="F19" s="177"/>
      <c r="G19" s="177"/>
      <c r="H19" s="41"/>
      <c r="I19" s="41"/>
      <c r="J19" s="42"/>
    </row>
    <row r="20" spans="1:10">
      <c r="A20" s="177"/>
      <c r="B20" s="177"/>
      <c r="C20" s="177"/>
      <c r="D20" s="177"/>
      <c r="E20" s="177"/>
      <c r="F20" s="177"/>
      <c r="G20" s="177"/>
      <c r="H20" s="41"/>
      <c r="I20" s="41"/>
      <c r="J20" s="42"/>
    </row>
    <row r="21" spans="1:10">
      <c r="A21" s="177"/>
      <c r="B21" s="177"/>
      <c r="C21" s="177"/>
      <c r="D21" s="177"/>
      <c r="E21" s="177"/>
      <c r="F21" s="177"/>
      <c r="G21" s="177"/>
      <c r="H21" s="41"/>
      <c r="I21" s="41"/>
      <c r="J21" s="42"/>
    </row>
    <row r="22" spans="1:10">
      <c r="A22" s="177"/>
      <c r="B22" s="177"/>
      <c r="C22" s="177"/>
      <c r="D22" s="177"/>
      <c r="E22" s="177"/>
      <c r="F22" s="177"/>
      <c r="G22" s="177"/>
      <c r="H22" s="41"/>
      <c r="I22" s="41"/>
      <c r="J22" s="42"/>
    </row>
    <row r="23" spans="1:10">
      <c r="A23" s="177"/>
      <c r="B23" s="177"/>
      <c r="C23" s="177"/>
      <c r="D23" s="177"/>
      <c r="E23" s="177"/>
      <c r="F23" s="177"/>
      <c r="G23" s="177"/>
      <c r="H23" s="41"/>
      <c r="I23" s="41"/>
      <c r="J23" s="42"/>
    </row>
    <row r="24" spans="1:10">
      <c r="A24" s="177"/>
      <c r="B24" s="177"/>
      <c r="C24" s="177"/>
      <c r="D24" s="177"/>
      <c r="E24" s="177"/>
      <c r="F24" s="177"/>
      <c r="G24" s="177"/>
      <c r="H24" s="41"/>
      <c r="I24" s="41"/>
      <c r="J24" s="42"/>
    </row>
    <row r="25" spans="1:10">
      <c r="A25" s="177"/>
      <c r="B25" s="177"/>
      <c r="C25" s="177"/>
      <c r="D25" s="177"/>
      <c r="E25" s="177"/>
      <c r="F25" s="177"/>
      <c r="G25" s="177"/>
      <c r="H25" s="41"/>
      <c r="I25" s="41"/>
      <c r="J25" s="42"/>
    </row>
    <row r="26" spans="1:10">
      <c r="A26" s="177"/>
      <c r="B26" s="177"/>
      <c r="C26" s="177"/>
      <c r="D26" s="177"/>
      <c r="E26" s="177"/>
      <c r="F26" s="177"/>
      <c r="G26" s="177"/>
      <c r="H26" s="47"/>
      <c r="I26" s="41"/>
      <c r="J26" s="42"/>
    </row>
    <row r="27" spans="1:10">
      <c r="A27" s="177"/>
      <c r="B27" s="177"/>
      <c r="C27" s="177"/>
      <c r="D27" s="177"/>
      <c r="E27" s="177"/>
      <c r="F27" s="177"/>
      <c r="G27" s="177"/>
      <c r="H27" s="41"/>
      <c r="I27" s="41"/>
      <c r="J27" s="42"/>
    </row>
    <row r="28" spans="1:10">
      <c r="A28" s="177"/>
      <c r="B28" s="177"/>
      <c r="C28" s="177"/>
      <c r="D28" s="177"/>
      <c r="E28" s="177"/>
      <c r="F28" s="177"/>
      <c r="G28" s="177"/>
      <c r="H28" s="41"/>
      <c r="I28" s="41"/>
      <c r="J28" s="42"/>
    </row>
    <row r="29" spans="1:10">
      <c r="A29" s="177"/>
      <c r="B29" s="177"/>
      <c r="C29" s="177"/>
      <c r="D29" s="177"/>
      <c r="E29" s="177"/>
      <c r="F29" s="177"/>
      <c r="G29" s="177"/>
      <c r="H29" s="41"/>
      <c r="I29" s="41"/>
      <c r="J29" s="42"/>
    </row>
    <row r="30" spans="1:10">
      <c r="A30" s="177"/>
      <c r="B30" s="177"/>
      <c r="C30" s="177"/>
      <c r="D30" s="177"/>
      <c r="E30" s="177"/>
      <c r="F30" s="177"/>
      <c r="G30" s="177"/>
      <c r="H30" s="41"/>
      <c r="I30" s="41"/>
      <c r="J30" s="42"/>
    </row>
    <row r="31" spans="1:10">
      <c r="A31" s="177"/>
      <c r="B31" s="177"/>
      <c r="C31" s="177"/>
      <c r="D31" s="177"/>
      <c r="E31" s="177"/>
      <c r="F31" s="177"/>
      <c r="G31" s="177"/>
      <c r="H31" s="41"/>
      <c r="I31" s="41"/>
      <c r="J31" s="42"/>
    </row>
    <row r="32" spans="1:10">
      <c r="A32" s="177"/>
      <c r="B32" s="177"/>
      <c r="C32" s="177"/>
      <c r="D32" s="177"/>
      <c r="E32" s="177"/>
      <c r="F32" s="177"/>
      <c r="G32" s="177"/>
      <c r="H32" s="41"/>
      <c r="I32" s="41"/>
      <c r="J32" s="42"/>
    </row>
    <row r="33" spans="1:10">
      <c r="A33" s="177"/>
      <c r="B33" s="177"/>
      <c r="C33" s="177"/>
      <c r="D33" s="177"/>
      <c r="E33" s="177"/>
      <c r="F33" s="177"/>
      <c r="G33" s="177"/>
      <c r="H33" s="41"/>
      <c r="I33" s="41"/>
      <c r="J33" s="42"/>
    </row>
    <row r="34" spans="1:10">
      <c r="A34" s="177"/>
      <c r="B34" s="177"/>
      <c r="C34" s="177"/>
      <c r="D34" s="177"/>
      <c r="E34" s="177"/>
      <c r="F34" s="177"/>
      <c r="G34" s="177"/>
      <c r="H34" s="41"/>
      <c r="I34" s="41"/>
      <c r="J34" s="42"/>
    </row>
    <row r="35" spans="1:10">
      <c r="A35" s="177"/>
      <c r="B35" s="177"/>
      <c r="C35" s="177"/>
      <c r="D35" s="177"/>
      <c r="E35" s="177"/>
      <c r="F35" s="177"/>
      <c r="G35" s="177"/>
      <c r="H35" s="41"/>
      <c r="I35" s="41"/>
      <c r="J35" s="42"/>
    </row>
    <row r="36" spans="1:10" ht="15">
      <c r="A36" s="177"/>
      <c r="B36" s="177"/>
      <c r="C36" s="177"/>
      <c r="D36" s="177"/>
      <c r="E36" s="177"/>
      <c r="F36" s="177"/>
      <c r="G36" s="177"/>
      <c r="H36" s="57" t="s">
        <v>166</v>
      </c>
      <c r="I36" s="71"/>
      <c r="J36" s="42"/>
    </row>
    <row r="37" spans="1:10" ht="15">
      <c r="A37" s="177"/>
      <c r="B37" s="177"/>
      <c r="C37" s="177"/>
      <c r="D37" s="177"/>
      <c r="E37" s="177"/>
      <c r="F37" s="177"/>
      <c r="G37" s="177"/>
      <c r="H37" s="57" t="s">
        <v>42</v>
      </c>
      <c r="I37" s="71"/>
      <c r="J37" s="42"/>
    </row>
    <row r="38" spans="1:10" ht="15">
      <c r="A38" s="177"/>
      <c r="B38" s="177"/>
      <c r="C38" s="177"/>
      <c r="D38" s="177"/>
      <c r="E38" s="177"/>
      <c r="F38" s="177"/>
      <c r="G38" s="177"/>
      <c r="H38" s="57" t="s">
        <v>44</v>
      </c>
      <c r="I38" s="71"/>
      <c r="J38" s="42"/>
    </row>
    <row r="39" spans="1:10" ht="15">
      <c r="A39" s="177"/>
      <c r="B39" s="177"/>
      <c r="C39" s="177"/>
      <c r="D39" s="177"/>
      <c r="E39" s="177"/>
      <c r="F39" s="177"/>
      <c r="G39" s="177"/>
      <c r="H39" s="57" t="s">
        <v>43</v>
      </c>
      <c r="I39" s="71"/>
      <c r="J39" s="42"/>
    </row>
    <row r="40" spans="1:10" ht="15">
      <c r="A40" s="177"/>
      <c r="B40" s="177"/>
      <c r="C40" s="177"/>
      <c r="D40" s="177"/>
      <c r="E40" s="177"/>
      <c r="F40" s="177"/>
      <c r="G40" s="177"/>
      <c r="H40" s="57"/>
      <c r="I40" s="71"/>
      <c r="J40" s="42"/>
    </row>
    <row r="41" spans="1:10" ht="15.75">
      <c r="A41" s="177"/>
      <c r="B41" s="177"/>
      <c r="C41" s="177"/>
      <c r="D41" s="177"/>
      <c r="E41" s="177"/>
      <c r="F41" s="177"/>
      <c r="G41" s="177"/>
      <c r="H41" s="68"/>
      <c r="I41" s="71"/>
      <c r="J41" s="42"/>
    </row>
    <row r="42" spans="1:10" ht="15">
      <c r="A42" s="177"/>
      <c r="B42" s="177"/>
      <c r="C42" s="177"/>
      <c r="D42" s="177"/>
      <c r="E42" s="177"/>
      <c r="F42" s="177"/>
      <c r="G42" s="177"/>
      <c r="H42" s="57" t="s">
        <v>36</v>
      </c>
      <c r="I42" s="76"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A6" sqref="A6"/>
    </sheetView>
  </sheetViews>
  <sheetFormatPr defaultRowHeight="12.75"/>
  <cols>
    <col min="1" max="1" width="9.75" style="1" bestFit="1" customWidth="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169"/>
      <c r="I1" s="79" t="s">
        <v>141</v>
      </c>
      <c r="J1" s="79" t="s">
        <v>142</v>
      </c>
      <c r="K1" s="79" t="s">
        <v>143</v>
      </c>
      <c r="L1" s="79" t="s">
        <v>144</v>
      </c>
      <c r="M1" s="79" t="s">
        <v>220</v>
      </c>
      <c r="N1" s="29"/>
      <c r="O1" s="191" t="s">
        <v>4</v>
      </c>
      <c r="P1" s="191"/>
      <c r="Q1" s="191"/>
      <c r="R1" s="191"/>
      <c r="S1" s="191"/>
      <c r="T1" s="192"/>
      <c r="U1" s="29"/>
      <c r="V1" s="193" t="s">
        <v>5</v>
      </c>
      <c r="W1" s="191"/>
      <c r="X1" s="191"/>
      <c r="Y1" s="191"/>
      <c r="Z1" s="191"/>
      <c r="AA1" s="191"/>
      <c r="AB1" s="29"/>
      <c r="AC1" s="191" t="s">
        <v>6</v>
      </c>
      <c r="AD1" s="191"/>
      <c r="AE1" s="191"/>
      <c r="AF1" s="191"/>
      <c r="AG1" s="191"/>
      <c r="AH1" s="191"/>
    </row>
    <row r="2" spans="1:35">
      <c r="H2" s="79"/>
      <c r="I2" s="79" t="s">
        <v>145</v>
      </c>
      <c r="J2" s="79" t="s">
        <v>146</v>
      </c>
      <c r="K2" s="79" t="s">
        <v>147</v>
      </c>
      <c r="L2" s="79" t="s">
        <v>148</v>
      </c>
      <c r="M2" s="79" t="s">
        <v>221</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79" t="s">
        <v>35</v>
      </c>
      <c r="I3" s="79" t="s">
        <v>149</v>
      </c>
      <c r="J3" s="79" t="s">
        <v>149</v>
      </c>
      <c r="K3" s="79" t="s">
        <v>149</v>
      </c>
      <c r="L3" s="79" t="s">
        <v>149</v>
      </c>
      <c r="M3" s="79" t="s">
        <v>149</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22">
        <v>40832</v>
      </c>
      <c r="I4" s="77">
        <v>2653.7820000000002</v>
      </c>
      <c r="J4" s="77">
        <v>2008.3788999999999</v>
      </c>
      <c r="K4" s="77">
        <v>1868.2982</v>
      </c>
      <c r="L4" s="77">
        <v>1985.4484</v>
      </c>
      <c r="M4" s="77">
        <v>1080.5824</v>
      </c>
      <c r="O4" s="13">
        <f t="shared" ref="O4:O35" si="0">H4</f>
        <v>40832</v>
      </c>
      <c r="P4" s="2">
        <v>0</v>
      </c>
      <c r="Q4" s="2">
        <v>0</v>
      </c>
      <c r="R4" s="2">
        <v>0</v>
      </c>
      <c r="S4" s="2">
        <v>0</v>
      </c>
      <c r="T4" s="2">
        <v>0</v>
      </c>
      <c r="V4" s="13">
        <f>H54</f>
        <v>41196</v>
      </c>
      <c r="W4" s="78">
        <v>0</v>
      </c>
      <c r="X4" s="78">
        <v>0</v>
      </c>
      <c r="Y4" s="78">
        <v>0</v>
      </c>
      <c r="Z4" s="78">
        <v>0</v>
      </c>
      <c r="AA4" s="78">
        <v>0</v>
      </c>
      <c r="AC4" s="13">
        <f>H104</f>
        <v>41553</v>
      </c>
      <c r="AD4" s="78">
        <v>0</v>
      </c>
      <c r="AE4" s="78">
        <v>0</v>
      </c>
      <c r="AF4" s="78">
        <v>0</v>
      </c>
      <c r="AG4" s="78">
        <v>0</v>
      </c>
      <c r="AH4" s="78">
        <v>0</v>
      </c>
    </row>
    <row r="5" spans="1:35">
      <c r="A5" s="17" t="s">
        <v>10</v>
      </c>
      <c r="B5" s="18" t="str">
        <f>P2</f>
        <v>沪深300</v>
      </c>
      <c r="C5" s="18" t="str">
        <f>Q2</f>
        <v>通信(中信)</v>
      </c>
      <c r="D5" s="18" t="str">
        <f>R2</f>
        <v>电信运营Ⅱ(中信)</v>
      </c>
      <c r="E5" s="18" t="str">
        <f>S2</f>
        <v>通信设备制造(中信)</v>
      </c>
      <c r="F5" s="18" t="str">
        <f>T2</f>
        <v>增值服务Ⅱ(中信)</v>
      </c>
      <c r="H5" s="122">
        <v>40839</v>
      </c>
      <c r="I5" s="77">
        <v>2507.877</v>
      </c>
      <c r="J5" s="77">
        <v>1879.2166</v>
      </c>
      <c r="K5" s="77">
        <v>1801.3214</v>
      </c>
      <c r="L5" s="77">
        <v>1831.4039</v>
      </c>
      <c r="M5" s="77">
        <v>1047.9636</v>
      </c>
      <c r="O5" s="13">
        <f t="shared" si="0"/>
        <v>40839</v>
      </c>
      <c r="P5" s="2">
        <f t="shared" ref="P5:P36" si="1">I5/I$4-1</f>
        <v>-5.4980024734511024E-2</v>
      </c>
      <c r="Q5" s="2">
        <f t="shared" ref="Q5:Q36" si="2">J5/J$4-1</f>
        <v>-6.4311719267713841E-2</v>
      </c>
      <c r="R5" s="2">
        <f t="shared" ref="R5:R36" si="3">K5/K$4-1</f>
        <v>-3.5849095181914703E-2</v>
      </c>
      <c r="S5" s="2">
        <f t="shared" ref="S5:S36" si="4">L5/L$4-1</f>
        <v>-7.7586755717247491E-2</v>
      </c>
      <c r="T5" s="2">
        <f t="shared" ref="T5:T36" si="5">M5/M$4-1</f>
        <v>-3.0186314343080167E-2</v>
      </c>
      <c r="V5" s="13">
        <f t="shared" ref="V5:V68" si="6">H55</f>
        <v>41203</v>
      </c>
      <c r="W5" s="78">
        <f>I55/I$54-1</f>
        <v>1.2123507993600402E-2</v>
      </c>
      <c r="X5" s="78">
        <f t="shared" ref="X5:AA20" si="7">J55/J$54-1</f>
        <v>-1.1889086330107546E-2</v>
      </c>
      <c r="Y5" s="78">
        <f t="shared" si="7"/>
        <v>-7.6063558709371648E-6</v>
      </c>
      <c r="Z5" s="78">
        <f t="shared" si="7"/>
        <v>-1.6415787602228282E-2</v>
      </c>
      <c r="AA5" s="78">
        <f t="shared" si="7"/>
        <v>-5.5306889931706626E-3</v>
      </c>
      <c r="AC5" s="13">
        <f t="shared" ref="AC5:AC56" si="8">H105</f>
        <v>41560</v>
      </c>
      <c r="AD5" s="78">
        <f>I105/I$104-1</f>
        <v>2.4686627893220514E-2</v>
      </c>
      <c r="AE5" s="78">
        <f t="shared" ref="AE5:AH20" si="9">J105/J$104-1</f>
        <v>4.9829001187895239E-2</v>
      </c>
      <c r="AF5" s="78">
        <f t="shared" si="9"/>
        <v>6.7073044708022111E-2</v>
      </c>
      <c r="AG5" s="78">
        <f t="shared" si="9"/>
        <v>5.5711178056693011E-2</v>
      </c>
      <c r="AH5" s="78">
        <f t="shared" si="9"/>
        <v>2.7036429880487711E-2</v>
      </c>
    </row>
    <row r="6" spans="1:35">
      <c r="A6" s="19">
        <f>通信行业周报!H7-2</f>
        <v>41923</v>
      </c>
      <c r="B6" s="55">
        <f ca="1">OFFSET(I$1,MATCH($A$6,$H$1:$H$156)-1,0)/OFFSET(I$1,MATCH($A$6,$H$1:$H$156)-2,0)-1</f>
        <v>5.6568990411540732E-3</v>
      </c>
      <c r="C6" s="55">
        <f ca="1">OFFSET(J$1,MATCH($A$6,$H$1:$H$156)-1,0)/OFFSET(J$1,MATCH($A$6,$H$1:$H$156)-2,0)-1</f>
        <v>2.25272573108104E-2</v>
      </c>
      <c r="D6" s="55">
        <f ca="1">OFFSET(K$1,MATCH($A$6,$H$1:$H$156)-1,0)/OFFSET(K$1,MATCH($A$6,$H$1:$H$156)-2,0)-1</f>
        <v>-6.0388469969030467E-5</v>
      </c>
      <c r="E6" s="55">
        <f ca="1">OFFSET(L$1,MATCH($A$6,$H$1:$H$156)-1,0)/OFFSET(L$1,MATCH($A$6,$H$1:$H$156)-2,0)-1</f>
        <v>2.5448195010296493E-2</v>
      </c>
      <c r="F6" s="55">
        <f ca="1">OFFSET(M$1,MATCH($A$6,$H$1:$H$156)-1,0)/OFFSET(M$1,MATCH($A$6,$H$1:$H$156)-2,0)-1</f>
        <v>2.3050425140582975E-2</v>
      </c>
      <c r="H6" s="122">
        <v>40846</v>
      </c>
      <c r="I6" s="77">
        <v>2709.0169999999998</v>
      </c>
      <c r="J6" s="77">
        <v>2019.7328</v>
      </c>
      <c r="K6" s="77">
        <v>1917.6496999999999</v>
      </c>
      <c r="L6" s="77">
        <v>1976.1464000000001</v>
      </c>
      <c r="M6" s="77">
        <v>1119.0293999999999</v>
      </c>
      <c r="O6" s="13">
        <f t="shared" si="0"/>
        <v>40846</v>
      </c>
      <c r="P6" s="2">
        <f t="shared" si="1"/>
        <v>2.0813691554166791E-2</v>
      </c>
      <c r="Q6" s="2">
        <f t="shared" si="2"/>
        <v>5.6532659250703166E-3</v>
      </c>
      <c r="R6" s="2">
        <f t="shared" si="3"/>
        <v>2.6415215729480357E-2</v>
      </c>
      <c r="S6" s="2">
        <f t="shared" si="4"/>
        <v>-4.6850877615353115E-3</v>
      </c>
      <c r="T6" s="2">
        <f t="shared" si="5"/>
        <v>3.5579887290409173E-2</v>
      </c>
      <c r="V6" s="13">
        <f t="shared" si="6"/>
        <v>41210</v>
      </c>
      <c r="W6" s="78">
        <f t="shared" ref="W6:AA69" si="10">I56/I$54-1</f>
        <v>-2.4570726104356955E-2</v>
      </c>
      <c r="X6" s="78">
        <f t="shared" si="7"/>
        <v>-4.7204786316045189E-2</v>
      </c>
      <c r="Y6" s="78">
        <f t="shared" si="7"/>
        <v>-2.4332732431219584E-2</v>
      </c>
      <c r="Z6" s="78">
        <f t="shared" si="7"/>
        <v>-5.3066519168214143E-2</v>
      </c>
      <c r="AA6" s="78">
        <f t="shared" si="7"/>
        <v>-4.9034421591205413E-2</v>
      </c>
      <c r="AC6" s="13">
        <f t="shared" si="8"/>
        <v>41567</v>
      </c>
      <c r="AD6" s="78">
        <f t="shared" ref="AD6:AH56" si="11">I106/I$104-1</f>
        <v>7.0638184469562493E-3</v>
      </c>
      <c r="AE6" s="78">
        <f t="shared" si="9"/>
        <v>2.5442496479036514E-2</v>
      </c>
      <c r="AF6" s="78">
        <f t="shared" si="9"/>
        <v>3.9634056472114265E-2</v>
      </c>
      <c r="AG6" s="78">
        <f t="shared" si="9"/>
        <v>3.2814319526363711E-2</v>
      </c>
      <c r="AH6" s="78">
        <f t="shared" si="9"/>
        <v>1.3838219068418312E-5</v>
      </c>
      <c r="AI6" s="2"/>
    </row>
    <row r="7" spans="1:35">
      <c r="A7" s="6"/>
      <c r="B7" s="7"/>
      <c r="H7" s="122">
        <v>40853</v>
      </c>
      <c r="I7" s="77">
        <v>2763.7460000000001</v>
      </c>
      <c r="J7" s="77">
        <v>2154.3193000000001</v>
      </c>
      <c r="K7" s="77">
        <v>2005.7769000000001</v>
      </c>
      <c r="L7" s="77">
        <v>2112.9607000000001</v>
      </c>
      <c r="M7" s="77">
        <v>1224.5275999999999</v>
      </c>
      <c r="O7" s="13">
        <f t="shared" si="0"/>
        <v>40853</v>
      </c>
      <c r="P7" s="2">
        <f t="shared" si="1"/>
        <v>4.1436711832396167E-2</v>
      </c>
      <c r="Q7" s="2">
        <f t="shared" si="2"/>
        <v>7.2665770388246953E-2</v>
      </c>
      <c r="R7" s="2">
        <f t="shared" si="3"/>
        <v>7.3584987664174983E-2</v>
      </c>
      <c r="S7" s="2">
        <f t="shared" si="4"/>
        <v>6.4223426808775352E-2</v>
      </c>
      <c r="T7" s="2">
        <f t="shared" si="5"/>
        <v>0.13321075745820021</v>
      </c>
      <c r="V7" s="13">
        <f t="shared" si="6"/>
        <v>41217</v>
      </c>
      <c r="W7" s="78">
        <f t="shared" si="10"/>
        <v>9.732999903233619E-4</v>
      </c>
      <c r="X7" s="78">
        <f t="shared" si="7"/>
        <v>-4.5197704000102257E-2</v>
      </c>
      <c r="Y7" s="78">
        <f t="shared" si="7"/>
        <v>-2.4332732431219584E-2</v>
      </c>
      <c r="Z7" s="78">
        <f t="shared" si="7"/>
        <v>-5.6642039692887169E-2</v>
      </c>
      <c r="AA7" s="78">
        <f t="shared" si="7"/>
        <v>-1.6682773451053512E-2</v>
      </c>
      <c r="AC7" s="13">
        <f t="shared" si="8"/>
        <v>41574</v>
      </c>
      <c r="AD7" s="78">
        <f t="shared" si="11"/>
        <v>-1.6802564676258402E-2</v>
      </c>
      <c r="AE7" s="78">
        <f t="shared" si="9"/>
        <v>-4.685730971721358E-2</v>
      </c>
      <c r="AF7" s="78">
        <f t="shared" si="9"/>
        <v>2.4390136472412172E-2</v>
      </c>
      <c r="AG7" s="78">
        <f t="shared" si="9"/>
        <v>-3.9198122554946369E-2</v>
      </c>
      <c r="AH7" s="78">
        <f t="shared" si="9"/>
        <v>-9.6282278067874039E-2</v>
      </c>
      <c r="AI7" s="2"/>
    </row>
    <row r="8" spans="1:35">
      <c r="A8" s="4" t="s">
        <v>7</v>
      </c>
      <c r="D8" s="5"/>
      <c r="H8" s="122">
        <v>40860</v>
      </c>
      <c r="I8" s="77">
        <v>2695.002</v>
      </c>
      <c r="J8" s="77">
        <v>2112.7537000000002</v>
      </c>
      <c r="K8" s="77">
        <v>1875.3486</v>
      </c>
      <c r="L8" s="77">
        <v>2089.9380000000001</v>
      </c>
      <c r="M8" s="77">
        <v>1247.6824999999999</v>
      </c>
      <c r="O8" s="13">
        <f t="shared" si="0"/>
        <v>40860</v>
      </c>
      <c r="P8" s="2">
        <f t="shared" si="1"/>
        <v>1.5532549395541828E-2</v>
      </c>
      <c r="Q8" s="2">
        <f t="shared" si="2"/>
        <v>5.1969675642380198E-2</v>
      </c>
      <c r="R8" s="2">
        <f t="shared" si="3"/>
        <v>3.773701649982808E-3</v>
      </c>
      <c r="S8" s="2">
        <f t="shared" si="4"/>
        <v>5.2627708682834617E-2</v>
      </c>
      <c r="T8" s="2">
        <f t="shared" si="5"/>
        <v>0.15463892434302084</v>
      </c>
      <c r="V8" s="13">
        <f t="shared" si="6"/>
        <v>41224</v>
      </c>
      <c r="W8" s="78">
        <f t="shared" si="10"/>
        <v>-2.7600843729157942E-2</v>
      </c>
      <c r="X8" s="78">
        <f t="shared" si="7"/>
        <v>-8.1734272528540264E-2</v>
      </c>
      <c r="Y8" s="78">
        <f t="shared" si="7"/>
        <v>-6.4874609223467106E-2</v>
      </c>
      <c r="Z8" s="78">
        <f t="shared" si="7"/>
        <v>-9.3773458180237856E-2</v>
      </c>
      <c r="AA8" s="78">
        <f t="shared" si="7"/>
        <v>-4.4912712396153132E-2</v>
      </c>
      <c r="AC8" s="13">
        <f t="shared" si="8"/>
        <v>41581</v>
      </c>
      <c r="AD8" s="78">
        <f t="shared" si="11"/>
        <v>-9.9944500644862933E-3</v>
      </c>
      <c r="AE8" s="78">
        <f t="shared" si="9"/>
        <v>-9.1284301046920868E-2</v>
      </c>
      <c r="AF8" s="78">
        <f t="shared" si="9"/>
        <v>3.9634141176558391E-2</v>
      </c>
      <c r="AG8" s="78">
        <f t="shared" si="9"/>
        <v>-8.9085213116287254E-2</v>
      </c>
      <c r="AH8" s="78">
        <f t="shared" si="9"/>
        <v>-0.15504801918269673</v>
      </c>
      <c r="AI8" s="2"/>
    </row>
    <row r="9" spans="1:35">
      <c r="H9" s="122">
        <v>40867</v>
      </c>
      <c r="I9" s="77">
        <v>2606.4949999999999</v>
      </c>
      <c r="J9" s="77">
        <v>2096.8930999999998</v>
      </c>
      <c r="K9" s="77">
        <v>1889.4489000000001</v>
      </c>
      <c r="L9" s="77">
        <v>2074.7849000000001</v>
      </c>
      <c r="M9" s="77">
        <v>1199.2651000000001</v>
      </c>
      <c r="O9" s="13">
        <f t="shared" si="0"/>
        <v>40867</v>
      </c>
      <c r="P9" s="2">
        <f t="shared" si="1"/>
        <v>-1.781872060327494E-2</v>
      </c>
      <c r="Q9" s="2">
        <f t="shared" si="2"/>
        <v>4.4072460629814403E-2</v>
      </c>
      <c r="R9" s="2">
        <f t="shared" si="3"/>
        <v>1.1320837326717959E-2</v>
      </c>
      <c r="S9" s="2">
        <f t="shared" si="4"/>
        <v>4.4995629198925524E-2</v>
      </c>
      <c r="T9" s="2">
        <f t="shared" si="5"/>
        <v>0.10983216087917036</v>
      </c>
      <c r="V9" s="13">
        <f t="shared" si="6"/>
        <v>41231</v>
      </c>
      <c r="W9" s="78">
        <f t="shared" si="10"/>
        <v>-5.523509989668185E-2</v>
      </c>
      <c r="X9" s="78">
        <f t="shared" si="7"/>
        <v>-0.12811449317975532</v>
      </c>
      <c r="Y9" s="78">
        <f t="shared" si="7"/>
        <v>-0.11082460503997138</v>
      </c>
      <c r="Z9" s="78">
        <f t="shared" si="7"/>
        <v>-0.14002475866882647</v>
      </c>
      <c r="AA9" s="78">
        <f t="shared" si="7"/>
        <v>-9.2559449716448805E-2</v>
      </c>
      <c r="AC9" s="13">
        <f t="shared" si="8"/>
        <v>41588</v>
      </c>
      <c r="AD9" s="78">
        <f t="shared" si="11"/>
        <v>-4.1963656016906214E-2</v>
      </c>
      <c r="AE9" s="78">
        <f t="shared" si="9"/>
        <v>-0.10871381340515862</v>
      </c>
      <c r="AF9" s="78">
        <f t="shared" si="9"/>
        <v>9.1463858815987731E-3</v>
      </c>
      <c r="AG9" s="78">
        <f t="shared" si="9"/>
        <v>-9.8316979165970819E-2</v>
      </c>
      <c r="AH9" s="78">
        <f t="shared" si="9"/>
        <v>-0.19043350790115432</v>
      </c>
      <c r="AI9" s="2"/>
    </row>
    <row r="10" spans="1:35">
      <c r="A10" s="70" t="s">
        <v>27</v>
      </c>
      <c r="B10" s="69">
        <v>2</v>
      </c>
      <c r="C10" s="69"/>
      <c r="D10" s="69"/>
      <c r="E10" s="69"/>
      <c r="F10" s="69"/>
      <c r="G10" s="69"/>
      <c r="H10" s="122">
        <v>40874</v>
      </c>
      <c r="I10" s="77">
        <v>2569.973</v>
      </c>
      <c r="J10" s="77">
        <v>2078.4468000000002</v>
      </c>
      <c r="K10" s="77">
        <v>1889.4490000000001</v>
      </c>
      <c r="L10" s="77">
        <v>2041.5393999999999</v>
      </c>
      <c r="M10" s="77">
        <v>1229.1424999999999</v>
      </c>
      <c r="O10" s="13">
        <f t="shared" si="0"/>
        <v>40874</v>
      </c>
      <c r="P10" s="2">
        <f t="shared" si="1"/>
        <v>-3.1580966334084803E-2</v>
      </c>
      <c r="Q10" s="2">
        <f t="shared" si="2"/>
        <v>3.4887789350903864E-2</v>
      </c>
      <c r="R10" s="2">
        <f t="shared" si="3"/>
        <v>1.1320890851364229E-2</v>
      </c>
      <c r="S10" s="2">
        <f t="shared" si="4"/>
        <v>2.8251048982184557E-2</v>
      </c>
      <c r="T10" s="2">
        <f t="shared" si="5"/>
        <v>0.13748150997091924</v>
      </c>
      <c r="V10" s="13">
        <f t="shared" si="6"/>
        <v>41238</v>
      </c>
      <c r="W10" s="78">
        <f t="shared" si="10"/>
        <v>-4.853699082372942E-2</v>
      </c>
      <c r="X10" s="78">
        <f t="shared" si="7"/>
        <v>-0.12394692098231985</v>
      </c>
      <c r="Y10" s="78">
        <f t="shared" si="7"/>
        <v>-0.12164084308848477</v>
      </c>
      <c r="Z10" s="78">
        <f t="shared" si="7"/>
        <v>-0.13254448000210728</v>
      </c>
      <c r="AA10" s="78">
        <f t="shared" si="7"/>
        <v>-8.470585530767416E-2</v>
      </c>
      <c r="AC10" s="13">
        <f t="shared" si="8"/>
        <v>41595</v>
      </c>
      <c r="AD10" s="78">
        <f t="shared" si="11"/>
        <v>-2.4201786855079344E-2</v>
      </c>
      <c r="AE10" s="78">
        <f t="shared" si="9"/>
        <v>-7.6192740708453055E-2</v>
      </c>
      <c r="AF10" s="78">
        <f t="shared" si="9"/>
        <v>8.4704444347494245E-8</v>
      </c>
      <c r="AG10" s="78">
        <f t="shared" si="9"/>
        <v>-6.2957198616853782E-2</v>
      </c>
      <c r="AH10" s="78">
        <f t="shared" si="9"/>
        <v>-0.14728541581841936</v>
      </c>
      <c r="AI10" s="2"/>
    </row>
    <row r="11" spans="1:35">
      <c r="A11" s="70" t="s">
        <v>28</v>
      </c>
      <c r="B11" s="69"/>
      <c r="C11" s="69"/>
      <c r="D11" s="69"/>
      <c r="E11" s="69"/>
      <c r="F11" s="69"/>
      <c r="G11" s="69"/>
      <c r="H11" s="122">
        <v>40881</v>
      </c>
      <c r="I11" s="77">
        <v>2557.3110000000001</v>
      </c>
      <c r="J11" s="77">
        <v>1973.5145</v>
      </c>
      <c r="K11" s="77">
        <v>1861.248</v>
      </c>
      <c r="L11" s="77">
        <v>1922.8742999999999</v>
      </c>
      <c r="M11" s="77">
        <v>1141.8293000000001</v>
      </c>
      <c r="O11" s="13">
        <f t="shared" si="0"/>
        <v>40881</v>
      </c>
      <c r="P11" s="2">
        <f t="shared" si="1"/>
        <v>-3.6352270080963645E-2</v>
      </c>
      <c r="Q11" s="2">
        <f t="shared" si="2"/>
        <v>-1.7359473354355615E-2</v>
      </c>
      <c r="R11" s="2">
        <f t="shared" si="3"/>
        <v>-3.7735946006905996E-3</v>
      </c>
      <c r="S11" s="2">
        <f t="shared" si="4"/>
        <v>-3.1516356708137128E-2</v>
      </c>
      <c r="T11" s="2">
        <f t="shared" si="5"/>
        <v>5.6679527632506499E-2</v>
      </c>
      <c r="V11" s="13">
        <f t="shared" si="6"/>
        <v>41245</v>
      </c>
      <c r="W11" s="78">
        <f t="shared" si="10"/>
        <v>-7.1541671602595058E-2</v>
      </c>
      <c r="X11" s="78">
        <f t="shared" si="7"/>
        <v>-0.18138527031691443</v>
      </c>
      <c r="Y11" s="78">
        <f t="shared" si="7"/>
        <v>-0.14325810647376958</v>
      </c>
      <c r="Z11" s="78">
        <f t="shared" si="7"/>
        <v>-0.19650217955302707</v>
      </c>
      <c r="AA11" s="78">
        <f t="shared" si="7"/>
        <v>-0.15812775427349557</v>
      </c>
      <c r="AC11" s="13">
        <f t="shared" si="8"/>
        <v>41602</v>
      </c>
      <c r="AD11" s="78">
        <f t="shared" si="11"/>
        <v>-4.5972726861396307E-3</v>
      </c>
      <c r="AE11" s="78">
        <f t="shared" si="9"/>
        <v>-3.761787010205575E-2</v>
      </c>
      <c r="AF11" s="78">
        <f t="shared" si="9"/>
        <v>1.5244089408590344E-2</v>
      </c>
      <c r="AG11" s="78">
        <f t="shared" si="9"/>
        <v>-1.2206287392484416E-2</v>
      </c>
      <c r="AH11" s="78">
        <f t="shared" si="9"/>
        <v>-0.13302871250447346</v>
      </c>
      <c r="AI11" s="2"/>
    </row>
    <row r="12" spans="1:35">
      <c r="A12" s="70" t="s">
        <v>29</v>
      </c>
      <c r="B12" s="69"/>
      <c r="C12" s="69"/>
      <c r="D12" s="69"/>
      <c r="E12" s="69"/>
      <c r="F12" s="69"/>
      <c r="G12" s="69"/>
      <c r="H12" s="122">
        <v>40888</v>
      </c>
      <c r="I12" s="77">
        <v>2503.4609999999998</v>
      </c>
      <c r="J12" s="77">
        <v>1936.5418999999999</v>
      </c>
      <c r="K12" s="77">
        <v>1822.472</v>
      </c>
      <c r="L12" s="77">
        <v>1891.4825000000001</v>
      </c>
      <c r="M12" s="77">
        <v>1106.9443000000001</v>
      </c>
      <c r="O12" s="13">
        <f t="shared" si="0"/>
        <v>40888</v>
      </c>
      <c r="P12" s="2">
        <f t="shared" si="1"/>
        <v>-5.6644064960874818E-2</v>
      </c>
      <c r="Q12" s="2">
        <f t="shared" si="2"/>
        <v>-3.5768649033307454E-2</v>
      </c>
      <c r="R12" s="2">
        <f t="shared" si="3"/>
        <v>-2.4528311379842904E-2</v>
      </c>
      <c r="S12" s="2">
        <f t="shared" si="4"/>
        <v>-4.7327293925140457E-2</v>
      </c>
      <c r="T12" s="2">
        <f t="shared" si="5"/>
        <v>2.4396010891904352E-2</v>
      </c>
      <c r="V12" s="13">
        <f t="shared" si="6"/>
        <v>41252</v>
      </c>
      <c r="W12" s="78">
        <f t="shared" si="10"/>
        <v>-2.5069743040991854E-2</v>
      </c>
      <c r="X12" s="78">
        <f t="shared" si="7"/>
        <v>-0.13758101837055603</v>
      </c>
      <c r="Y12" s="78">
        <f t="shared" si="7"/>
        <v>-9.1915204344750534E-2</v>
      </c>
      <c r="Z12" s="78">
        <f t="shared" si="7"/>
        <v>-0.15322718712549221</v>
      </c>
      <c r="AA12" s="78">
        <f t="shared" si="7"/>
        <v>-0.12193818879669938</v>
      </c>
      <c r="AC12" s="13">
        <f t="shared" si="8"/>
        <v>41609</v>
      </c>
      <c r="AD12" s="78">
        <f t="shared" si="11"/>
        <v>1.2414504218905886E-2</v>
      </c>
      <c r="AE12" s="78">
        <f t="shared" si="9"/>
        <v>1.8345871660774282E-3</v>
      </c>
      <c r="AF12" s="78">
        <f t="shared" si="9"/>
        <v>4.8780527058157164E-2</v>
      </c>
      <c r="AG12" s="78">
        <f t="shared" si="9"/>
        <v>2.4184173084758953E-2</v>
      </c>
      <c r="AH12" s="78">
        <f t="shared" si="9"/>
        <v>-8.1853890832802367E-2</v>
      </c>
    </row>
    <row r="13" spans="1:35">
      <c r="A13" s="70"/>
      <c r="B13" s="69"/>
      <c r="C13" s="69"/>
      <c r="D13" s="69"/>
      <c r="E13" s="69"/>
      <c r="F13" s="69"/>
      <c r="G13" s="69"/>
      <c r="H13" s="122">
        <v>40895</v>
      </c>
      <c r="I13" s="77">
        <v>2390.1289999999999</v>
      </c>
      <c r="J13" s="77">
        <v>1835.5903000000001</v>
      </c>
      <c r="K13" s="77">
        <v>1720.2445</v>
      </c>
      <c r="L13" s="77">
        <v>1780.8330000000001</v>
      </c>
      <c r="M13" s="77">
        <v>1107.4474</v>
      </c>
      <c r="O13" s="13">
        <f t="shared" si="0"/>
        <v>40895</v>
      </c>
      <c r="P13" s="2">
        <f t="shared" si="1"/>
        <v>-9.9349908922436114E-2</v>
      </c>
      <c r="Q13" s="2">
        <f t="shared" si="2"/>
        <v>-8.6033865422505573E-2</v>
      </c>
      <c r="R13" s="2">
        <f t="shared" si="3"/>
        <v>-7.9245218991272348E-2</v>
      </c>
      <c r="S13" s="2">
        <f t="shared" si="4"/>
        <v>-0.10305752594728723</v>
      </c>
      <c r="T13" s="2">
        <f t="shared" si="5"/>
        <v>2.4861593155690809E-2</v>
      </c>
      <c r="V13" s="13">
        <f t="shared" si="6"/>
        <v>41259</v>
      </c>
      <c r="W13" s="78">
        <f t="shared" si="10"/>
        <v>2.2275248195836816E-2</v>
      </c>
      <c r="X13" s="78">
        <f t="shared" si="7"/>
        <v>-0.11120770105979061</v>
      </c>
      <c r="Y13" s="78">
        <f t="shared" si="7"/>
        <v>-7.299819729365864E-2</v>
      </c>
      <c r="Z13" s="78">
        <f t="shared" si="7"/>
        <v>-0.12550537974266796</v>
      </c>
      <c r="AA13" s="78">
        <f t="shared" si="7"/>
        <v>-9.2311566215635077E-2</v>
      </c>
      <c r="AC13" s="13">
        <f t="shared" si="8"/>
        <v>41616</v>
      </c>
      <c r="AD13" s="78">
        <f t="shared" si="11"/>
        <v>1.7953231934586311E-2</v>
      </c>
      <c r="AE13" s="78">
        <f t="shared" si="9"/>
        <v>-5.3220396940112491E-2</v>
      </c>
      <c r="AF13" s="78">
        <f t="shared" si="9"/>
        <v>3.3536607058455292E-2</v>
      </c>
      <c r="AG13" s="78">
        <f t="shared" si="9"/>
        <v>-2.9861039675276979E-2</v>
      </c>
      <c r="AH13" s="78">
        <f t="shared" si="9"/>
        <v>-0.15674625742740156</v>
      </c>
    </row>
    <row r="14" spans="1:35">
      <c r="A14" s="70"/>
      <c r="B14" s="69"/>
      <c r="C14" s="69"/>
      <c r="D14" s="69"/>
      <c r="E14" s="69"/>
      <c r="F14" s="69"/>
      <c r="G14" s="69"/>
      <c r="H14" s="122">
        <v>40902</v>
      </c>
      <c r="I14" s="77">
        <v>2359.1590000000001</v>
      </c>
      <c r="J14" s="77">
        <v>1833.6964</v>
      </c>
      <c r="K14" s="77">
        <v>1808.3717999999999</v>
      </c>
      <c r="L14" s="77">
        <v>1749.0715</v>
      </c>
      <c r="M14" s="77">
        <v>1111.8973000000001</v>
      </c>
      <c r="O14" s="13">
        <f t="shared" si="0"/>
        <v>40902</v>
      </c>
      <c r="P14" s="2">
        <f t="shared" si="1"/>
        <v>-0.11102004610778127</v>
      </c>
      <c r="Q14" s="2">
        <f t="shared" si="2"/>
        <v>-8.6976864773873008E-2</v>
      </c>
      <c r="R14" s="2">
        <f t="shared" si="3"/>
        <v>-3.2075393531931895E-2</v>
      </c>
      <c r="S14" s="2">
        <f t="shared" si="4"/>
        <v>-0.11905466795309305</v>
      </c>
      <c r="T14" s="2">
        <f t="shared" si="5"/>
        <v>2.8979650233059484E-2</v>
      </c>
      <c r="V14" s="13">
        <f t="shared" si="6"/>
        <v>41266</v>
      </c>
      <c r="W14" s="78">
        <f t="shared" si="10"/>
        <v>2.9277540636250876E-2</v>
      </c>
      <c r="X14" s="78">
        <f t="shared" si="7"/>
        <v>-0.10587039617503813</v>
      </c>
      <c r="Y14" s="78">
        <f t="shared" si="7"/>
        <v>-8.3799222630430048E-2</v>
      </c>
      <c r="Z14" s="78">
        <f t="shared" si="7"/>
        <v>-0.11878893234825438</v>
      </c>
      <c r="AA14" s="78">
        <f t="shared" si="7"/>
        <v>-7.2058539711346681E-2</v>
      </c>
      <c r="AC14" s="13">
        <f t="shared" si="8"/>
        <v>41623</v>
      </c>
      <c r="AD14" s="78">
        <f t="shared" si="11"/>
        <v>-9.9541850125162146E-4</v>
      </c>
      <c r="AE14" s="78">
        <f t="shared" si="9"/>
        <v>-4.8671724917923376E-2</v>
      </c>
      <c r="AF14" s="78">
        <f t="shared" si="9"/>
        <v>1.5244004704146219E-2</v>
      </c>
      <c r="AG14" s="78">
        <f t="shared" si="9"/>
        <v>-3.2866554892779454E-2</v>
      </c>
      <c r="AH14" s="78">
        <f t="shared" si="9"/>
        <v>-0.12081320275604823</v>
      </c>
    </row>
    <row r="15" spans="1:35">
      <c r="A15" s="69"/>
      <c r="B15" s="69"/>
      <c r="C15" s="69"/>
      <c r="D15" s="69"/>
      <c r="E15" s="69"/>
      <c r="F15" s="69"/>
      <c r="G15" s="69"/>
      <c r="H15" s="122">
        <v>40909</v>
      </c>
      <c r="I15" s="77">
        <v>2345.7420000000002</v>
      </c>
      <c r="J15" s="77">
        <v>1800.5889</v>
      </c>
      <c r="K15" s="77">
        <v>1847.1476</v>
      </c>
      <c r="L15" s="77">
        <v>1705.9663</v>
      </c>
      <c r="M15" s="77">
        <v>1046.6815999999999</v>
      </c>
      <c r="O15" s="13">
        <f t="shared" si="0"/>
        <v>40909</v>
      </c>
      <c r="P15" s="2">
        <f t="shared" si="1"/>
        <v>-0.11607584948575278</v>
      </c>
      <c r="Q15" s="2">
        <f t="shared" si="2"/>
        <v>-0.1034615529967976</v>
      </c>
      <c r="R15" s="2">
        <f t="shared" si="3"/>
        <v>-1.1320783802071799E-2</v>
      </c>
      <c r="S15" s="2">
        <f t="shared" si="4"/>
        <v>-0.14076522965794525</v>
      </c>
      <c r="T15" s="2">
        <f t="shared" si="5"/>
        <v>-3.137271160440902E-2</v>
      </c>
      <c r="V15" s="13">
        <f t="shared" si="6"/>
        <v>41273</v>
      </c>
      <c r="W15" s="78">
        <f t="shared" si="10"/>
        <v>7.6162134508062529E-2</v>
      </c>
      <c r="X15" s="78">
        <f t="shared" si="7"/>
        <v>-6.2424095214962394E-2</v>
      </c>
      <c r="Y15" s="78">
        <f t="shared" si="7"/>
        <v>-6.2174352889274309E-2</v>
      </c>
      <c r="Z15" s="78">
        <f t="shared" si="7"/>
        <v>-6.7487126809160691E-2</v>
      </c>
      <c r="AA15" s="78">
        <f t="shared" si="7"/>
        <v>-3.8466850348756521E-2</v>
      </c>
      <c r="AC15" s="13">
        <f t="shared" si="8"/>
        <v>41630</v>
      </c>
      <c r="AD15" s="78">
        <f t="shared" si="11"/>
        <v>-5.4337480080214551E-2</v>
      </c>
      <c r="AE15" s="78">
        <f t="shared" si="9"/>
        <v>-9.5670153458120466E-2</v>
      </c>
      <c r="AF15" s="78">
        <f t="shared" si="9"/>
        <v>-2.4390136472412283E-2</v>
      </c>
      <c r="AG15" s="78">
        <f t="shared" si="9"/>
        <v>-8.0379407776523415E-2</v>
      </c>
      <c r="AH15" s="78">
        <f t="shared" si="9"/>
        <v>-0.1698156490456636</v>
      </c>
    </row>
    <row r="16" spans="1:35">
      <c r="A16" s="69"/>
      <c r="B16" s="69"/>
      <c r="C16" s="69"/>
      <c r="D16" s="69"/>
      <c r="E16" s="69"/>
      <c r="F16" s="69"/>
      <c r="G16" s="69"/>
      <c r="H16" s="122">
        <v>40916</v>
      </c>
      <c r="I16" s="77">
        <v>2290.6010000000001</v>
      </c>
      <c r="J16" s="77">
        <v>1684.4109000000001</v>
      </c>
      <c r="K16" s="77">
        <v>1787.2212999999999</v>
      </c>
      <c r="L16" s="77">
        <v>1594.0842</v>
      </c>
      <c r="M16" s="77">
        <v>910.43370000000004</v>
      </c>
      <c r="O16" s="13">
        <f t="shared" si="0"/>
        <v>40916</v>
      </c>
      <c r="P16" s="2">
        <f t="shared" si="1"/>
        <v>-0.13685411989379681</v>
      </c>
      <c r="Q16" s="2">
        <f t="shared" si="2"/>
        <v>-0.16130820733079787</v>
      </c>
      <c r="R16" s="2">
        <f t="shared" si="3"/>
        <v>-4.3396123809357645E-2</v>
      </c>
      <c r="S16" s="2">
        <f t="shared" si="4"/>
        <v>-0.19711627861998327</v>
      </c>
      <c r="T16" s="2">
        <f t="shared" si="5"/>
        <v>-0.15746018073216805</v>
      </c>
      <c r="V16" s="13">
        <f t="shared" si="6"/>
        <v>41280</v>
      </c>
      <c r="W16" s="78">
        <f t="shared" si="10"/>
        <v>9.5411170429037462E-2</v>
      </c>
      <c r="X16" s="78">
        <f t="shared" si="7"/>
        <v>-5.7380821497513557E-2</v>
      </c>
      <c r="Y16" s="78">
        <f t="shared" si="7"/>
        <v>-5.6766233865017668E-2</v>
      </c>
      <c r="Z16" s="78">
        <f t="shared" si="7"/>
        <v>-5.9104737070838742E-2</v>
      </c>
      <c r="AA16" s="78">
        <f t="shared" si="7"/>
        <v>-5.065608935353727E-2</v>
      </c>
      <c r="AC16" s="13">
        <f t="shared" si="8"/>
        <v>41637</v>
      </c>
      <c r="AD16" s="78">
        <f t="shared" si="11"/>
        <v>-4.3817923925618341E-2</v>
      </c>
      <c r="AE16" s="78">
        <f t="shared" si="9"/>
        <v>-8.7285495567008931E-2</v>
      </c>
      <c r="AF16" s="78">
        <f t="shared" si="9"/>
        <v>-2.4390221176856408E-2</v>
      </c>
      <c r="AG16" s="78">
        <f t="shared" si="9"/>
        <v>-7.8792040452350331E-2</v>
      </c>
      <c r="AH16" s="78">
        <f t="shared" si="9"/>
        <v>-0.13860401471111439</v>
      </c>
    </row>
    <row r="17" spans="1:34">
      <c r="A17" s="69"/>
      <c r="B17" s="69"/>
      <c r="C17" s="69"/>
      <c r="D17" s="69"/>
      <c r="E17" s="69"/>
      <c r="F17" s="69"/>
      <c r="G17" s="69"/>
      <c r="H17" s="122">
        <v>40923</v>
      </c>
      <c r="I17" s="77">
        <v>2394.3339999999998</v>
      </c>
      <c r="J17" s="77">
        <v>1731.3544999999999</v>
      </c>
      <c r="K17" s="77">
        <v>1773.1207999999999</v>
      </c>
      <c r="L17" s="77">
        <v>1646.7781</v>
      </c>
      <c r="M17" s="77">
        <v>984.49620000000004</v>
      </c>
      <c r="O17" s="13">
        <f t="shared" si="0"/>
        <v>40923</v>
      </c>
      <c r="P17" s="2">
        <f t="shared" si="1"/>
        <v>-9.7765377864496905E-2</v>
      </c>
      <c r="Q17" s="2">
        <f t="shared" si="2"/>
        <v>-0.13793433101692121</v>
      </c>
      <c r="R17" s="2">
        <f t="shared" si="3"/>
        <v>-5.0943366535385004E-2</v>
      </c>
      <c r="S17" s="2">
        <f t="shared" si="4"/>
        <v>-0.17057622852349119</v>
      </c>
      <c r="T17" s="2">
        <f t="shared" si="5"/>
        <v>-8.892075236465069E-2</v>
      </c>
      <c r="V17" s="13">
        <f t="shared" si="6"/>
        <v>41287</v>
      </c>
      <c r="W17" s="78">
        <f t="shared" si="10"/>
        <v>7.7542458747571708E-2</v>
      </c>
      <c r="X17" s="78">
        <f t="shared" si="7"/>
        <v>-1.7060199685514532E-2</v>
      </c>
      <c r="Y17" s="78">
        <f t="shared" si="7"/>
        <v>-6.2174352889274309E-2</v>
      </c>
      <c r="Z17" s="78">
        <f t="shared" si="7"/>
        <v>-1.7199373131576601E-2</v>
      </c>
      <c r="AA17" s="78">
        <f t="shared" si="7"/>
        <v>4.3694679521917967E-2</v>
      </c>
      <c r="AC17" s="13">
        <f t="shared" si="8"/>
        <v>41644</v>
      </c>
      <c r="AD17" s="78">
        <f t="shared" si="11"/>
        <v>-4.9089324904515674E-2</v>
      </c>
      <c r="AE17" s="78">
        <f t="shared" si="9"/>
        <v>-6.4101664667023273E-2</v>
      </c>
      <c r="AF17" s="78">
        <f t="shared" si="9"/>
        <v>-3.3536607058455181E-2</v>
      </c>
      <c r="AG17" s="78">
        <f t="shared" si="9"/>
        <v>-5.097641838168343E-2</v>
      </c>
      <c r="AH17" s="78">
        <f t="shared" si="9"/>
        <v>-0.11408419059975405</v>
      </c>
    </row>
    <row r="18" spans="1:34">
      <c r="A18" s="69"/>
      <c r="B18" s="69"/>
      <c r="C18" s="69"/>
      <c r="D18" s="69"/>
      <c r="E18" s="69"/>
      <c r="F18" s="69"/>
      <c r="G18" s="69"/>
      <c r="H18" s="122">
        <v>40930</v>
      </c>
      <c r="I18" s="77">
        <v>2504.0859999999998</v>
      </c>
      <c r="J18" s="77">
        <v>1715.9102</v>
      </c>
      <c r="K18" s="77">
        <v>1818.9469999999999</v>
      </c>
      <c r="L18" s="77">
        <v>1617.5872999999999</v>
      </c>
      <c r="M18" s="77">
        <v>955.37639999999999</v>
      </c>
      <c r="O18" s="13">
        <f t="shared" si="0"/>
        <v>40930</v>
      </c>
      <c r="P18" s="2">
        <f t="shared" si="1"/>
        <v>-5.6408552021228742E-2</v>
      </c>
      <c r="Q18" s="2">
        <f t="shared" si="2"/>
        <v>-0.14562426442540299</v>
      </c>
      <c r="R18" s="2">
        <f t="shared" si="3"/>
        <v>-2.64150551555421E-2</v>
      </c>
      <c r="S18" s="2">
        <f t="shared" si="4"/>
        <v>-0.18527860003815766</v>
      </c>
      <c r="T18" s="2">
        <f t="shared" si="5"/>
        <v>-0.11586899805142115</v>
      </c>
      <c r="V18" s="13">
        <f t="shared" si="6"/>
        <v>41294</v>
      </c>
      <c r="W18" s="78">
        <f t="shared" si="10"/>
        <v>0.12623306000223034</v>
      </c>
      <c r="X18" s="78">
        <f t="shared" si="7"/>
        <v>1.43819592702914E-2</v>
      </c>
      <c r="Y18" s="78">
        <f t="shared" si="7"/>
        <v>-2.9740851455476336E-2</v>
      </c>
      <c r="Z18" s="78">
        <f t="shared" si="7"/>
        <v>1.3413140531784551E-2</v>
      </c>
      <c r="AA18" s="78">
        <f t="shared" si="7"/>
        <v>7.7954638566787748E-2</v>
      </c>
      <c r="AC18" s="13">
        <f t="shared" si="8"/>
        <v>41651</v>
      </c>
      <c r="AD18" s="78">
        <f t="shared" si="11"/>
        <v>-8.4758349498160301E-2</v>
      </c>
      <c r="AE18" s="78">
        <f t="shared" si="9"/>
        <v>-9.199673239641426E-2</v>
      </c>
      <c r="AF18" s="78">
        <f t="shared" si="9"/>
        <v>-8.5365816471219658E-2</v>
      </c>
      <c r="AG18" s="78">
        <f t="shared" si="9"/>
        <v>-8.8897691268054801E-2</v>
      </c>
      <c r="AH18" s="78">
        <f t="shared" si="9"/>
        <v>-0.10149039869484211</v>
      </c>
    </row>
    <row r="19" spans="1:34">
      <c r="A19" s="69"/>
      <c r="B19" s="69"/>
      <c r="C19" s="69"/>
      <c r="D19" s="69"/>
      <c r="E19" s="69"/>
      <c r="F19" s="69"/>
      <c r="G19" s="69"/>
      <c r="H19" s="122">
        <v>40944</v>
      </c>
      <c r="I19" s="77">
        <v>2506.09</v>
      </c>
      <c r="J19" s="77">
        <v>1741.2530999999999</v>
      </c>
      <c r="K19" s="77">
        <v>1709.6691000000001</v>
      </c>
      <c r="L19" s="77">
        <v>1674.8290999999999</v>
      </c>
      <c r="M19" s="77">
        <v>1009.8739</v>
      </c>
      <c r="O19" s="13">
        <f t="shared" si="0"/>
        <v>40944</v>
      </c>
      <c r="P19" s="2">
        <f t="shared" si="1"/>
        <v>-5.5653403331547224E-2</v>
      </c>
      <c r="Q19" s="2">
        <f t="shared" si="2"/>
        <v>-0.13300567935661944</v>
      </c>
      <c r="R19" s="2">
        <f t="shared" si="3"/>
        <v>-8.4905664416954352E-2</v>
      </c>
      <c r="S19" s="2">
        <f t="shared" si="4"/>
        <v>-0.15644793387730449</v>
      </c>
      <c r="T19" s="2">
        <f t="shared" si="5"/>
        <v>-6.5435546608939688E-2</v>
      </c>
      <c r="V19" s="13">
        <f t="shared" si="6"/>
        <v>41301</v>
      </c>
      <c r="W19" s="78">
        <f t="shared" si="10"/>
        <v>0.11592076652472882</v>
      </c>
      <c r="X19" s="78">
        <f t="shared" si="7"/>
        <v>-1.345512189509479E-2</v>
      </c>
      <c r="Y19" s="78">
        <f t="shared" si="7"/>
        <v>-6.4882215579338043E-2</v>
      </c>
      <c r="Z19" s="78">
        <f t="shared" si="7"/>
        <v>-1.1734028683181297E-2</v>
      </c>
      <c r="AA19" s="78">
        <f t="shared" si="7"/>
        <v>4.6599425074226763E-2</v>
      </c>
      <c r="AC19" s="13">
        <f t="shared" si="8"/>
        <v>41658</v>
      </c>
      <c r="AD19" s="78">
        <f t="shared" si="11"/>
        <v>-9.5701726457501524E-2</v>
      </c>
      <c r="AE19" s="78">
        <f t="shared" si="9"/>
        <v>-8.3785935613124973E-2</v>
      </c>
      <c r="AF19" s="78">
        <f t="shared" si="9"/>
        <v>-8.8414583530271096E-2</v>
      </c>
      <c r="AG19" s="78">
        <f t="shared" si="9"/>
        <v>-8.4121695489634329E-2</v>
      </c>
      <c r="AH19" s="78">
        <f t="shared" si="9"/>
        <v>-8.0621576798684313E-2</v>
      </c>
    </row>
    <row r="20" spans="1:34">
      <c r="A20" s="69"/>
      <c r="B20" s="69"/>
      <c r="C20" s="69"/>
      <c r="D20" s="69"/>
      <c r="E20" s="69"/>
      <c r="F20" s="69"/>
      <c r="G20" s="69"/>
      <c r="H20" s="122">
        <v>40951</v>
      </c>
      <c r="I20" s="77">
        <v>2533.6239999999998</v>
      </c>
      <c r="J20" s="77">
        <v>1783.5282</v>
      </c>
      <c r="K20" s="77">
        <v>1720.2445</v>
      </c>
      <c r="L20" s="77">
        <v>1718.3942</v>
      </c>
      <c r="M20" s="77">
        <v>1062.2811999999999</v>
      </c>
      <c r="O20" s="13">
        <f t="shared" si="0"/>
        <v>40951</v>
      </c>
      <c r="P20" s="2">
        <f t="shared" si="1"/>
        <v>-4.5278022083200642E-2</v>
      </c>
      <c r="Q20" s="2">
        <f t="shared" si="2"/>
        <v>-0.11195631461772471</v>
      </c>
      <c r="R20" s="2">
        <f t="shared" si="3"/>
        <v>-7.9245218991272348E-2</v>
      </c>
      <c r="S20" s="2">
        <f t="shared" si="4"/>
        <v>-0.13450573684010125</v>
      </c>
      <c r="T20" s="2">
        <f t="shared" si="5"/>
        <v>-1.6936422432939913E-2</v>
      </c>
      <c r="V20" s="13">
        <f t="shared" si="6"/>
        <v>41308</v>
      </c>
      <c r="W20" s="78">
        <f t="shared" si="10"/>
        <v>0.19040446841461467</v>
      </c>
      <c r="X20" s="78">
        <f t="shared" si="7"/>
        <v>1.9994119376653963E-2</v>
      </c>
      <c r="Y20" s="78">
        <f t="shared" si="7"/>
        <v>-1.6231963428641083E-2</v>
      </c>
      <c r="Z20" s="78">
        <f t="shared" si="7"/>
        <v>2.2888599159785583E-2</v>
      </c>
      <c r="AA20" s="78">
        <f t="shared" si="7"/>
        <v>5.3691993968821405E-2</v>
      </c>
      <c r="AC20" s="13">
        <f t="shared" si="8"/>
        <v>41665</v>
      </c>
      <c r="AD20" s="78">
        <f t="shared" si="11"/>
        <v>-6.7810913655539484E-2</v>
      </c>
      <c r="AE20" s="78">
        <f t="shared" si="9"/>
        <v>-1.6104065598042339E-2</v>
      </c>
      <c r="AF20" s="78">
        <f t="shared" si="9"/>
        <v>-7.6219430589620885E-2</v>
      </c>
      <c r="AG20" s="78">
        <f t="shared" si="9"/>
        <v>-8.8473707530933865E-3</v>
      </c>
      <c r="AH20" s="78">
        <f t="shared" si="9"/>
        <v>6.6213440615925379E-4</v>
      </c>
    </row>
    <row r="21" spans="1:34">
      <c r="A21" s="69"/>
      <c r="B21" s="69"/>
      <c r="C21" s="69"/>
      <c r="D21" s="69"/>
      <c r="E21" s="69"/>
      <c r="F21" s="69"/>
      <c r="G21" s="69"/>
      <c r="H21" s="122">
        <v>40958</v>
      </c>
      <c r="I21" s="77">
        <v>2537.0859999999998</v>
      </c>
      <c r="J21" s="77">
        <v>1844.7164</v>
      </c>
      <c r="K21" s="77">
        <v>1727.2945999999999</v>
      </c>
      <c r="L21" s="77">
        <v>1791.6101000000001</v>
      </c>
      <c r="M21" s="77">
        <v>1105.6711</v>
      </c>
      <c r="O21" s="13">
        <f t="shared" si="0"/>
        <v>40958</v>
      </c>
      <c r="P21" s="2">
        <f t="shared" si="1"/>
        <v>-4.3973468807912752E-2</v>
      </c>
      <c r="Q21" s="2">
        <f t="shared" si="2"/>
        <v>-8.1489852338122004E-2</v>
      </c>
      <c r="R21" s="2">
        <f t="shared" si="3"/>
        <v>-7.5471677915227908E-2</v>
      </c>
      <c r="S21" s="2">
        <f t="shared" si="4"/>
        <v>-9.7629482589424055E-2</v>
      </c>
      <c r="T21" s="2">
        <f t="shared" si="5"/>
        <v>2.3217757387127502E-2</v>
      </c>
      <c r="V21" s="13">
        <f t="shared" si="6"/>
        <v>41315</v>
      </c>
      <c r="W21" s="78">
        <f t="shared" si="10"/>
        <v>0.20272845103841086</v>
      </c>
      <c r="X21" s="78">
        <f t="shared" si="10"/>
        <v>4.4988430512764799E-2</v>
      </c>
      <c r="Y21" s="78">
        <f t="shared" si="10"/>
        <v>1.0794559934280912E-2</v>
      </c>
      <c r="Z21" s="78">
        <f t="shared" si="10"/>
        <v>3.4299316502706345E-2</v>
      </c>
      <c r="AA21" s="78">
        <f t="shared" si="10"/>
        <v>0.14171638741607184</v>
      </c>
      <c r="AC21" s="13">
        <f t="shared" si="8"/>
        <v>41672</v>
      </c>
      <c r="AD21" s="78">
        <f t="shared" si="11"/>
        <v>-8.575501331029789E-2</v>
      </c>
      <c r="AE21" s="78">
        <f t="shared" si="11"/>
        <v>-2.6884346096228695E-3</v>
      </c>
      <c r="AF21" s="78">
        <f t="shared" si="11"/>
        <v>-8.5365816471219658E-2</v>
      </c>
      <c r="AG21" s="78">
        <f t="shared" si="11"/>
        <v>-4.2589413543343557E-3</v>
      </c>
      <c r="AH21" s="78">
        <f t="shared" si="11"/>
        <v>5.139619567481768E-2</v>
      </c>
    </row>
    <row r="22" spans="1:34">
      <c r="A22" s="69"/>
      <c r="B22" s="69"/>
      <c r="C22" s="69"/>
      <c r="D22" s="69"/>
      <c r="E22" s="69"/>
      <c r="F22" s="69"/>
      <c r="G22" s="69"/>
      <c r="H22" s="122">
        <v>40965</v>
      </c>
      <c r="I22" s="77">
        <v>2648.0169999999998</v>
      </c>
      <c r="J22" s="77">
        <v>1935.9761000000001</v>
      </c>
      <c r="K22" s="77">
        <v>1751.9703</v>
      </c>
      <c r="L22" s="77">
        <v>1892.146</v>
      </c>
      <c r="M22" s="77">
        <v>1192.846</v>
      </c>
      <c r="O22" s="13">
        <f t="shared" si="0"/>
        <v>40965</v>
      </c>
      <c r="P22" s="2">
        <f t="shared" si="1"/>
        <v>-2.1723713552960211E-3</v>
      </c>
      <c r="Q22" s="2">
        <f t="shared" si="2"/>
        <v>-3.6050368782504116E-2</v>
      </c>
      <c r="R22" s="2">
        <f t="shared" si="3"/>
        <v>-6.2264096812810754E-2</v>
      </c>
      <c r="S22" s="2">
        <f t="shared" si="4"/>
        <v>-4.6993112487838995E-2</v>
      </c>
      <c r="T22" s="2">
        <f t="shared" si="5"/>
        <v>0.10389175318791044</v>
      </c>
      <c r="V22" s="13">
        <f t="shared" si="6"/>
        <v>41329</v>
      </c>
      <c r="W22" s="78">
        <f t="shared" si="10"/>
        <v>0.12673858585542996</v>
      </c>
      <c r="X22" s="78">
        <f t="shared" si="10"/>
        <v>3.3513864208736477E-2</v>
      </c>
      <c r="Y22" s="78">
        <f t="shared" si="10"/>
        <v>-4.3255520312773355E-2</v>
      </c>
      <c r="Z22" s="78">
        <f t="shared" si="10"/>
        <v>3.4035267933572921E-2</v>
      </c>
      <c r="AA22" s="78">
        <f t="shared" si="10"/>
        <v>0.13243109203998138</v>
      </c>
      <c r="AC22" s="13">
        <f t="shared" si="8"/>
        <v>41679</v>
      </c>
      <c r="AD22" s="78">
        <f t="shared" si="11"/>
        <v>-8.1590278605102262E-2</v>
      </c>
      <c r="AE22" s="78">
        <f t="shared" si="11"/>
        <v>2.6925284569100372E-2</v>
      </c>
      <c r="AF22" s="78">
        <f t="shared" si="11"/>
        <v>-7.621951529406501E-2</v>
      </c>
      <c r="AG22" s="78">
        <f t="shared" si="11"/>
        <v>2.6087490898889065E-2</v>
      </c>
      <c r="AH22" s="78">
        <f t="shared" si="11"/>
        <v>8.8535613031792249E-2</v>
      </c>
    </row>
    <row r="23" spans="1:34">
      <c r="A23" s="69"/>
      <c r="B23" s="69"/>
      <c r="C23" s="69"/>
      <c r="D23" s="69"/>
      <c r="E23" s="69"/>
      <c r="F23" s="69"/>
      <c r="G23" s="69"/>
      <c r="H23" s="122">
        <v>40972</v>
      </c>
      <c r="I23" s="77">
        <v>2679.9340000000002</v>
      </c>
      <c r="J23" s="77">
        <v>1939.0410999999999</v>
      </c>
      <c r="K23" s="77">
        <v>1723.7697000000001</v>
      </c>
      <c r="L23" s="77">
        <v>1900.5142000000001</v>
      </c>
      <c r="M23" s="77">
        <v>1208.6385</v>
      </c>
      <c r="O23" s="13">
        <f t="shared" si="0"/>
        <v>40972</v>
      </c>
      <c r="P23" s="2">
        <f t="shared" si="1"/>
        <v>9.8546150362011087E-3</v>
      </c>
      <c r="Q23" s="2">
        <f t="shared" si="2"/>
        <v>-3.452426232918504E-2</v>
      </c>
      <c r="R23" s="2">
        <f t="shared" si="3"/>
        <v>-7.7358368166280944E-2</v>
      </c>
      <c r="S23" s="2">
        <f t="shared" si="4"/>
        <v>-4.2778346694882563E-2</v>
      </c>
      <c r="T23" s="2">
        <f t="shared" si="5"/>
        <v>0.11850655720470749</v>
      </c>
      <c r="V23" s="13">
        <f t="shared" si="6"/>
        <v>41336</v>
      </c>
      <c r="W23" s="78">
        <f t="shared" si="10"/>
        <v>0.15808205660934904</v>
      </c>
      <c r="X23" s="78">
        <f t="shared" si="10"/>
        <v>6.3126829704818199E-2</v>
      </c>
      <c r="Y23" s="78">
        <f t="shared" si="10"/>
        <v>-4.5958210680844935E-2</v>
      </c>
      <c r="Z23" s="78">
        <f t="shared" si="10"/>
        <v>7.0093701025904398E-2</v>
      </c>
      <c r="AA23" s="78">
        <f t="shared" si="10"/>
        <v>0.17407658940815707</v>
      </c>
      <c r="AC23" s="13">
        <f t="shared" si="8"/>
        <v>41686</v>
      </c>
      <c r="AD23" s="78">
        <f t="shared" si="11"/>
        <v>-4.709848790201232E-2</v>
      </c>
      <c r="AE23" s="78">
        <f t="shared" si="11"/>
        <v>4.2166584591539991E-2</v>
      </c>
      <c r="AF23" s="78">
        <f t="shared" si="11"/>
        <v>-5.0026021205249238E-2</v>
      </c>
      <c r="AG23" s="78">
        <f t="shared" si="11"/>
        <v>5.5540711745832416E-2</v>
      </c>
      <c r="AH23" s="78">
        <f t="shared" si="11"/>
        <v>5.6015123185838567E-2</v>
      </c>
    </row>
    <row r="24" spans="1:34">
      <c r="A24" s="69"/>
      <c r="B24" s="69"/>
      <c r="C24" s="69"/>
      <c r="D24" s="69"/>
      <c r="E24" s="69"/>
      <c r="F24" s="69"/>
      <c r="G24" s="69"/>
      <c r="H24" s="122">
        <v>40979</v>
      </c>
      <c r="I24" s="77">
        <v>2664.3020000000001</v>
      </c>
      <c r="J24" s="77">
        <v>1948.9313999999999</v>
      </c>
      <c r="K24" s="77">
        <v>1639.1674</v>
      </c>
      <c r="L24" s="77">
        <v>1928.7418</v>
      </c>
      <c r="M24" s="77">
        <v>1258.3677</v>
      </c>
      <c r="O24" s="13">
        <f t="shared" si="0"/>
        <v>40979</v>
      </c>
      <c r="P24" s="2">
        <f t="shared" si="1"/>
        <v>3.9641538001238263E-3</v>
      </c>
      <c r="Q24" s="2">
        <f t="shared" si="2"/>
        <v>-2.9599743355200547E-2</v>
      </c>
      <c r="R24" s="2">
        <f t="shared" si="3"/>
        <v>-0.1226414498499222</v>
      </c>
      <c r="S24" s="2">
        <f t="shared" si="4"/>
        <v>-2.8561104886936417E-2</v>
      </c>
      <c r="T24" s="2">
        <f t="shared" si="5"/>
        <v>0.16452729565093782</v>
      </c>
      <c r="V24" s="13">
        <f t="shared" si="6"/>
        <v>41343</v>
      </c>
      <c r="W24" s="78">
        <f t="shared" si="10"/>
        <v>0.13121802223532697</v>
      </c>
      <c r="X24" s="78">
        <f t="shared" si="10"/>
        <v>7.9012438796773221E-2</v>
      </c>
      <c r="Y24" s="78">
        <f t="shared" si="10"/>
        <v>-5.9471586457643943E-2</v>
      </c>
      <c r="Z24" s="78">
        <f t="shared" si="10"/>
        <v>9.6190325681851041E-2</v>
      </c>
      <c r="AA24" s="78">
        <f t="shared" si="10"/>
        <v>0.17980758110076311</v>
      </c>
      <c r="AC24" s="13">
        <f t="shared" si="8"/>
        <v>41693</v>
      </c>
      <c r="AD24" s="78">
        <f t="shared" si="11"/>
        <v>-6.0083344506539293E-2</v>
      </c>
      <c r="AE24" s="78">
        <f t="shared" si="11"/>
        <v>5.517049514998007E-2</v>
      </c>
      <c r="AF24" s="78">
        <f t="shared" si="11"/>
        <v>-2.0056572404172801E-2</v>
      </c>
      <c r="AG24" s="78">
        <f t="shared" si="11"/>
        <v>6.5824577341072832E-2</v>
      </c>
      <c r="AH24" s="78">
        <f t="shared" si="11"/>
        <v>7.0469874290842949E-2</v>
      </c>
    </row>
    <row r="25" spans="1:34">
      <c r="H25" s="122">
        <v>40986</v>
      </c>
      <c r="I25" s="77">
        <v>2623.52</v>
      </c>
      <c r="J25" s="77">
        <v>1918.4564</v>
      </c>
      <c r="K25" s="77">
        <v>1614.4916000000001</v>
      </c>
      <c r="L25" s="77">
        <v>1899.8988999999999</v>
      </c>
      <c r="M25" s="77">
        <v>1231.8267000000001</v>
      </c>
      <c r="O25" s="13">
        <f t="shared" si="0"/>
        <v>40986</v>
      </c>
      <c r="P25" s="2">
        <f t="shared" si="1"/>
        <v>-1.140334812731425E-2</v>
      </c>
      <c r="Q25" s="2">
        <f t="shared" si="2"/>
        <v>-4.4773672935918607E-2</v>
      </c>
      <c r="R25" s="2">
        <f t="shared" si="3"/>
        <v>-0.13584908447698552</v>
      </c>
      <c r="S25" s="2">
        <f t="shared" si="4"/>
        <v>-4.3088251500265629E-2</v>
      </c>
      <c r="T25" s="2">
        <f t="shared" si="5"/>
        <v>0.1399655408046625</v>
      </c>
      <c r="V25" s="13">
        <f t="shared" si="6"/>
        <v>41350</v>
      </c>
      <c r="W25" s="78">
        <f t="shared" si="10"/>
        <v>0.10212142947957736</v>
      </c>
      <c r="X25" s="78">
        <f t="shared" si="10"/>
        <v>6.1372742032394623E-2</v>
      </c>
      <c r="Y25" s="78">
        <f t="shared" si="10"/>
        <v>-7.8390190843468766E-2</v>
      </c>
      <c r="Z25" s="78">
        <f t="shared" si="10"/>
        <v>8.5584528465884491E-2</v>
      </c>
      <c r="AA25" s="78">
        <f t="shared" si="10"/>
        <v>0.12924317834763466</v>
      </c>
      <c r="AC25" s="13">
        <f t="shared" si="8"/>
        <v>41700</v>
      </c>
      <c r="AD25" s="78">
        <f t="shared" si="11"/>
        <v>-9.5501231404913955E-2</v>
      </c>
      <c r="AE25" s="78">
        <f t="shared" si="11"/>
        <v>6.3980378071042399E-3</v>
      </c>
      <c r="AF25" s="78">
        <f t="shared" si="11"/>
        <v>-4.5821462005482649E-2</v>
      </c>
      <c r="AG25" s="78">
        <f t="shared" si="11"/>
        <v>3.4068101914628723E-2</v>
      </c>
      <c r="AH25" s="78">
        <f t="shared" si="11"/>
        <v>-4.43334911790354E-2</v>
      </c>
    </row>
    <row r="26" spans="1:34">
      <c r="A26" s="5" t="s">
        <v>9</v>
      </c>
      <c r="H26" s="122">
        <v>40993</v>
      </c>
      <c r="I26" s="77">
        <v>2552.94</v>
      </c>
      <c r="J26" s="77">
        <v>1850.1722</v>
      </c>
      <c r="K26" s="77">
        <v>1579.2406000000001</v>
      </c>
      <c r="L26" s="77">
        <v>1829.287</v>
      </c>
      <c r="M26" s="77">
        <v>1170.9507000000001</v>
      </c>
      <c r="O26" s="13">
        <f t="shared" si="0"/>
        <v>40993</v>
      </c>
      <c r="P26" s="2">
        <f t="shared" si="1"/>
        <v>-3.7999353375672951E-2</v>
      </c>
      <c r="Q26" s="2">
        <f t="shared" si="2"/>
        <v>-7.87733330598126E-2</v>
      </c>
      <c r="R26" s="2">
        <f t="shared" si="3"/>
        <v>-0.15471705748043851</v>
      </c>
      <c r="S26" s="2">
        <f t="shared" si="4"/>
        <v>-7.8652963229867812E-2</v>
      </c>
      <c r="T26" s="2">
        <f t="shared" si="5"/>
        <v>8.3629254002286268E-2</v>
      </c>
      <c r="V26" s="13">
        <f t="shared" si="6"/>
        <v>41357</v>
      </c>
      <c r="W26" s="78">
        <f t="shared" si="10"/>
        <v>0.13615655419692763</v>
      </c>
      <c r="X26" s="78">
        <f t="shared" si="10"/>
        <v>9.4709612262378062E-2</v>
      </c>
      <c r="Y26" s="78">
        <f t="shared" si="10"/>
        <v>-5.947151039408527E-2</v>
      </c>
      <c r="Z26" s="78">
        <f t="shared" si="10"/>
        <v>0.11921022480344523</v>
      </c>
      <c r="AA26" s="78">
        <f t="shared" si="10"/>
        <v>0.18029907117642363</v>
      </c>
      <c r="AC26" s="13">
        <f t="shared" si="8"/>
        <v>41707</v>
      </c>
      <c r="AD26" s="78">
        <f t="shared" si="11"/>
        <v>-9.9906726214665675E-2</v>
      </c>
      <c r="AE26" s="78">
        <f t="shared" si="11"/>
        <v>3.5244245554056475E-2</v>
      </c>
      <c r="AF26" s="78">
        <f t="shared" si="11"/>
        <v>6.1344652557617785E-3</v>
      </c>
      <c r="AG26" s="78">
        <f t="shared" si="11"/>
        <v>6.2082066970816197E-2</v>
      </c>
      <c r="AH26" s="78">
        <f t="shared" si="11"/>
        <v>-2.4501823175986814E-2</v>
      </c>
    </row>
    <row r="27" spans="1:34">
      <c r="H27" s="122">
        <v>41000</v>
      </c>
      <c r="I27" s="77">
        <v>2454.8989999999999</v>
      </c>
      <c r="J27" s="77">
        <v>1741.9177999999999</v>
      </c>
      <c r="K27" s="77">
        <v>1491.1133</v>
      </c>
      <c r="L27" s="77">
        <v>1726.8604</v>
      </c>
      <c r="M27" s="77">
        <v>1077.1486</v>
      </c>
      <c r="O27" s="13">
        <f t="shared" si="0"/>
        <v>41000</v>
      </c>
      <c r="P27" s="2">
        <f t="shared" si="1"/>
        <v>-7.4943231961027812E-2</v>
      </c>
      <c r="Q27" s="2">
        <f t="shared" si="2"/>
        <v>-0.13267471591142488</v>
      </c>
      <c r="R27" s="2">
        <f t="shared" si="3"/>
        <v>-0.20188688293977908</v>
      </c>
      <c r="S27" s="2">
        <f t="shared" si="4"/>
        <v>-0.13024161192000761</v>
      </c>
      <c r="T27" s="2">
        <f t="shared" si="5"/>
        <v>-3.1777308236743407E-3</v>
      </c>
      <c r="V27" s="13">
        <f t="shared" si="6"/>
        <v>41364</v>
      </c>
      <c r="W27" s="78">
        <f t="shared" si="10"/>
        <v>8.2685804617078418E-2</v>
      </c>
      <c r="X27" s="78">
        <f t="shared" si="10"/>
        <v>7.725048898661524E-2</v>
      </c>
      <c r="Y27" s="78">
        <f t="shared" si="10"/>
        <v>-4.5958134617286261E-2</v>
      </c>
      <c r="Z27" s="78">
        <f t="shared" si="10"/>
        <v>7.6848274136409822E-2</v>
      </c>
      <c r="AA27" s="78">
        <f t="shared" si="10"/>
        <v>0.24132037971261555</v>
      </c>
      <c r="AC27" s="13">
        <f t="shared" si="8"/>
        <v>41714</v>
      </c>
      <c r="AD27" s="78">
        <f t="shared" si="11"/>
        <v>-0.11880307359330722</v>
      </c>
      <c r="AE27" s="78">
        <f t="shared" si="11"/>
        <v>-2.2387101968902812E-2</v>
      </c>
      <c r="AF27" s="78">
        <f t="shared" si="11"/>
        <v>-4.6139950715566092E-2</v>
      </c>
      <c r="AG27" s="78">
        <f t="shared" si="11"/>
        <v>-6.2700252270619927E-5</v>
      </c>
      <c r="AH27" s="78">
        <f t="shared" si="11"/>
        <v>-7.1064880208837944E-2</v>
      </c>
    </row>
    <row r="28" spans="1:34">
      <c r="H28" s="122">
        <v>41007</v>
      </c>
      <c r="I28" s="77">
        <v>2519.83</v>
      </c>
      <c r="J28" s="77">
        <v>1792.3453</v>
      </c>
      <c r="K28" s="77">
        <v>1484.0630000000001</v>
      </c>
      <c r="L28" s="77">
        <v>1789.2760000000001</v>
      </c>
      <c r="M28" s="77">
        <v>1122.9039</v>
      </c>
      <c r="O28" s="13">
        <f t="shared" si="0"/>
        <v>41007</v>
      </c>
      <c r="P28" s="2">
        <f t="shared" si="1"/>
        <v>-5.0475886866366615E-2</v>
      </c>
      <c r="Q28" s="2">
        <f t="shared" si="2"/>
        <v>-0.10756615696370841</v>
      </c>
      <c r="R28" s="2">
        <f t="shared" si="3"/>
        <v>-0.20566053106511573</v>
      </c>
      <c r="S28" s="2">
        <f t="shared" si="4"/>
        <v>-9.8805086045046564E-2</v>
      </c>
      <c r="T28" s="2">
        <f t="shared" si="5"/>
        <v>3.916545374050151E-2</v>
      </c>
      <c r="V28" s="13">
        <f t="shared" si="6"/>
        <v>41371</v>
      </c>
      <c r="W28" s="78">
        <f t="shared" si="10"/>
        <v>7.7680013850974561E-2</v>
      </c>
      <c r="X28" s="78">
        <f t="shared" si="10"/>
        <v>5.9323408716106529E-2</v>
      </c>
      <c r="Y28" s="78">
        <f t="shared" si="10"/>
        <v>-1.0823388023031955E-2</v>
      </c>
      <c r="Z28" s="78">
        <f t="shared" si="10"/>
        <v>4.7293469242621677E-2</v>
      </c>
      <c r="AA28" s="78">
        <f t="shared" si="10"/>
        <v>0.20736693369535142</v>
      </c>
      <c r="AC28" s="13">
        <f t="shared" si="8"/>
        <v>41721</v>
      </c>
      <c r="AD28" s="78">
        <f t="shared" si="11"/>
        <v>-0.10387511690355944</v>
      </c>
      <c r="AE28" s="78">
        <f t="shared" si="11"/>
        <v>4.3301777867845725E-3</v>
      </c>
      <c r="AF28" s="78">
        <f t="shared" si="11"/>
        <v>-3.4335962898098149E-2</v>
      </c>
      <c r="AG28" s="78">
        <f t="shared" si="11"/>
        <v>3.0557021381765859E-2</v>
      </c>
      <c r="AH28" s="78">
        <f t="shared" si="11"/>
        <v>-4.920863200354042E-2</v>
      </c>
    </row>
    <row r="29" spans="1:34">
      <c r="H29" s="122">
        <v>41014</v>
      </c>
      <c r="I29" s="77">
        <v>2580.4540000000002</v>
      </c>
      <c r="J29" s="77">
        <v>1830.6179999999999</v>
      </c>
      <c r="K29" s="77">
        <v>1512.2637</v>
      </c>
      <c r="L29" s="77">
        <v>1832.0326</v>
      </c>
      <c r="M29" s="77">
        <v>1133.8307</v>
      </c>
      <c r="O29" s="13">
        <f t="shared" si="0"/>
        <v>41014</v>
      </c>
      <c r="P29" s="2">
        <f t="shared" si="1"/>
        <v>-2.7631508541394845E-2</v>
      </c>
      <c r="Q29" s="2">
        <f t="shared" si="2"/>
        <v>-8.8509643274981675E-2</v>
      </c>
      <c r="R29" s="2">
        <f t="shared" si="3"/>
        <v>-0.19056620618699949</v>
      </c>
      <c r="S29" s="2">
        <f t="shared" si="4"/>
        <v>-7.7270101806725333E-2</v>
      </c>
      <c r="T29" s="2">
        <f t="shared" si="5"/>
        <v>4.9277408182846649E-2</v>
      </c>
      <c r="V29" s="13">
        <f t="shared" si="6"/>
        <v>41378</v>
      </c>
      <c r="W29" s="78">
        <f t="shared" si="10"/>
        <v>6.8378772079872308E-2</v>
      </c>
      <c r="X29" s="78">
        <f t="shared" si="10"/>
        <v>5.9711146338033538E-2</v>
      </c>
      <c r="Y29" s="78">
        <f t="shared" si="10"/>
        <v>-5.6768743962455015E-2</v>
      </c>
      <c r="Z29" s="78">
        <f t="shared" si="10"/>
        <v>5.9399602280958197E-2</v>
      </c>
      <c r="AA29" s="78">
        <f t="shared" si="10"/>
        <v>0.21432255185639071</v>
      </c>
      <c r="AC29" s="13">
        <f t="shared" si="8"/>
        <v>41728</v>
      </c>
      <c r="AD29" s="78">
        <f t="shared" si="11"/>
        <v>-0.10671151999740958</v>
      </c>
      <c r="AE29" s="78">
        <f t="shared" si="11"/>
        <v>-4.867635385313418E-2</v>
      </c>
      <c r="AF29" s="78">
        <f t="shared" si="11"/>
        <v>-4.7101261452464294E-2</v>
      </c>
      <c r="AG29" s="78">
        <f t="shared" si="11"/>
        <v>-2.49199658889252E-2</v>
      </c>
      <c r="AH29" s="78">
        <f t="shared" si="11"/>
        <v>-0.11564854688761761</v>
      </c>
    </row>
    <row r="30" spans="1:34">
      <c r="H30" s="122">
        <v>41021</v>
      </c>
      <c r="I30" s="77">
        <v>2626.8389999999999</v>
      </c>
      <c r="J30" s="77">
        <v>1877.3581999999999</v>
      </c>
      <c r="K30" s="77">
        <v>1533.4142999999999</v>
      </c>
      <c r="L30" s="77">
        <v>1892.3164999999999</v>
      </c>
      <c r="M30" s="77">
        <v>1131.8590999999999</v>
      </c>
      <c r="O30" s="13">
        <f t="shared" si="0"/>
        <v>41021</v>
      </c>
      <c r="P30" s="2">
        <f t="shared" si="1"/>
        <v>-1.0152680212617393E-2</v>
      </c>
      <c r="Q30" s="2">
        <f t="shared" si="2"/>
        <v>-6.5237042671579593E-2</v>
      </c>
      <c r="R30" s="2">
        <f t="shared" si="3"/>
        <v>-0.17924542238492769</v>
      </c>
      <c r="S30" s="2">
        <f t="shared" si="4"/>
        <v>-4.6907237679911562E-2</v>
      </c>
      <c r="T30" s="2">
        <f t="shared" si="5"/>
        <v>4.7452836544441102E-2</v>
      </c>
      <c r="V30" s="13">
        <f t="shared" si="6"/>
        <v>41385</v>
      </c>
      <c r="W30" s="78">
        <f t="shared" si="10"/>
        <v>9.9497902176191255E-2</v>
      </c>
      <c r="X30" s="78">
        <f t="shared" si="10"/>
        <v>9.1313552280019916E-2</v>
      </c>
      <c r="Y30" s="78">
        <f t="shared" si="10"/>
        <v>-4.5958058553727588E-2</v>
      </c>
      <c r="Z30" s="78">
        <f t="shared" si="10"/>
        <v>8.8607588268605042E-2</v>
      </c>
      <c r="AA30" s="78">
        <f t="shared" si="10"/>
        <v>0.28536068831420858</v>
      </c>
      <c r="AC30" s="13">
        <f t="shared" si="8"/>
        <v>41735</v>
      </c>
      <c r="AD30" s="78">
        <f t="shared" si="11"/>
        <v>-9.2802642715740569E-2</v>
      </c>
      <c r="AE30" s="78">
        <f t="shared" si="11"/>
        <v>-2.718696804403975E-2</v>
      </c>
      <c r="AF30" s="78">
        <f t="shared" si="11"/>
        <v>-5.0352556837529039E-2</v>
      </c>
      <c r="AG30" s="78">
        <f t="shared" si="11"/>
        <v>2.8003589233192017E-3</v>
      </c>
      <c r="AH30" s="78">
        <f t="shared" si="11"/>
        <v>-0.10128012526850927</v>
      </c>
    </row>
    <row r="31" spans="1:34">
      <c r="H31" s="122">
        <v>41028</v>
      </c>
      <c r="I31" s="77">
        <v>2626.1570000000002</v>
      </c>
      <c r="J31" s="77">
        <v>1819.0586000000001</v>
      </c>
      <c r="K31" s="77">
        <v>1526.3643999999999</v>
      </c>
      <c r="L31" s="77">
        <v>1815.5959</v>
      </c>
      <c r="M31" s="77">
        <v>1116.9690000000001</v>
      </c>
      <c r="O31" s="13">
        <f t="shared" si="0"/>
        <v>41028</v>
      </c>
      <c r="P31" s="2">
        <f t="shared" si="1"/>
        <v>-1.0409671932359199E-2</v>
      </c>
      <c r="Q31" s="2">
        <f t="shared" si="2"/>
        <v>-9.4265230529956168E-2</v>
      </c>
      <c r="R31" s="2">
        <f t="shared" si="3"/>
        <v>-0.18301885641167992</v>
      </c>
      <c r="S31" s="2">
        <f t="shared" si="4"/>
        <v>-8.5548685123219448E-2</v>
      </c>
      <c r="T31" s="2">
        <f t="shared" si="5"/>
        <v>3.3673137744979043E-2</v>
      </c>
      <c r="V31" s="13">
        <f t="shared" si="6"/>
        <v>41392</v>
      </c>
      <c r="W31" s="78">
        <f t="shared" si="10"/>
        <v>6.1954037502641501E-2</v>
      </c>
      <c r="X31" s="78">
        <f t="shared" si="10"/>
        <v>9.5916482364521771E-2</v>
      </c>
      <c r="Y31" s="78">
        <f t="shared" si="10"/>
        <v>-3.5147373145000049E-2</v>
      </c>
      <c r="Z31" s="78">
        <f t="shared" si="10"/>
        <v>7.5325747698629097E-2</v>
      </c>
      <c r="AA31" s="78">
        <f t="shared" si="10"/>
        <v>0.36804721084728209</v>
      </c>
      <c r="AC31" s="13">
        <f t="shared" si="8"/>
        <v>41742</v>
      </c>
      <c r="AD31" s="78">
        <f t="shared" si="11"/>
        <v>-5.7438304185448263E-2</v>
      </c>
      <c r="AE31" s="78">
        <f t="shared" si="11"/>
        <v>3.1194351917644969E-3</v>
      </c>
      <c r="AF31" s="78">
        <f t="shared" si="11"/>
        <v>-2.5413450862443621E-2</v>
      </c>
      <c r="AG31" s="78">
        <f t="shared" si="11"/>
        <v>3.8530195648833976E-2</v>
      </c>
      <c r="AH31" s="78">
        <f t="shared" si="11"/>
        <v>-8.5008442251180538E-2</v>
      </c>
    </row>
    <row r="32" spans="1:34">
      <c r="H32" s="122">
        <v>41035</v>
      </c>
      <c r="I32" s="77">
        <v>2715.8789999999999</v>
      </c>
      <c r="J32" s="77">
        <v>1861.8871999999999</v>
      </c>
      <c r="K32" s="77">
        <v>1554.5648000000001</v>
      </c>
      <c r="L32" s="77">
        <v>1858.0018</v>
      </c>
      <c r="M32" s="77">
        <v>1154.2837</v>
      </c>
      <c r="O32" s="13">
        <f t="shared" si="0"/>
        <v>41035</v>
      </c>
      <c r="P32" s="2">
        <f t="shared" si="1"/>
        <v>2.3399435221129528E-2</v>
      </c>
      <c r="Q32" s="2">
        <f t="shared" si="2"/>
        <v>-7.2940270384238781E-2</v>
      </c>
      <c r="R32" s="2">
        <f t="shared" si="3"/>
        <v>-0.16792469210750183</v>
      </c>
      <c r="S32" s="2">
        <f t="shared" si="4"/>
        <v>-6.4190336047010854E-2</v>
      </c>
      <c r="T32" s="2">
        <f t="shared" si="5"/>
        <v>6.8205164178132049E-2</v>
      </c>
      <c r="V32" s="13">
        <f t="shared" si="6"/>
        <v>41399</v>
      </c>
      <c r="W32" s="78">
        <f t="shared" si="10"/>
        <v>8.1743747426265889E-2</v>
      </c>
      <c r="X32" s="78">
        <f t="shared" si="10"/>
        <v>0.14077362156910378</v>
      </c>
      <c r="Y32" s="78">
        <f t="shared" si="10"/>
        <v>-1.6228692695616553E-2</v>
      </c>
      <c r="Z32" s="78">
        <f t="shared" si="10"/>
        <v>0.11919692360370315</v>
      </c>
      <c r="AA32" s="78">
        <f t="shared" si="10"/>
        <v>0.45355659362092915</v>
      </c>
      <c r="AC32" s="13">
        <f t="shared" si="8"/>
        <v>41749</v>
      </c>
      <c r="AD32" s="78">
        <f t="shared" si="11"/>
        <v>-7.6610695477072333E-2</v>
      </c>
      <c r="AE32" s="78">
        <f t="shared" si="11"/>
        <v>1.3106766348167431E-2</v>
      </c>
      <c r="AF32" s="78">
        <f t="shared" si="11"/>
        <v>-3.0308435986649118E-2</v>
      </c>
      <c r="AG32" s="78">
        <f t="shared" si="11"/>
        <v>5.0504251638199937E-2</v>
      </c>
      <c r="AH32" s="78">
        <f t="shared" si="11"/>
        <v>-7.3508807201394188E-2</v>
      </c>
    </row>
    <row r="33" spans="8:34">
      <c r="H33" s="122">
        <v>41042</v>
      </c>
      <c r="I33" s="77">
        <v>2636.9169999999999</v>
      </c>
      <c r="J33" s="77">
        <v>1818.1532999999999</v>
      </c>
      <c r="K33" s="77">
        <v>1494.6382000000001</v>
      </c>
      <c r="L33" s="77">
        <v>1823.7774999999999</v>
      </c>
      <c r="M33" s="77">
        <v>1118.4422999999999</v>
      </c>
      <c r="O33" s="13">
        <f t="shared" si="0"/>
        <v>41042</v>
      </c>
      <c r="P33" s="2">
        <f t="shared" si="1"/>
        <v>-6.3550811634114357E-3</v>
      </c>
      <c r="Q33" s="2">
        <f t="shared" si="2"/>
        <v>-9.4715992086951362E-2</v>
      </c>
      <c r="R33" s="2">
        <f t="shared" si="3"/>
        <v>-0.20000019268872593</v>
      </c>
      <c r="S33" s="2">
        <f t="shared" si="4"/>
        <v>-8.1427903137648916E-2</v>
      </c>
      <c r="T33" s="2">
        <f t="shared" si="5"/>
        <v>3.5036569168626075E-2</v>
      </c>
      <c r="V33" s="13">
        <f t="shared" si="6"/>
        <v>41406</v>
      </c>
      <c r="W33" s="78">
        <f t="shared" si="10"/>
        <v>0.10253930192303762</v>
      </c>
      <c r="X33" s="78">
        <f t="shared" si="10"/>
        <v>0.18984953274612315</v>
      </c>
      <c r="Y33" s="78">
        <f t="shared" si="10"/>
        <v>-1.0823388023031955E-2</v>
      </c>
      <c r="Z33" s="78">
        <f t="shared" si="10"/>
        <v>0.16486896342828539</v>
      </c>
      <c r="AA33" s="78">
        <f t="shared" si="10"/>
        <v>0.57312866222923708</v>
      </c>
      <c r="AC33" s="13">
        <f t="shared" si="8"/>
        <v>41756</v>
      </c>
      <c r="AD33" s="78">
        <f t="shared" si="11"/>
        <v>-0.10012756134505185</v>
      </c>
      <c r="AE33" s="78">
        <f t="shared" si="11"/>
        <v>-5.7834213793615419E-2</v>
      </c>
      <c r="AF33" s="78">
        <f t="shared" si="11"/>
        <v>-4.8716659907252047E-2</v>
      </c>
      <c r="AG33" s="78">
        <f t="shared" si="11"/>
        <v>-3.3060266609666433E-2</v>
      </c>
      <c r="AH33" s="78">
        <f t="shared" si="11"/>
        <v>-0.13340204440373227</v>
      </c>
    </row>
    <row r="34" spans="8:34">
      <c r="H34" s="122">
        <v>41049</v>
      </c>
      <c r="I34" s="77">
        <v>2573.9760000000001</v>
      </c>
      <c r="J34" s="77">
        <v>1779.1014</v>
      </c>
      <c r="K34" s="77">
        <v>1452.3369</v>
      </c>
      <c r="L34" s="77">
        <v>1786.7999</v>
      </c>
      <c r="M34" s="77">
        <v>1098.3505</v>
      </c>
      <c r="O34" s="13">
        <f t="shared" si="0"/>
        <v>41049</v>
      </c>
      <c r="P34" s="2">
        <f t="shared" si="1"/>
        <v>-3.0072553058239193E-2</v>
      </c>
      <c r="Q34" s="2">
        <f t="shared" si="2"/>
        <v>-0.11416048037549087</v>
      </c>
      <c r="R34" s="2">
        <f t="shared" si="3"/>
        <v>-0.2226418138175158</v>
      </c>
      <c r="S34" s="2">
        <f t="shared" si="4"/>
        <v>-0.10005220986856167</v>
      </c>
      <c r="T34" s="2">
        <f t="shared" si="5"/>
        <v>1.6443077362725989E-2</v>
      </c>
      <c r="V34" s="13">
        <f t="shared" si="6"/>
        <v>41413</v>
      </c>
      <c r="W34" s="78">
        <f t="shared" si="10"/>
        <v>0.12476161093081406</v>
      </c>
      <c r="X34" s="78">
        <f t="shared" si="10"/>
        <v>0.24757347583191636</v>
      </c>
      <c r="Y34" s="78">
        <f t="shared" si="10"/>
        <v>2.6899877537669425E-3</v>
      </c>
      <c r="Z34" s="78">
        <f t="shared" si="10"/>
        <v>0.21702026786772532</v>
      </c>
      <c r="AA34" s="78">
        <f t="shared" si="10"/>
        <v>0.71048962426670759</v>
      </c>
      <c r="AC34" s="13">
        <f t="shared" si="8"/>
        <v>41763</v>
      </c>
      <c r="AD34" s="78">
        <f t="shared" si="11"/>
        <v>-0.10393281630792706</v>
      </c>
      <c r="AE34" s="78">
        <f t="shared" si="11"/>
        <v>-5.6310784501747313E-2</v>
      </c>
      <c r="AF34" s="78">
        <f t="shared" si="11"/>
        <v>-1.8482848535917418E-2</v>
      </c>
      <c r="AG34" s="78">
        <f t="shared" si="11"/>
        <v>-4.5837046141240401E-2</v>
      </c>
      <c r="AH34" s="78">
        <f t="shared" si="11"/>
        <v>-0.10181430302572092</v>
      </c>
    </row>
    <row r="35" spans="8:34">
      <c r="H35" s="122">
        <v>41056</v>
      </c>
      <c r="I35" s="77">
        <v>2573.1030000000001</v>
      </c>
      <c r="J35" s="77">
        <v>1749.952</v>
      </c>
      <c r="K35" s="77">
        <v>1441.7617</v>
      </c>
      <c r="L35" s="77">
        <v>1756.5107</v>
      </c>
      <c r="M35" s="77">
        <v>1067.9359999999999</v>
      </c>
      <c r="O35" s="13">
        <f t="shared" si="0"/>
        <v>41056</v>
      </c>
      <c r="P35" s="2">
        <f t="shared" si="1"/>
        <v>-3.0401517532336886E-2</v>
      </c>
      <c r="Q35" s="2">
        <f t="shared" si="2"/>
        <v>-0.12867437513907354</v>
      </c>
      <c r="R35" s="2">
        <f t="shared" si="3"/>
        <v>-0.22830215219390559</v>
      </c>
      <c r="S35" s="2">
        <f t="shared" si="4"/>
        <v>-0.11530780653881512</v>
      </c>
      <c r="T35" s="2">
        <f t="shared" si="5"/>
        <v>-1.1703318506760874E-2</v>
      </c>
      <c r="V35" s="13">
        <f t="shared" si="6"/>
        <v>41420</v>
      </c>
      <c r="W35" s="78">
        <f t="shared" si="10"/>
        <v>0.12700935678452585</v>
      </c>
      <c r="X35" s="78">
        <f t="shared" si="10"/>
        <v>0.28255653707988682</v>
      </c>
      <c r="Y35" s="78">
        <f t="shared" si="10"/>
        <v>-5.4180833504476889E-3</v>
      </c>
      <c r="Z35" s="78">
        <f t="shared" si="10"/>
        <v>0.26244300896843265</v>
      </c>
      <c r="AA35" s="78">
        <f t="shared" si="10"/>
        <v>0.74398356805043631</v>
      </c>
      <c r="AC35" s="13">
        <f t="shared" si="8"/>
        <v>41770</v>
      </c>
      <c r="AD35" s="78">
        <f t="shared" si="11"/>
        <v>-0.11420580090716737</v>
      </c>
      <c r="AE35" s="78">
        <f t="shared" si="11"/>
        <v>-6.9598546463383149E-2</v>
      </c>
      <c r="AF35" s="78">
        <f t="shared" si="11"/>
        <v>-6.7714426759284407E-3</v>
      </c>
      <c r="AG35" s="78">
        <f t="shared" si="11"/>
        <v>-5.9177771691815817E-2</v>
      </c>
      <c r="AH35" s="78">
        <f t="shared" si="11"/>
        <v>-0.12848388884407402</v>
      </c>
    </row>
    <row r="36" spans="8:34">
      <c r="H36" s="122">
        <v>41063</v>
      </c>
      <c r="I36" s="77">
        <v>2632.998</v>
      </c>
      <c r="J36" s="77">
        <v>1784.8502000000001</v>
      </c>
      <c r="K36" s="77">
        <v>1448.8116</v>
      </c>
      <c r="L36" s="77">
        <v>1790.4366</v>
      </c>
      <c r="M36" s="77">
        <v>1120.7467999999999</v>
      </c>
      <c r="O36" s="13">
        <f t="shared" ref="O36:O67" si="12">H36</f>
        <v>41063</v>
      </c>
      <c r="P36" s="2">
        <f t="shared" si="1"/>
        <v>-7.8318415001684683E-3</v>
      </c>
      <c r="Q36" s="2">
        <f t="shared" si="2"/>
        <v>-0.11129807229104027</v>
      </c>
      <c r="R36" s="2">
        <f t="shared" si="3"/>
        <v>-0.22452871816715336</v>
      </c>
      <c r="S36" s="2">
        <f t="shared" si="4"/>
        <v>-9.8220532953664286E-2</v>
      </c>
      <c r="T36" s="2">
        <f t="shared" si="5"/>
        <v>3.7169215415686852E-2</v>
      </c>
      <c r="V36" s="13">
        <f t="shared" si="6"/>
        <v>41427</v>
      </c>
      <c r="W36" s="78">
        <f t="shared" si="10"/>
        <v>0.13100062442206251</v>
      </c>
      <c r="X36" s="78">
        <f t="shared" si="10"/>
        <v>0.2725693849635018</v>
      </c>
      <c r="Y36" s="78">
        <f t="shared" si="10"/>
        <v>1.6203211403448714E-2</v>
      </c>
      <c r="Z36" s="78">
        <f t="shared" si="10"/>
        <v>0.25319360488851994</v>
      </c>
      <c r="AA36" s="78">
        <f t="shared" si="10"/>
        <v>0.69237069471712309</v>
      </c>
      <c r="AC36" s="13">
        <f t="shared" si="8"/>
        <v>41777</v>
      </c>
      <c r="AD36" s="78">
        <f t="shared" si="11"/>
        <v>-0.10920753811585282</v>
      </c>
      <c r="AE36" s="78">
        <f t="shared" si="11"/>
        <v>-7.6272069616467708E-2</v>
      </c>
      <c r="AF36" s="78">
        <f t="shared" si="11"/>
        <v>-2.9422935727282384E-3</v>
      </c>
      <c r="AG36" s="78">
        <f t="shared" si="11"/>
        <v>-6.0700301255118383E-2</v>
      </c>
      <c r="AH36" s="78">
        <f t="shared" si="11"/>
        <v>-0.15765507965207648</v>
      </c>
    </row>
    <row r="37" spans="8:34">
      <c r="H37" s="122">
        <v>41070</v>
      </c>
      <c r="I37" s="77">
        <v>2524.3290000000002</v>
      </c>
      <c r="J37" s="77">
        <v>1689.2719</v>
      </c>
      <c r="K37" s="77">
        <v>1378.3098</v>
      </c>
      <c r="L37" s="77">
        <v>1696.2746999999999</v>
      </c>
      <c r="M37" s="77">
        <v>1047.7737</v>
      </c>
      <c r="O37" s="13">
        <f t="shared" si="12"/>
        <v>41070</v>
      </c>
      <c r="P37" s="2">
        <f t="shared" ref="P37:P68" si="13">I37/I$4-1</f>
        <v>-4.8780570521617772E-2</v>
      </c>
      <c r="Q37" s="2">
        <f t="shared" ref="Q37:Q68" si="14">J37/J$4-1</f>
        <v>-0.15888784730809513</v>
      </c>
      <c r="R37" s="2">
        <f t="shared" ref="R37:R68" si="15">K37/K$4-1</f>
        <v>-0.26226455712476737</v>
      </c>
      <c r="S37" s="2">
        <f t="shared" ref="S37:S68" si="16">L37/L$4-1</f>
        <v>-0.14564654513307929</v>
      </c>
      <c r="T37" s="2">
        <f t="shared" ref="T37:T68" si="17">M37/M$4-1</f>
        <v>-3.036205290776528E-2</v>
      </c>
      <c r="V37" s="13">
        <f t="shared" si="6"/>
        <v>41434</v>
      </c>
      <c r="W37" s="78">
        <f t="shared" si="10"/>
        <v>7.7946011574589358E-2</v>
      </c>
      <c r="X37" s="78">
        <f t="shared" si="10"/>
        <v>0.1981006864988557</v>
      </c>
      <c r="Y37" s="78">
        <f t="shared" si="10"/>
        <v>-2.7039454167902766E-2</v>
      </c>
      <c r="Z37" s="78">
        <f t="shared" si="10"/>
        <v>0.17402479817734062</v>
      </c>
      <c r="AA37" s="78">
        <f t="shared" si="10"/>
        <v>0.59958545895068838</v>
      </c>
      <c r="AC37" s="13">
        <f t="shared" si="8"/>
        <v>41784</v>
      </c>
      <c r="AD37" s="78">
        <f t="shared" si="11"/>
        <v>-0.10818555298237409</v>
      </c>
      <c r="AE37" s="78">
        <f t="shared" si="11"/>
        <v>-4.3676424348844778E-2</v>
      </c>
      <c r="AF37" s="78">
        <f t="shared" si="11"/>
        <v>-5.6066718641312185E-3</v>
      </c>
      <c r="AG37" s="78">
        <f t="shared" si="11"/>
        <v>-1.9341691882588385E-2</v>
      </c>
      <c r="AH37" s="78">
        <f t="shared" si="11"/>
        <v>-0.13409200525582321</v>
      </c>
    </row>
    <row r="38" spans="8:34">
      <c r="H38" s="122">
        <v>41077</v>
      </c>
      <c r="I38" s="77">
        <v>2568.0540000000001</v>
      </c>
      <c r="J38" s="77">
        <v>1710.0275999999999</v>
      </c>
      <c r="K38" s="77">
        <v>1402.9855</v>
      </c>
      <c r="L38" s="77">
        <v>1719.4450999999999</v>
      </c>
      <c r="M38" s="77">
        <v>1042.3594000000001</v>
      </c>
      <c r="O38" s="13">
        <f t="shared" si="12"/>
        <v>41077</v>
      </c>
      <c r="P38" s="2">
        <f t="shared" si="13"/>
        <v>-3.2304085263974214E-2</v>
      </c>
      <c r="Q38" s="2">
        <f t="shared" si="14"/>
        <v>-0.14855329340494472</v>
      </c>
      <c r="R38" s="2">
        <f t="shared" si="15"/>
        <v>-0.24905697602235011</v>
      </c>
      <c r="S38" s="2">
        <f t="shared" si="16"/>
        <v>-0.13397643575123885</v>
      </c>
      <c r="T38" s="2">
        <f t="shared" si="17"/>
        <v>-3.5372591669085129E-2</v>
      </c>
      <c r="V38" s="13">
        <f t="shared" si="6"/>
        <v>41441</v>
      </c>
      <c r="W38" s="78">
        <f t="shared" si="10"/>
        <v>4.8704053015559357E-2</v>
      </c>
      <c r="X38" s="78">
        <f t="shared" si="10"/>
        <v>0.20807754752438545</v>
      </c>
      <c r="Y38" s="78">
        <f t="shared" si="10"/>
        <v>-3.5147449208558723E-2</v>
      </c>
      <c r="Z38" s="78">
        <f t="shared" si="10"/>
        <v>0.1698109517601043</v>
      </c>
      <c r="AA38" s="78">
        <f t="shared" si="10"/>
        <v>0.69456039170939277</v>
      </c>
      <c r="AC38" s="13">
        <f t="shared" si="8"/>
        <v>41791</v>
      </c>
      <c r="AD38" s="78">
        <f t="shared" si="11"/>
        <v>-0.10484396877258417</v>
      </c>
      <c r="AE38" s="78">
        <f t="shared" si="11"/>
        <v>-1.6414628930114583E-2</v>
      </c>
      <c r="AF38" s="78">
        <f t="shared" si="11"/>
        <v>8.0005041608517402E-3</v>
      </c>
      <c r="AG38" s="78">
        <f t="shared" si="11"/>
        <v>1.0501535221020708E-2</v>
      </c>
      <c r="AH38" s="78">
        <f t="shared" si="11"/>
        <v>-0.10780148913487919</v>
      </c>
    </row>
    <row r="39" spans="8:34">
      <c r="H39" s="122">
        <v>41084</v>
      </c>
      <c r="I39" s="77">
        <v>2512.1849999999999</v>
      </c>
      <c r="J39" s="77">
        <v>1710.7893999999999</v>
      </c>
      <c r="K39" s="77">
        <v>1353.6342</v>
      </c>
      <c r="L39" s="77">
        <v>1732.9733000000001</v>
      </c>
      <c r="M39" s="77">
        <v>1053.2728999999999</v>
      </c>
      <c r="O39" s="13">
        <f t="shared" si="12"/>
        <v>41084</v>
      </c>
      <c r="P39" s="2">
        <f t="shared" si="13"/>
        <v>-5.3356681144118179E-2</v>
      </c>
      <c r="Q39" s="2">
        <f t="shared" si="14"/>
        <v>-0.14817398250897784</v>
      </c>
      <c r="R39" s="2">
        <f t="shared" si="15"/>
        <v>-0.27547208470253837</v>
      </c>
      <c r="S39" s="2">
        <f t="shared" si="16"/>
        <v>-0.12716276081513878</v>
      </c>
      <c r="T39" s="2">
        <f t="shared" si="17"/>
        <v>-2.5272945404256175E-2</v>
      </c>
      <c r="V39" s="13">
        <f t="shared" si="6"/>
        <v>41448</v>
      </c>
      <c r="W39" s="78">
        <f t="shared" si="10"/>
        <v>5.5816129182031382E-3</v>
      </c>
      <c r="X39" s="78">
        <f t="shared" si="10"/>
        <v>0.16558742313641761</v>
      </c>
      <c r="Y39" s="78">
        <f t="shared" si="10"/>
        <v>-9.4606180924780681E-2</v>
      </c>
      <c r="Z39" s="78">
        <f t="shared" si="10"/>
        <v>0.14092858177603951</v>
      </c>
      <c r="AA39" s="78">
        <f t="shared" si="10"/>
        <v>0.61139904129140343</v>
      </c>
      <c r="AC39" s="13">
        <f t="shared" si="8"/>
        <v>41798</v>
      </c>
      <c r="AD39" s="78">
        <f t="shared" si="11"/>
        <v>-0.11387164248618842</v>
      </c>
      <c r="AE39" s="78">
        <f t="shared" si="11"/>
        <v>-2.785387445274512E-2</v>
      </c>
      <c r="AF39" s="78">
        <f t="shared" si="11"/>
        <v>-1.0089908685220861E-2</v>
      </c>
      <c r="AG39" s="78">
        <f t="shared" si="11"/>
        <v>4.5507558096815615E-3</v>
      </c>
      <c r="AH39" s="78">
        <f t="shared" si="11"/>
        <v>-0.13173568281541825</v>
      </c>
    </row>
    <row r="40" spans="8:34">
      <c r="H40" s="122">
        <v>41091</v>
      </c>
      <c r="I40" s="77">
        <v>2461.6120000000001</v>
      </c>
      <c r="J40" s="77">
        <v>1618.7698</v>
      </c>
      <c r="K40" s="77">
        <v>1311.3330000000001</v>
      </c>
      <c r="L40" s="77">
        <v>1635.9083000000001</v>
      </c>
      <c r="M40" s="77">
        <v>975.05160000000001</v>
      </c>
      <c r="O40" s="13">
        <f t="shared" si="12"/>
        <v>41091</v>
      </c>
      <c r="P40" s="2">
        <f t="shared" si="13"/>
        <v>-7.2413634578876507E-2</v>
      </c>
      <c r="Q40" s="2">
        <f t="shared" si="14"/>
        <v>-0.19399183092393568</v>
      </c>
      <c r="R40" s="2">
        <f t="shared" si="15"/>
        <v>-0.29811365230668208</v>
      </c>
      <c r="S40" s="2">
        <f t="shared" si="16"/>
        <v>-0.17605096158630962</v>
      </c>
      <c r="T40" s="2">
        <f t="shared" si="17"/>
        <v>-9.7661039084108725E-2</v>
      </c>
      <c r="V40" s="13">
        <f t="shared" si="6"/>
        <v>41455</v>
      </c>
      <c r="W40" s="78">
        <f t="shared" si="10"/>
        <v>-4.5081623983361352E-2</v>
      </c>
      <c r="X40" s="78">
        <f t="shared" si="10"/>
        <v>0.14992188998120759</v>
      </c>
      <c r="Y40" s="78">
        <f t="shared" si="10"/>
        <v>-0.15676760300907455</v>
      </c>
      <c r="Z40" s="78">
        <f t="shared" si="10"/>
        <v>0.13535491815152834</v>
      </c>
      <c r="AA40" s="78">
        <f t="shared" si="10"/>
        <v>0.60636866353369956</v>
      </c>
      <c r="AC40" s="13">
        <f t="shared" si="8"/>
        <v>41805</v>
      </c>
      <c r="AD40" s="78">
        <f t="shared" si="11"/>
        <v>-9.663404920721419E-2</v>
      </c>
      <c r="AE40" s="78">
        <f t="shared" si="11"/>
        <v>-3.3290537624071082E-3</v>
      </c>
      <c r="AF40" s="78">
        <f t="shared" si="11"/>
        <v>-1.3678412462530876E-2</v>
      </c>
      <c r="AG40" s="78">
        <f t="shared" si="11"/>
        <v>3.7601002847784892E-2</v>
      </c>
      <c r="AH40" s="78">
        <f t="shared" si="11"/>
        <v>-0.11870941843815552</v>
      </c>
    </row>
    <row r="41" spans="8:34">
      <c r="H41" s="122">
        <v>41098</v>
      </c>
      <c r="I41" s="77">
        <v>2472.614</v>
      </c>
      <c r="J41" s="77">
        <v>1635.7922000000001</v>
      </c>
      <c r="K41" s="77">
        <v>1332.4554000000001</v>
      </c>
      <c r="L41" s="77">
        <v>1637.6967999999999</v>
      </c>
      <c r="M41" s="77">
        <v>1036.0651</v>
      </c>
      <c r="O41" s="13">
        <f t="shared" si="12"/>
        <v>41098</v>
      </c>
      <c r="P41" s="2">
        <f t="shared" si="13"/>
        <v>-6.8267853199697637E-2</v>
      </c>
      <c r="Q41" s="2">
        <f t="shared" si="14"/>
        <v>-0.18551613940974976</v>
      </c>
      <c r="R41" s="2">
        <f t="shared" si="15"/>
        <v>-0.28680796245481577</v>
      </c>
      <c r="S41" s="2">
        <f t="shared" si="16"/>
        <v>-0.17515015751605534</v>
      </c>
      <c r="T41" s="2">
        <f t="shared" si="17"/>
        <v>-4.1197506085607127E-2</v>
      </c>
      <c r="V41" s="13">
        <f t="shared" si="6"/>
        <v>41462</v>
      </c>
      <c r="W41" s="78">
        <f t="shared" si="10"/>
        <v>-3.3708377105797105E-2</v>
      </c>
      <c r="X41" s="78">
        <f t="shared" si="10"/>
        <v>0.20941404701941879</v>
      </c>
      <c r="Y41" s="78">
        <f t="shared" si="10"/>
        <v>-0.15129201560824224</v>
      </c>
      <c r="Z41" s="78">
        <f t="shared" si="10"/>
        <v>0.18761710982049973</v>
      </c>
      <c r="AA41" s="78">
        <f t="shared" si="10"/>
        <v>0.74673710644930136</v>
      </c>
      <c r="AC41" s="13">
        <f t="shared" si="8"/>
        <v>41812</v>
      </c>
      <c r="AD41" s="78">
        <f t="shared" si="11"/>
        <v>-0.1130360388819267</v>
      </c>
      <c r="AE41" s="78">
        <f t="shared" si="11"/>
        <v>-1.4131374786962803E-2</v>
      </c>
      <c r="AF41" s="78">
        <f t="shared" si="11"/>
        <v>-6.8236206135379174E-3</v>
      </c>
      <c r="AG41" s="78">
        <f t="shared" si="11"/>
        <v>1.0205000434181377E-2</v>
      </c>
      <c r="AH41" s="78">
        <f t="shared" si="11"/>
        <v>-9.3965595187240014E-2</v>
      </c>
    </row>
    <row r="42" spans="8:34">
      <c r="H42" s="122">
        <v>41105</v>
      </c>
      <c r="I42" s="77">
        <v>2450.6329999999998</v>
      </c>
      <c r="J42" s="77">
        <v>1573.3688999999999</v>
      </c>
      <c r="K42" s="77">
        <v>1264.9443000000001</v>
      </c>
      <c r="L42" s="77">
        <v>1568.3770999999999</v>
      </c>
      <c r="M42" s="77">
        <v>1043.2608</v>
      </c>
      <c r="O42" s="13">
        <f t="shared" si="12"/>
        <v>41105</v>
      </c>
      <c r="P42" s="2">
        <f t="shared" si="13"/>
        <v>-7.6550749081876535E-2</v>
      </c>
      <c r="Q42" s="2">
        <f t="shared" si="14"/>
        <v>-0.21659757528820878</v>
      </c>
      <c r="R42" s="2">
        <f t="shared" si="15"/>
        <v>-0.32294303982094497</v>
      </c>
      <c r="S42" s="2">
        <f t="shared" si="16"/>
        <v>-0.2100640338978339</v>
      </c>
      <c r="T42" s="2">
        <f t="shared" si="17"/>
        <v>-3.4538411878631381E-2</v>
      </c>
      <c r="V42" s="13">
        <f t="shared" si="6"/>
        <v>41469</v>
      </c>
      <c r="W42" s="78">
        <f t="shared" si="10"/>
        <v>-1.2652465946433322E-2</v>
      </c>
      <c r="X42" s="78">
        <f t="shared" si="10"/>
        <v>0.24050829040052157</v>
      </c>
      <c r="Y42" s="78">
        <f t="shared" si="10"/>
        <v>-0.12665213852695312</v>
      </c>
      <c r="Z42" s="78">
        <f t="shared" si="10"/>
        <v>0.19866724612487308</v>
      </c>
      <c r="AA42" s="78">
        <f t="shared" si="10"/>
        <v>0.8789360861529707</v>
      </c>
      <c r="AC42" s="13">
        <f t="shared" si="8"/>
        <v>41819</v>
      </c>
      <c r="AD42" s="78">
        <f t="shared" si="11"/>
        <v>-0.10742010189133666</v>
      </c>
      <c r="AE42" s="78">
        <f t="shared" si="11"/>
        <v>2.932944310257235E-2</v>
      </c>
      <c r="AF42" s="78">
        <f t="shared" si="11"/>
        <v>3.9804990040451571E-2</v>
      </c>
      <c r="AG42" s="78">
        <f t="shared" si="11"/>
        <v>5.7858750759817612E-2</v>
      </c>
      <c r="AH42" s="78">
        <f t="shared" si="11"/>
        <v>-6.3255361906743079E-2</v>
      </c>
    </row>
    <row r="43" spans="8:34">
      <c r="H43" s="122">
        <v>41112</v>
      </c>
      <c r="I43" s="77">
        <v>2398.4549999999999</v>
      </c>
      <c r="J43" s="77">
        <v>1537.2065</v>
      </c>
      <c r="K43" s="77">
        <v>1328.9022</v>
      </c>
      <c r="L43" s="77">
        <v>1509.3961999999999</v>
      </c>
      <c r="M43" s="77">
        <v>997.73860000000002</v>
      </c>
      <c r="O43" s="13">
        <f t="shared" si="12"/>
        <v>41112</v>
      </c>
      <c r="P43" s="2">
        <f t="shared" si="13"/>
        <v>-9.6212499745646052E-2</v>
      </c>
      <c r="Q43" s="2">
        <f t="shared" si="14"/>
        <v>-0.2346033410329097</v>
      </c>
      <c r="R43" s="2">
        <f t="shared" si="15"/>
        <v>-0.28870980018072057</v>
      </c>
      <c r="S43" s="2">
        <f t="shared" si="16"/>
        <v>-0.23977062309954777</v>
      </c>
      <c r="T43" s="2">
        <f t="shared" si="17"/>
        <v>-7.6665879436866646E-2</v>
      </c>
      <c r="V43" s="13">
        <f t="shared" si="6"/>
        <v>41476</v>
      </c>
      <c r="W43" s="78">
        <f t="shared" si="10"/>
        <v>-4.9490764064358372E-2</v>
      </c>
      <c r="X43" s="78">
        <f t="shared" si="10"/>
        <v>0.2876850159160349</v>
      </c>
      <c r="Y43" s="78">
        <f t="shared" si="10"/>
        <v>-0.1595053586777111</v>
      </c>
      <c r="Z43" s="78">
        <f t="shared" si="10"/>
        <v>0.26730795569778598</v>
      </c>
      <c r="AA43" s="78">
        <f t="shared" si="10"/>
        <v>0.9420864127942814</v>
      </c>
      <c r="AC43" s="13">
        <f t="shared" si="8"/>
        <v>41826</v>
      </c>
      <c r="AD43" s="78">
        <f t="shared" si="11"/>
        <v>-9.5615800006392471E-2</v>
      </c>
      <c r="AE43" s="78">
        <f t="shared" si="11"/>
        <v>6.7287731045444499E-2</v>
      </c>
      <c r="AF43" s="78">
        <f t="shared" si="11"/>
        <v>4.2269719956943064E-2</v>
      </c>
      <c r="AG43" s="78">
        <f t="shared" si="11"/>
        <v>8.4094442254982527E-2</v>
      </c>
      <c r="AH43" s="78">
        <f t="shared" si="11"/>
        <v>1.7981359356385562E-2</v>
      </c>
    </row>
    <row r="44" spans="8:34">
      <c r="H44" s="122">
        <v>41119</v>
      </c>
      <c r="I44" s="77">
        <v>2349.1080000000002</v>
      </c>
      <c r="J44" s="77">
        <v>1526.1637000000001</v>
      </c>
      <c r="K44" s="77">
        <v>1321.7959000000001</v>
      </c>
      <c r="L44" s="77">
        <v>1500.8838000000001</v>
      </c>
      <c r="M44" s="77">
        <v>978.38430000000005</v>
      </c>
      <c r="O44" s="13">
        <f t="shared" si="12"/>
        <v>41119</v>
      </c>
      <c r="P44" s="2">
        <f t="shared" si="13"/>
        <v>-0.1148074709979946</v>
      </c>
      <c r="Q44" s="2">
        <f t="shared" si="14"/>
        <v>-0.24010170590818292</v>
      </c>
      <c r="R44" s="2">
        <f t="shared" si="15"/>
        <v>-0.292513422107884</v>
      </c>
      <c r="S44" s="2">
        <f t="shared" si="16"/>
        <v>-0.24405801732243448</v>
      </c>
      <c r="T44" s="2">
        <f t="shared" si="17"/>
        <v>-9.457686891809447E-2</v>
      </c>
      <c r="V44" s="13">
        <f t="shared" si="6"/>
        <v>41483</v>
      </c>
      <c r="W44" s="78">
        <f t="shared" si="10"/>
        <v>-3.4941165903170868E-2</v>
      </c>
      <c r="X44" s="78">
        <f t="shared" si="10"/>
        <v>0.36083453715659064</v>
      </c>
      <c r="Y44" s="78">
        <f t="shared" si="10"/>
        <v>-0.15676752694551566</v>
      </c>
      <c r="Z44" s="78">
        <f t="shared" si="10"/>
        <v>0.33658330370194767</v>
      </c>
      <c r="AA44" s="78">
        <f t="shared" si="10"/>
        <v>1.1223084102006822</v>
      </c>
      <c r="AC44" s="13">
        <f t="shared" si="8"/>
        <v>41833</v>
      </c>
      <c r="AD44" s="78">
        <f t="shared" si="11"/>
        <v>-0.10835366995193507</v>
      </c>
      <c r="AE44" s="78">
        <f t="shared" si="11"/>
        <v>6.1533922111242756E-2</v>
      </c>
      <c r="AF44" s="78">
        <f t="shared" si="11"/>
        <v>6.5804256838782882E-2</v>
      </c>
      <c r="AG44" s="78">
        <f t="shared" si="11"/>
        <v>8.8830938655729552E-2</v>
      </c>
      <c r="AH44" s="78">
        <f t="shared" si="11"/>
        <v>-2.7051580667760478E-2</v>
      </c>
    </row>
    <row r="45" spans="8:34">
      <c r="H45" s="122">
        <v>41126</v>
      </c>
      <c r="I45" s="77">
        <v>2353.7370000000001</v>
      </c>
      <c r="J45" s="77">
        <v>1503.5590999999999</v>
      </c>
      <c r="K45" s="77">
        <v>1286.2637</v>
      </c>
      <c r="L45" s="77">
        <v>1473.1112000000001</v>
      </c>
      <c r="M45" s="77">
        <v>1002.9176</v>
      </c>
      <c r="O45" s="13">
        <f t="shared" si="12"/>
        <v>41126</v>
      </c>
      <c r="P45" s="2">
        <f t="shared" si="13"/>
        <v>-0.11306316796179949</v>
      </c>
      <c r="Q45" s="2">
        <f t="shared" si="14"/>
        <v>-0.25135685303206479</v>
      </c>
      <c r="R45" s="2">
        <f t="shared" si="15"/>
        <v>-0.31153190641622408</v>
      </c>
      <c r="S45" s="2">
        <f t="shared" si="16"/>
        <v>-0.25804609175438653</v>
      </c>
      <c r="T45" s="2">
        <f t="shared" si="17"/>
        <v>-7.1873093620625328E-2</v>
      </c>
      <c r="V45" s="13">
        <f t="shared" si="6"/>
        <v>41490</v>
      </c>
      <c r="W45" s="78">
        <f t="shared" si="10"/>
        <v>-2.4850175588872592E-2</v>
      </c>
      <c r="X45" s="78">
        <f t="shared" si="10"/>
        <v>0.36916910627309085</v>
      </c>
      <c r="Y45" s="78">
        <f t="shared" si="10"/>
        <v>-0.12391423073119912</v>
      </c>
      <c r="Z45" s="78">
        <f t="shared" si="10"/>
        <v>0.344885425309154</v>
      </c>
      <c r="AA45" s="78">
        <f t="shared" si="10"/>
        <v>1.1000830080048014</v>
      </c>
      <c r="AC45" s="13">
        <f t="shared" si="8"/>
        <v>41840</v>
      </c>
      <c r="AD45" s="78">
        <f t="shared" si="11"/>
        <v>-0.101655972905356</v>
      </c>
      <c r="AE45" s="78">
        <f t="shared" si="11"/>
        <v>3.4759821114161538E-2</v>
      </c>
      <c r="AF45" s="78">
        <f t="shared" si="11"/>
        <v>5.0693322816429687E-2</v>
      </c>
      <c r="AG45" s="78">
        <f t="shared" si="11"/>
        <v>7.3664157320632917E-2</v>
      </c>
      <c r="AH45" s="78">
        <f t="shared" si="11"/>
        <v>-8.9034951478666247E-2</v>
      </c>
    </row>
    <row r="46" spans="8:34">
      <c r="H46" s="122">
        <v>41133</v>
      </c>
      <c r="I46" s="77">
        <v>2399.7510000000002</v>
      </c>
      <c r="J46" s="77">
        <v>1572.2725</v>
      </c>
      <c r="K46" s="77">
        <v>1318.2426</v>
      </c>
      <c r="L46" s="77">
        <v>1544.6527000000001</v>
      </c>
      <c r="M46" s="77">
        <v>1065.2212999999999</v>
      </c>
      <c r="O46" s="13">
        <f t="shared" si="12"/>
        <v>41133</v>
      </c>
      <c r="P46" s="2">
        <f t="shared" si="13"/>
        <v>-9.572414011399577E-2</v>
      </c>
      <c r="Q46" s="2">
        <f t="shared" si="14"/>
        <v>-0.21714348821330476</v>
      </c>
      <c r="R46" s="2">
        <f t="shared" si="15"/>
        <v>-0.29441531335843496</v>
      </c>
      <c r="S46" s="2">
        <f t="shared" si="16"/>
        <v>-0.22201317344736826</v>
      </c>
      <c r="T46" s="2">
        <f t="shared" si="17"/>
        <v>-1.4215574860371616E-2</v>
      </c>
      <c r="V46" s="13">
        <f t="shared" si="6"/>
        <v>41497</v>
      </c>
      <c r="W46" s="78">
        <f t="shared" si="10"/>
        <v>-8.0367762464466086E-3</v>
      </c>
      <c r="X46" s="78">
        <f t="shared" si="10"/>
        <v>0.38034420822520243</v>
      </c>
      <c r="Y46" s="78">
        <f t="shared" si="10"/>
        <v>-9.3798766249077681E-2</v>
      </c>
      <c r="Z46" s="78">
        <f t="shared" si="10"/>
        <v>0.3568935772325601</v>
      </c>
      <c r="AA46" s="78">
        <f t="shared" si="10"/>
        <v>1.0865145494784199</v>
      </c>
      <c r="AC46" s="13">
        <f t="shared" si="8"/>
        <v>41847</v>
      </c>
      <c r="AD46" s="78">
        <f t="shared" si="11"/>
        <v>-6.1677342440153327E-2</v>
      </c>
      <c r="AE46" s="78">
        <f t="shared" si="11"/>
        <v>2.7160001311389959E-2</v>
      </c>
      <c r="AF46" s="78">
        <f t="shared" si="11"/>
        <v>8.6861781659726134E-2</v>
      </c>
      <c r="AG46" s="78">
        <f t="shared" si="11"/>
        <v>6.6255374386857691E-2</v>
      </c>
      <c r="AH46" s="78">
        <f t="shared" si="11"/>
        <v>-0.11583568161160573</v>
      </c>
    </row>
    <row r="47" spans="8:34">
      <c r="H47" s="122">
        <v>41140</v>
      </c>
      <c r="I47" s="77">
        <v>2313.4760000000001</v>
      </c>
      <c r="J47" s="77">
        <v>1532.8844999999999</v>
      </c>
      <c r="K47" s="77">
        <v>1311.136</v>
      </c>
      <c r="L47" s="77">
        <v>1492.7488000000001</v>
      </c>
      <c r="M47" s="77">
        <v>1059.5064</v>
      </c>
      <c r="O47" s="13">
        <f t="shared" si="12"/>
        <v>41140</v>
      </c>
      <c r="P47" s="2">
        <f t="shared" si="13"/>
        <v>-0.12823434630274833</v>
      </c>
      <c r="Q47" s="2">
        <f t="shared" si="14"/>
        <v>-0.23675532540199462</v>
      </c>
      <c r="R47" s="2">
        <f t="shared" si="15"/>
        <v>-0.29821909585953676</v>
      </c>
      <c r="S47" s="2">
        <f t="shared" si="16"/>
        <v>-0.24815532853938682</v>
      </c>
      <c r="T47" s="2">
        <f t="shared" si="17"/>
        <v>-1.9504296942093435E-2</v>
      </c>
      <c r="V47" s="13">
        <f t="shared" si="6"/>
        <v>41504</v>
      </c>
      <c r="W47" s="78">
        <f t="shared" si="10"/>
        <v>-1.6793004737192252E-4</v>
      </c>
      <c r="X47" s="78">
        <f t="shared" si="10"/>
        <v>0.34790553929151269</v>
      </c>
      <c r="Y47" s="78">
        <f t="shared" si="10"/>
        <v>-9.6536521917714446E-2</v>
      </c>
      <c r="Z47" s="78">
        <f t="shared" si="10"/>
        <v>0.32735885583343216</v>
      </c>
      <c r="AA47" s="78">
        <f t="shared" si="10"/>
        <v>1.0062471631951988</v>
      </c>
      <c r="AC47" s="13">
        <f t="shared" si="8"/>
        <v>41854</v>
      </c>
      <c r="AD47" s="78">
        <f t="shared" si="11"/>
        <v>-3.3056777459208764E-2</v>
      </c>
      <c r="AE47" s="78">
        <f t="shared" si="11"/>
        <v>4.4206416196822529E-2</v>
      </c>
      <c r="AF47" s="78">
        <f t="shared" si="11"/>
        <v>8.132473684870356E-2</v>
      </c>
      <c r="AG47" s="78">
        <f t="shared" si="11"/>
        <v>8.6846618171940282E-2</v>
      </c>
      <c r="AH47" s="78">
        <f t="shared" si="11"/>
        <v>-9.895549197475173E-2</v>
      </c>
    </row>
    <row r="48" spans="8:34">
      <c r="H48" s="122">
        <v>41147</v>
      </c>
      <c r="I48" s="77">
        <v>2275.6770000000001</v>
      </c>
      <c r="J48" s="77">
        <v>1566.3278</v>
      </c>
      <c r="K48" s="77">
        <v>1385.7534000000001</v>
      </c>
      <c r="L48" s="77">
        <v>1507.0724</v>
      </c>
      <c r="M48" s="77">
        <v>1099.1029000000001</v>
      </c>
      <c r="O48" s="13">
        <f t="shared" si="12"/>
        <v>41147</v>
      </c>
      <c r="P48" s="2">
        <f t="shared" si="13"/>
        <v>-0.14247779207184308</v>
      </c>
      <c r="Q48" s="2">
        <f t="shared" si="14"/>
        <v>-0.22010343765312412</v>
      </c>
      <c r="R48" s="2">
        <f t="shared" si="15"/>
        <v>-0.25828039656624402</v>
      </c>
      <c r="S48" s="2">
        <f t="shared" si="16"/>
        <v>-0.24094103881017503</v>
      </c>
      <c r="T48" s="2">
        <f t="shared" si="17"/>
        <v>1.7139368547923972E-2</v>
      </c>
      <c r="V48" s="13">
        <f t="shared" si="6"/>
        <v>41511</v>
      </c>
      <c r="W48" s="78">
        <f t="shared" si="10"/>
        <v>-7.6379966249097153E-3</v>
      </c>
      <c r="X48" s="78">
        <f t="shared" si="10"/>
        <v>0.44252400189202667</v>
      </c>
      <c r="Y48" s="78">
        <f t="shared" si="10"/>
        <v>-0.12117647506256235</v>
      </c>
      <c r="Z48" s="78">
        <f t="shared" si="10"/>
        <v>0.43502831443509393</v>
      </c>
      <c r="AA48" s="78">
        <f t="shared" si="10"/>
        <v>1.1834711246016445</v>
      </c>
      <c r="AC48" s="13">
        <f t="shared" si="8"/>
        <v>41861</v>
      </c>
      <c r="AD48" s="78">
        <f t="shared" si="11"/>
        <v>-3.2337817974568139E-2</v>
      </c>
      <c r="AE48" s="78">
        <f t="shared" si="11"/>
        <v>7.3056530934961561E-2</v>
      </c>
      <c r="AF48" s="78">
        <f t="shared" si="11"/>
        <v>9.2181983093670539E-2</v>
      </c>
      <c r="AG48" s="78">
        <f t="shared" si="11"/>
        <v>0.11813805188356818</v>
      </c>
      <c r="AH48" s="78">
        <f t="shared" si="11"/>
        <v>-6.9320589571135627E-2</v>
      </c>
    </row>
    <row r="49" spans="8:34">
      <c r="H49" s="122">
        <v>41154</v>
      </c>
      <c r="I49" s="77">
        <v>2204.8679999999999</v>
      </c>
      <c r="J49" s="77">
        <v>1522.8101999999999</v>
      </c>
      <c r="K49" s="77">
        <v>1343.1147000000001</v>
      </c>
      <c r="L49" s="77">
        <v>1458.3849</v>
      </c>
      <c r="M49" s="77">
        <v>1099.0418999999999</v>
      </c>
      <c r="O49" s="13">
        <f t="shared" si="12"/>
        <v>41154</v>
      </c>
      <c r="P49" s="2">
        <f t="shared" si="13"/>
        <v>-0.16916008926128834</v>
      </c>
      <c r="Q49" s="2">
        <f t="shared" si="14"/>
        <v>-0.24177146055457965</v>
      </c>
      <c r="R49" s="2">
        <f t="shared" si="15"/>
        <v>-0.28110260985103974</v>
      </c>
      <c r="S49" s="2">
        <f t="shared" si="16"/>
        <v>-0.26546320720296734</v>
      </c>
      <c r="T49" s="2">
        <f t="shared" si="17"/>
        <v>1.7082917508188133E-2</v>
      </c>
      <c r="V49" s="13">
        <f t="shared" si="6"/>
        <v>41518</v>
      </c>
      <c r="W49" s="78">
        <f t="shared" si="10"/>
        <v>4.0698085640853421E-3</v>
      </c>
      <c r="X49" s="78">
        <f t="shared" si="10"/>
        <v>0.38468819912301999</v>
      </c>
      <c r="Y49" s="78">
        <f t="shared" si="10"/>
        <v>-0.11296320805665216</v>
      </c>
      <c r="Z49" s="78">
        <f t="shared" si="10"/>
        <v>0.37811702421871907</v>
      </c>
      <c r="AA49" s="78">
        <f t="shared" si="10"/>
        <v>1.0455057794635203</v>
      </c>
      <c r="AC49" s="13">
        <f t="shared" si="8"/>
        <v>41868</v>
      </c>
      <c r="AD49" s="78">
        <f t="shared" si="11"/>
        <v>-2.0091845828851818E-2</v>
      </c>
      <c r="AE49" s="78">
        <f t="shared" si="11"/>
        <v>0.10051974873630076</v>
      </c>
      <c r="AF49" s="78">
        <f t="shared" si="11"/>
        <v>0.11601586548121112</v>
      </c>
      <c r="AG49" s="78">
        <f t="shared" si="11"/>
        <v>0.14149282710004663</v>
      </c>
      <c r="AH49" s="78">
        <f t="shared" si="11"/>
        <v>-2.9280846505986502E-2</v>
      </c>
    </row>
    <row r="50" spans="8:34">
      <c r="H50" s="122">
        <v>41161</v>
      </c>
      <c r="I50" s="77">
        <v>2317.1790000000001</v>
      </c>
      <c r="J50" s="77">
        <v>1609.6937</v>
      </c>
      <c r="K50" s="77">
        <v>1371.5404000000001</v>
      </c>
      <c r="L50" s="77">
        <v>1558.8364999999999</v>
      </c>
      <c r="M50" s="77">
        <v>1151.5721000000001</v>
      </c>
      <c r="O50" s="13">
        <f t="shared" si="12"/>
        <v>41161</v>
      </c>
      <c r="P50" s="2">
        <f t="shared" si="13"/>
        <v>-0.12683897923793286</v>
      </c>
      <c r="Q50" s="2">
        <f t="shared" si="14"/>
        <v>-0.19851094830761262</v>
      </c>
      <c r="R50" s="2">
        <f t="shared" si="15"/>
        <v>-0.26588785451915542</v>
      </c>
      <c r="S50" s="2">
        <f t="shared" si="16"/>
        <v>-0.2148692960240115</v>
      </c>
      <c r="T50" s="2">
        <f t="shared" si="17"/>
        <v>6.5695776647852089E-2</v>
      </c>
      <c r="V50" s="13">
        <f t="shared" si="6"/>
        <v>41525</v>
      </c>
      <c r="W50" s="78">
        <f t="shared" si="10"/>
        <v>2.3107087732818554E-2</v>
      </c>
      <c r="X50" s="78">
        <f t="shared" si="10"/>
        <v>0.45595304450097784</v>
      </c>
      <c r="Y50" s="78">
        <f t="shared" si="10"/>
        <v>-0.1102255284515743</v>
      </c>
      <c r="Z50" s="78">
        <f t="shared" si="10"/>
        <v>0.44163222841188943</v>
      </c>
      <c r="AA50" s="78">
        <f t="shared" si="10"/>
        <v>1.22921364973794</v>
      </c>
      <c r="AC50" s="13">
        <f t="shared" si="8"/>
        <v>41875</v>
      </c>
      <c r="AD50" s="78">
        <f t="shared" si="11"/>
        <v>-1.8128820769460874E-2</v>
      </c>
      <c r="AE50" s="78">
        <f t="shared" si="11"/>
        <v>0.13413787907794306</v>
      </c>
      <c r="AF50" s="78">
        <f t="shared" si="11"/>
        <v>9.2607368812298141E-2</v>
      </c>
      <c r="AG50" s="78">
        <f t="shared" si="11"/>
        <v>0.18645100095519918</v>
      </c>
      <c r="AH50" s="78">
        <f t="shared" si="11"/>
        <v>-2.192851446043198E-3</v>
      </c>
    </row>
    <row r="51" spans="8:34">
      <c r="H51" s="122">
        <v>41168</v>
      </c>
      <c r="I51" s="77">
        <v>2315.5419999999999</v>
      </c>
      <c r="J51" s="77">
        <v>1615.1858</v>
      </c>
      <c r="K51" s="77">
        <v>1346.6679999999999</v>
      </c>
      <c r="L51" s="77">
        <v>1573.4443000000001</v>
      </c>
      <c r="M51" s="77">
        <v>1154.0171</v>
      </c>
      <c r="O51" s="13">
        <f t="shared" si="12"/>
        <v>41168</v>
      </c>
      <c r="P51" s="2">
        <f t="shared" si="13"/>
        <v>-0.1274558347294541</v>
      </c>
      <c r="Q51" s="2">
        <f t="shared" si="14"/>
        <v>-0.19577635475059008</v>
      </c>
      <c r="R51" s="2">
        <f t="shared" si="15"/>
        <v>-0.27920071860048901</v>
      </c>
      <c r="S51" s="2">
        <f t="shared" si="16"/>
        <v>-0.20751186482610173</v>
      </c>
      <c r="T51" s="2">
        <f t="shared" si="17"/>
        <v>6.7958445371681053E-2</v>
      </c>
      <c r="V51" s="13">
        <f t="shared" si="6"/>
        <v>41532</v>
      </c>
      <c r="W51" s="78">
        <f t="shared" si="10"/>
        <v>8.0003697064608748E-2</v>
      </c>
      <c r="X51" s="78">
        <f t="shared" si="10"/>
        <v>0.40846688314178681</v>
      </c>
      <c r="Y51" s="78">
        <f t="shared" si="10"/>
        <v>-7.1896796963542897E-2</v>
      </c>
      <c r="Z51" s="78">
        <f t="shared" si="10"/>
        <v>0.39254230703383231</v>
      </c>
      <c r="AA51" s="78">
        <f t="shared" si="10"/>
        <v>1.0903107667868901</v>
      </c>
      <c r="AC51" s="13">
        <f t="shared" si="8"/>
        <v>41882</v>
      </c>
      <c r="AD51" s="78">
        <f t="shared" si="11"/>
        <v>-2.9368581719583342E-2</v>
      </c>
      <c r="AE51" s="78">
        <f t="shared" si="11"/>
        <v>0.10730750891430985</v>
      </c>
      <c r="AF51" s="78">
        <f t="shared" si="11"/>
        <v>8.045422927595669E-2</v>
      </c>
      <c r="AG51" s="78">
        <f t="shared" si="11"/>
        <v>0.15898878030642072</v>
      </c>
      <c r="AH51" s="78">
        <f t="shared" si="11"/>
        <v>-3.3355208220007038E-2</v>
      </c>
    </row>
    <row r="52" spans="8:34">
      <c r="H52" s="122">
        <v>41175</v>
      </c>
      <c r="I52" s="77">
        <v>2199.0630000000001</v>
      </c>
      <c r="J52" s="77">
        <v>1523.9187999999999</v>
      </c>
      <c r="K52" s="77">
        <v>1247.1780000000001</v>
      </c>
      <c r="L52" s="77">
        <v>1486.7202</v>
      </c>
      <c r="M52" s="77">
        <v>1106.6837</v>
      </c>
      <c r="O52" s="13">
        <f t="shared" si="12"/>
        <v>41175</v>
      </c>
      <c r="P52" s="2">
        <f t="shared" si="13"/>
        <v>-0.17134753344472153</v>
      </c>
      <c r="Q52" s="2">
        <f t="shared" si="14"/>
        <v>-0.24121947307851122</v>
      </c>
      <c r="R52" s="2">
        <f t="shared" si="15"/>
        <v>-0.33245238902440732</v>
      </c>
      <c r="S52" s="2">
        <f t="shared" si="16"/>
        <v>-0.25119172072162643</v>
      </c>
      <c r="T52" s="2">
        <f t="shared" si="17"/>
        <v>2.4154844646738782E-2</v>
      </c>
      <c r="V52" s="13">
        <f t="shared" si="6"/>
        <v>41539</v>
      </c>
      <c r="W52" s="78">
        <f t="shared" si="10"/>
        <v>5.5533642203120737E-2</v>
      </c>
      <c r="X52" s="78">
        <f t="shared" si="10"/>
        <v>0.42492412717487182</v>
      </c>
      <c r="Y52" s="78">
        <f t="shared" si="10"/>
        <v>-4.7256843818694994E-2</v>
      </c>
      <c r="Z52" s="78">
        <f t="shared" si="10"/>
        <v>0.39566729880289198</v>
      </c>
      <c r="AA52" s="78">
        <f t="shared" si="10"/>
        <v>1.1537091551342624</v>
      </c>
      <c r="AC52" s="13">
        <f t="shared" si="8"/>
        <v>41889</v>
      </c>
      <c r="AD52" s="78">
        <f t="shared" si="11"/>
        <v>1.6696298147351074E-2</v>
      </c>
      <c r="AE52" s="78">
        <f t="shared" si="11"/>
        <v>0.17695578458073635</v>
      </c>
      <c r="AF52" s="78">
        <f t="shared" si="11"/>
        <v>0.12220767564567669</v>
      </c>
      <c r="AG52" s="78">
        <f t="shared" si="11"/>
        <v>0.23197445677222839</v>
      </c>
      <c r="AH52" s="78">
        <f t="shared" si="11"/>
        <v>3.8459073429603086E-2</v>
      </c>
    </row>
    <row r="53" spans="8:34">
      <c r="H53" s="122">
        <v>41182</v>
      </c>
      <c r="I53" s="77">
        <v>2293.1060000000002</v>
      </c>
      <c r="J53" s="77">
        <v>1566.9</v>
      </c>
      <c r="K53" s="77">
        <v>1311.14</v>
      </c>
      <c r="L53" s="77">
        <v>1523.77</v>
      </c>
      <c r="M53" s="77">
        <v>1122.1358</v>
      </c>
      <c r="O53" s="13">
        <f t="shared" si="12"/>
        <v>41182</v>
      </c>
      <c r="P53" s="2">
        <f t="shared" si="13"/>
        <v>-0.13591018403169508</v>
      </c>
      <c r="Q53" s="2">
        <f t="shared" si="14"/>
        <v>-0.21981853125423689</v>
      </c>
      <c r="R53" s="2">
        <f t="shared" si="15"/>
        <v>-0.29821695487369193</v>
      </c>
      <c r="S53" s="2">
        <f t="shared" si="16"/>
        <v>-0.23253104940929215</v>
      </c>
      <c r="T53" s="2">
        <f t="shared" si="17"/>
        <v>3.8454633353273149E-2</v>
      </c>
      <c r="V53" s="13">
        <f t="shared" si="6"/>
        <v>41546</v>
      </c>
      <c r="W53" s="78">
        <f t="shared" si="10"/>
        <v>3.9244427608047028E-2</v>
      </c>
      <c r="X53" s="78">
        <f t="shared" si="10"/>
        <v>0.4718860181787965</v>
      </c>
      <c r="Y53" s="78">
        <f t="shared" si="10"/>
        <v>-0.10474994105074198</v>
      </c>
      <c r="Z53" s="78">
        <f t="shared" si="10"/>
        <v>0.44893096545638911</v>
      </c>
      <c r="AA53" s="78">
        <f t="shared" si="10"/>
        <v>1.2917553163526301</v>
      </c>
      <c r="AC53" s="13">
        <f t="shared" si="8"/>
        <v>41896</v>
      </c>
      <c r="AD53" s="78">
        <f t="shared" si="11"/>
        <v>1.2171253492578415E-2</v>
      </c>
      <c r="AE53" s="78">
        <f t="shared" si="11"/>
        <v>0.19881803324441805</v>
      </c>
      <c r="AF53" s="78">
        <f t="shared" si="11"/>
        <v>0.11409138050964307</v>
      </c>
      <c r="AG53" s="78">
        <f t="shared" si="11"/>
        <v>0.26539925766107575</v>
      </c>
      <c r="AH53" s="78">
        <f t="shared" si="11"/>
        <v>4.1453716538745633E-2</v>
      </c>
    </row>
    <row r="54" spans="8:34">
      <c r="H54" s="122">
        <v>41196</v>
      </c>
      <c r="I54" s="77">
        <v>2304.5309999999999</v>
      </c>
      <c r="J54" s="77">
        <v>1564.46</v>
      </c>
      <c r="K54" s="77">
        <v>1314.69</v>
      </c>
      <c r="L54" s="77">
        <v>1518.66</v>
      </c>
      <c r="M54" s="77">
        <v>1122.3014000000001</v>
      </c>
      <c r="O54" s="13">
        <f t="shared" si="12"/>
        <v>41196</v>
      </c>
      <c r="P54" s="2">
        <f t="shared" si="13"/>
        <v>-0.13160500749496384</v>
      </c>
      <c r="Q54" s="2">
        <f t="shared" si="14"/>
        <v>-0.22103344144872261</v>
      </c>
      <c r="R54" s="2">
        <f t="shared" si="15"/>
        <v>-0.29631682993646302</v>
      </c>
      <c r="S54" s="2">
        <f t="shared" si="16"/>
        <v>-0.23510477532430452</v>
      </c>
      <c r="T54" s="2">
        <f t="shared" si="17"/>
        <v>3.8607884044752128E-2</v>
      </c>
      <c r="V54" s="13">
        <f t="shared" si="6"/>
        <v>41553</v>
      </c>
      <c r="W54" s="78">
        <f t="shared" si="10"/>
        <v>4.534805563474742E-2</v>
      </c>
      <c r="X54" s="78">
        <f t="shared" si="10"/>
        <v>0.50515398284392066</v>
      </c>
      <c r="Y54" s="78">
        <f t="shared" si="10"/>
        <v>-0.10201218538210544</v>
      </c>
      <c r="Z54" s="78">
        <f t="shared" si="10"/>
        <v>0.47867527952273714</v>
      </c>
      <c r="AA54" s="78">
        <f t="shared" si="10"/>
        <v>1.3759465149023247</v>
      </c>
      <c r="AC54" s="13">
        <f t="shared" si="8"/>
        <v>41903</v>
      </c>
      <c r="AD54" s="78">
        <f t="shared" si="11"/>
        <v>6.7138860880924245E-3</v>
      </c>
      <c r="AE54" s="78">
        <f t="shared" si="11"/>
        <v>0.19276899167182338</v>
      </c>
      <c r="AF54" s="78">
        <f t="shared" si="11"/>
        <v>0.12419060668372284</v>
      </c>
      <c r="AG54" s="78">
        <f t="shared" si="11"/>
        <v>0.26416021517586574</v>
      </c>
      <c r="AH54" s="78">
        <f t="shared" si="11"/>
        <v>1.4802469173304411E-2</v>
      </c>
    </row>
    <row r="55" spans="8:34">
      <c r="H55" s="122">
        <v>41203</v>
      </c>
      <c r="I55" s="77">
        <v>2332.4699999999998</v>
      </c>
      <c r="J55" s="77">
        <v>1545.86</v>
      </c>
      <c r="K55" s="77">
        <v>1314.68</v>
      </c>
      <c r="L55" s="77">
        <v>1493.73</v>
      </c>
      <c r="M55" s="77">
        <v>1116.0943</v>
      </c>
      <c r="O55" s="13">
        <f t="shared" si="12"/>
        <v>41203</v>
      </c>
      <c r="P55" s="2">
        <f t="shared" si="13"/>
        <v>-0.12107701386172653</v>
      </c>
      <c r="Q55" s="2">
        <f t="shared" si="14"/>
        <v>-0.23029464211160555</v>
      </c>
      <c r="R55" s="2">
        <f t="shared" si="15"/>
        <v>-0.29632218240107489</v>
      </c>
      <c r="S55" s="2">
        <f t="shared" si="16"/>
        <v>-0.24766113287053948</v>
      </c>
      <c r="T55" s="2">
        <f t="shared" si="17"/>
        <v>3.286366685224551E-2</v>
      </c>
      <c r="V55" s="13">
        <f t="shared" si="6"/>
        <v>41560</v>
      </c>
      <c r="W55" s="78">
        <f t="shared" si="10"/>
        <v>7.1154174103103873E-2</v>
      </c>
      <c r="X55" s="78">
        <f t="shared" si="10"/>
        <v>0.58015430244301558</v>
      </c>
      <c r="Y55" s="78">
        <f t="shared" si="10"/>
        <v>-4.1781408544980358E-2</v>
      </c>
      <c r="Z55" s="78">
        <f t="shared" si="10"/>
        <v>0.56105402130825865</v>
      </c>
      <c r="AA55" s="78">
        <f t="shared" si="10"/>
        <v>1.4401836262522707</v>
      </c>
      <c r="AC55" s="13">
        <f t="shared" si="8"/>
        <v>41910</v>
      </c>
      <c r="AD55" s="78">
        <f t="shared" si="11"/>
        <v>1.1690978594351309E-2</v>
      </c>
      <c r="AE55" s="78">
        <f t="shared" si="11"/>
        <v>0.23880099196807536</v>
      </c>
      <c r="AF55" s="78">
        <f t="shared" si="11"/>
        <v>0.12212737583260247</v>
      </c>
      <c r="AG55" s="78">
        <f t="shared" si="11"/>
        <v>0.31719661293949741</v>
      </c>
      <c r="AH55" s="78">
        <f t="shared" si="11"/>
        <v>6.175250881473926E-2</v>
      </c>
    </row>
    <row r="56" spans="8:34">
      <c r="H56" s="122">
        <v>41210</v>
      </c>
      <c r="I56" s="77">
        <v>2247.9070000000002</v>
      </c>
      <c r="J56" s="77">
        <v>1490.61</v>
      </c>
      <c r="K56" s="77">
        <v>1282.7</v>
      </c>
      <c r="L56" s="77">
        <v>1438.07</v>
      </c>
      <c r="M56" s="77">
        <v>1067.27</v>
      </c>
      <c r="O56" s="13">
        <f t="shared" si="12"/>
        <v>41210</v>
      </c>
      <c r="P56" s="2">
        <f t="shared" si="13"/>
        <v>-0.15294210300620015</v>
      </c>
      <c r="Q56" s="2">
        <f t="shared" si="14"/>
        <v>-0.25780439139248079</v>
      </c>
      <c r="R56" s="2">
        <f t="shared" si="15"/>
        <v>-0.31343936422997143</v>
      </c>
      <c r="S56" s="2">
        <f t="shared" si="16"/>
        <v>-0.27569510242623285</v>
      </c>
      <c r="T56" s="2">
        <f t="shared" si="17"/>
        <v>-1.2319652809447912E-2</v>
      </c>
      <c r="V56" s="13">
        <f t="shared" si="6"/>
        <v>41567</v>
      </c>
      <c r="W56" s="78">
        <f t="shared" si="10"/>
        <v>5.2732204513630032E-2</v>
      </c>
      <c r="X56" s="78">
        <f t="shared" si="10"/>
        <v>0.54344885775283491</v>
      </c>
      <c r="Y56" s="78">
        <f t="shared" si="10"/>
        <v>-6.6421285626269255E-2</v>
      </c>
      <c r="Z56" s="78">
        <f t="shared" si="10"/>
        <v>0.52719700262073133</v>
      </c>
      <c r="AA56" s="78">
        <f t="shared" si="10"/>
        <v>1.375979393770693</v>
      </c>
      <c r="AC56" s="13">
        <f t="shared" si="8"/>
        <v>41917</v>
      </c>
      <c r="AD56" s="78">
        <f t="shared" si="11"/>
        <v>1.7414012321105954E-2</v>
      </c>
      <c r="AE56" s="78">
        <f t="shared" si="11"/>
        <v>0.26670778067102741</v>
      </c>
      <c r="AF56" s="78">
        <f t="shared" si="11"/>
        <v>0.12205961227726569</v>
      </c>
      <c r="AG56" s="78">
        <f t="shared" si="11"/>
        <v>0.3507168892124839</v>
      </c>
      <c r="AH56" s="78">
        <f t="shared" si="11"/>
        <v>8.6226355536999755E-2</v>
      </c>
    </row>
    <row r="57" spans="8:34">
      <c r="H57" s="122">
        <v>41217</v>
      </c>
      <c r="I57" s="77">
        <v>2306.7739999999999</v>
      </c>
      <c r="J57" s="77">
        <v>1493.75</v>
      </c>
      <c r="K57" s="77">
        <v>1282.7</v>
      </c>
      <c r="L57" s="77">
        <v>1432.64</v>
      </c>
      <c r="M57" s="77">
        <v>1103.5782999999999</v>
      </c>
      <c r="O57" s="13">
        <f t="shared" si="12"/>
        <v>41217</v>
      </c>
      <c r="P57" s="2">
        <f t="shared" si="13"/>
        <v>-0.13075979865716181</v>
      </c>
      <c r="Q57" s="2">
        <f t="shared" si="14"/>
        <v>-0.25624094138810161</v>
      </c>
      <c r="R57" s="2">
        <f t="shared" si="15"/>
        <v>-0.31343936422997143</v>
      </c>
      <c r="S57" s="2">
        <f t="shared" si="16"/>
        <v>-0.27843000100128512</v>
      </c>
      <c r="T57" s="2">
        <f t="shared" si="17"/>
        <v>2.1281024010755489E-2</v>
      </c>
      <c r="V57" s="13">
        <f t="shared" si="6"/>
        <v>41574</v>
      </c>
      <c r="W57" s="78">
        <f t="shared" si="10"/>
        <v>2.7783527320743406E-2</v>
      </c>
      <c r="X57" s="78">
        <f t="shared" si="10"/>
        <v>0.43462651649770545</v>
      </c>
      <c r="Y57" s="78">
        <f t="shared" si="10"/>
        <v>-8.0110140033011756E-2</v>
      </c>
      <c r="Z57" s="78">
        <f t="shared" si="10"/>
        <v>0.42071398469703536</v>
      </c>
      <c r="AA57" s="78">
        <f t="shared" si="10"/>
        <v>1.1471849718801028</v>
      </c>
      <c r="AC57" s="20"/>
      <c r="AD57" s="21"/>
      <c r="AE57" s="21"/>
      <c r="AF57" s="21"/>
      <c r="AG57" s="2"/>
      <c r="AH57" s="2"/>
    </row>
    <row r="58" spans="8:34">
      <c r="H58" s="122">
        <v>41224</v>
      </c>
      <c r="I58" s="77">
        <v>2240.924</v>
      </c>
      <c r="J58" s="77">
        <v>1436.59</v>
      </c>
      <c r="K58" s="77">
        <v>1229.4000000000001</v>
      </c>
      <c r="L58" s="77">
        <v>1376.25</v>
      </c>
      <c r="M58" s="77">
        <v>1071.8958</v>
      </c>
      <c r="O58" s="13">
        <f t="shared" si="12"/>
        <v>41224</v>
      </c>
      <c r="P58" s="2">
        <f t="shared" si="13"/>
        <v>-0.1555734419782786</v>
      </c>
      <c r="Q58" s="2">
        <f t="shared" si="14"/>
        <v>-0.28470170643597181</v>
      </c>
      <c r="R58" s="2">
        <f t="shared" si="15"/>
        <v>-0.34196800061146548</v>
      </c>
      <c r="S58" s="2">
        <f t="shared" si="16"/>
        <v>-0.3068316456876945</v>
      </c>
      <c r="T58" s="2">
        <f t="shared" si="17"/>
        <v>-8.0388131437268973E-3</v>
      </c>
      <c r="V58" s="13">
        <f t="shared" si="6"/>
        <v>41581</v>
      </c>
      <c r="W58" s="78">
        <f t="shared" si="10"/>
        <v>3.4900376692698076E-2</v>
      </c>
      <c r="X58" s="78">
        <f t="shared" si="10"/>
        <v>0.36775705355202426</v>
      </c>
      <c r="Y58" s="78">
        <f t="shared" si="10"/>
        <v>-6.6421209562710581E-2</v>
      </c>
      <c r="Z58" s="78">
        <f t="shared" si="10"/>
        <v>0.34694717711666856</v>
      </c>
      <c r="AA58" s="78">
        <f t="shared" si="10"/>
        <v>1.0075607140826874</v>
      </c>
      <c r="AC58" s="20"/>
      <c r="AD58" s="21"/>
      <c r="AE58" s="21"/>
      <c r="AF58" s="21"/>
      <c r="AG58" s="2"/>
      <c r="AH58" s="2"/>
    </row>
    <row r="59" spans="8:34">
      <c r="H59" s="122">
        <v>41231</v>
      </c>
      <c r="I59" s="77">
        <v>2177.2399999999998</v>
      </c>
      <c r="J59" s="77">
        <v>1364.03</v>
      </c>
      <c r="K59" s="77">
        <v>1168.99</v>
      </c>
      <c r="L59" s="77">
        <v>1306.01</v>
      </c>
      <c r="M59" s="77">
        <v>1018.4218</v>
      </c>
      <c r="O59" s="13">
        <f t="shared" si="12"/>
        <v>41231</v>
      </c>
      <c r="P59" s="2">
        <f t="shared" si="13"/>
        <v>-0.17957089165575779</v>
      </c>
      <c r="Q59" s="2">
        <f t="shared" si="14"/>
        <v>-0.32083034730149773</v>
      </c>
      <c r="R59" s="2">
        <f t="shared" si="15"/>
        <v>-0.37430223933202955</v>
      </c>
      <c r="S59" s="2">
        <f t="shared" si="16"/>
        <v>-0.34220904456645662</v>
      </c>
      <c r="T59" s="2">
        <f t="shared" si="17"/>
        <v>-5.7525090173595306E-2</v>
      </c>
      <c r="V59" s="13">
        <f t="shared" si="6"/>
        <v>41588</v>
      </c>
      <c r="W59" s="78">
        <f t="shared" si="10"/>
        <v>1.4814294101490599E-3</v>
      </c>
      <c r="X59" s="78">
        <f t="shared" si="10"/>
        <v>0.34152295360699547</v>
      </c>
      <c r="Y59" s="78">
        <f t="shared" si="10"/>
        <v>-9.3798842312636577E-2</v>
      </c>
      <c r="Z59" s="78">
        <f t="shared" si="10"/>
        <v>0.33329639287266399</v>
      </c>
      <c r="AA59" s="78">
        <f t="shared" si="10"/>
        <v>0.92348668548395274</v>
      </c>
      <c r="AC59" s="20"/>
      <c r="AD59" s="21"/>
      <c r="AE59" s="21"/>
      <c r="AF59" s="21"/>
      <c r="AG59" s="2"/>
      <c r="AH59" s="2"/>
    </row>
    <row r="60" spans="8:34">
      <c r="H60" s="122">
        <v>41238</v>
      </c>
      <c r="I60" s="77">
        <v>2192.6759999999999</v>
      </c>
      <c r="J60" s="77">
        <v>1370.55</v>
      </c>
      <c r="K60" s="77">
        <v>1154.77</v>
      </c>
      <c r="L60" s="77">
        <v>1317.37</v>
      </c>
      <c r="M60" s="77">
        <v>1027.2358999999999</v>
      </c>
      <c r="O60" s="13">
        <f t="shared" si="12"/>
        <v>41238</v>
      </c>
      <c r="P60" s="2">
        <f t="shared" si="13"/>
        <v>-0.17375428727755338</v>
      </c>
      <c r="Q60" s="2">
        <f t="shared" si="14"/>
        <v>-0.31758394792934741</v>
      </c>
      <c r="R60" s="2">
        <f t="shared" si="15"/>
        <v>-0.38191344401016925</v>
      </c>
      <c r="S60" s="2">
        <f t="shared" si="16"/>
        <v>-0.33648741513503955</v>
      </c>
      <c r="T60" s="2">
        <f t="shared" si="17"/>
        <v>-4.9368285102552201E-2</v>
      </c>
      <c r="V60" s="13">
        <f t="shared" si="6"/>
        <v>41595</v>
      </c>
      <c r="W60" s="78">
        <f t="shared" si="10"/>
        <v>2.0048764802903518E-2</v>
      </c>
      <c r="X60" s="78">
        <f t="shared" si="10"/>
        <v>0.39047217570279824</v>
      </c>
      <c r="Y60" s="78">
        <f t="shared" si="10"/>
        <v>-0.10201210931854654</v>
      </c>
      <c r="Z60" s="78">
        <f t="shared" si="10"/>
        <v>0.38558202625999227</v>
      </c>
      <c r="AA60" s="78">
        <f t="shared" si="10"/>
        <v>1.0260042444926114</v>
      </c>
      <c r="AC60" s="20"/>
      <c r="AD60" s="21"/>
      <c r="AE60" s="21"/>
      <c r="AF60" s="21"/>
      <c r="AG60" s="2"/>
      <c r="AH60" s="2"/>
    </row>
    <row r="61" spans="8:34">
      <c r="H61" s="122">
        <v>41245</v>
      </c>
      <c r="I61" s="77">
        <v>2139.6610000000001</v>
      </c>
      <c r="J61" s="77">
        <v>1280.69</v>
      </c>
      <c r="K61" s="77">
        <v>1126.3499999999999</v>
      </c>
      <c r="L61" s="77">
        <v>1220.24</v>
      </c>
      <c r="M61" s="77">
        <v>944.83439999999996</v>
      </c>
      <c r="O61" s="13">
        <f t="shared" si="12"/>
        <v>41245</v>
      </c>
      <c r="P61" s="2">
        <f t="shared" si="13"/>
        <v>-0.19373143687009708</v>
      </c>
      <c r="Q61" s="2">
        <f t="shared" si="14"/>
        <v>-0.36232650123938259</v>
      </c>
      <c r="R61" s="2">
        <f t="shared" si="15"/>
        <v>-0.39712514843722491</v>
      </c>
      <c r="S61" s="2">
        <f t="shared" si="16"/>
        <v>-0.38540835410278096</v>
      </c>
      <c r="T61" s="2">
        <f t="shared" si="17"/>
        <v>-0.12562484822999154</v>
      </c>
      <c r="V61" s="13">
        <f t="shared" si="6"/>
        <v>41602</v>
      </c>
      <c r="W61" s="78">
        <f t="shared" si="10"/>
        <v>4.0542305571068527E-2</v>
      </c>
      <c r="X61" s="78">
        <f t="shared" si="10"/>
        <v>0.44853329583370605</v>
      </c>
      <c r="Y61" s="78">
        <f t="shared" si="10"/>
        <v>-8.8323178848245587E-2</v>
      </c>
      <c r="Z61" s="78">
        <f t="shared" si="10"/>
        <v>0.46062614410072023</v>
      </c>
      <c r="AA61" s="78">
        <f t="shared" si="10"/>
        <v>1.0598774090453777</v>
      </c>
      <c r="AC61" s="20"/>
      <c r="AD61" s="21"/>
      <c r="AE61" s="21"/>
      <c r="AF61" s="21"/>
      <c r="AG61" s="2"/>
      <c r="AH61" s="2"/>
    </row>
    <row r="62" spans="8:34">
      <c r="H62" s="122">
        <v>41252</v>
      </c>
      <c r="I62" s="77">
        <v>2246.7570000000001</v>
      </c>
      <c r="J62" s="77">
        <v>1349.22</v>
      </c>
      <c r="K62" s="77">
        <v>1193.8499999999999</v>
      </c>
      <c r="L62" s="77">
        <v>1285.96</v>
      </c>
      <c r="M62" s="77">
        <v>985.45</v>
      </c>
      <c r="O62" s="13">
        <f t="shared" si="12"/>
        <v>41252</v>
      </c>
      <c r="P62" s="2">
        <f t="shared" si="13"/>
        <v>-0.15337544681514914</v>
      </c>
      <c r="Q62" s="2">
        <f t="shared" si="14"/>
        <v>-0.32820445385081465</v>
      </c>
      <c r="R62" s="2">
        <f t="shared" si="15"/>
        <v>-0.36099601230681488</v>
      </c>
      <c r="S62" s="2">
        <f t="shared" si="16"/>
        <v>-0.3523075190470828</v>
      </c>
      <c r="T62" s="2">
        <f t="shared" si="17"/>
        <v>-8.8038080205637192E-2</v>
      </c>
      <c r="V62" s="13">
        <f t="shared" si="6"/>
        <v>41609</v>
      </c>
      <c r="W62" s="78">
        <f t="shared" si="10"/>
        <v>5.8325533481649927E-2</v>
      </c>
      <c r="X62" s="78">
        <f t="shared" si="10"/>
        <v>0.50791531902381637</v>
      </c>
      <c r="Y62" s="78">
        <f t="shared" si="10"/>
        <v>-5.8207866493241722E-2</v>
      </c>
      <c r="Z62" s="78">
        <f t="shared" si="10"/>
        <v>0.51443581841886932</v>
      </c>
      <c r="AA62" s="78">
        <f t="shared" si="10"/>
        <v>1.1814660482469326</v>
      </c>
      <c r="AC62" s="20"/>
      <c r="AD62" s="21"/>
      <c r="AE62" s="21"/>
      <c r="AF62" s="21"/>
      <c r="AG62" s="2"/>
      <c r="AH62" s="2"/>
    </row>
    <row r="63" spans="8:34">
      <c r="H63" s="122">
        <v>41259</v>
      </c>
      <c r="I63" s="77">
        <v>2355.8649999999998</v>
      </c>
      <c r="J63" s="77">
        <v>1390.48</v>
      </c>
      <c r="K63" s="77">
        <v>1218.72</v>
      </c>
      <c r="L63" s="77">
        <v>1328.06</v>
      </c>
      <c r="M63" s="77">
        <v>1018.7</v>
      </c>
      <c r="O63" s="13">
        <f t="shared" si="12"/>
        <v>41259</v>
      </c>
      <c r="P63" s="2">
        <f t="shared" si="13"/>
        <v>-0.11226129350489245</v>
      </c>
      <c r="Q63" s="2">
        <f t="shared" si="14"/>
        <v>-0.30766052162766688</v>
      </c>
      <c r="R63" s="2">
        <f t="shared" si="15"/>
        <v>-0.34768443281698813</v>
      </c>
      <c r="S63" s="2">
        <f t="shared" si="16"/>
        <v>-0.33110324096058097</v>
      </c>
      <c r="T63" s="2">
        <f t="shared" si="17"/>
        <v>-5.7267636415325618E-2</v>
      </c>
      <c r="V63" s="13">
        <f t="shared" si="6"/>
        <v>41616</v>
      </c>
      <c r="W63" s="78">
        <f t="shared" si="10"/>
        <v>6.4115431729926842E-2</v>
      </c>
      <c r="X63" s="78">
        <f t="shared" si="10"/>
        <v>0.42504909042097583</v>
      </c>
      <c r="Y63" s="78">
        <f t="shared" si="10"/>
        <v>-7.1896720899984001E-2</v>
      </c>
      <c r="Z63" s="78">
        <f t="shared" si="10"/>
        <v>0.43452049833405737</v>
      </c>
      <c r="AA63" s="78">
        <f t="shared" si="10"/>
        <v>1.0035257908437072</v>
      </c>
      <c r="AC63" s="20"/>
      <c r="AD63" s="21"/>
      <c r="AE63" s="21"/>
      <c r="AF63" s="21"/>
      <c r="AG63" s="2"/>
      <c r="AH63" s="2"/>
    </row>
    <row r="64" spans="8:34">
      <c r="H64" s="122">
        <v>41266</v>
      </c>
      <c r="I64" s="77">
        <v>2372.002</v>
      </c>
      <c r="J64" s="77">
        <v>1398.83</v>
      </c>
      <c r="K64" s="77">
        <v>1204.52</v>
      </c>
      <c r="L64" s="77">
        <v>1338.26</v>
      </c>
      <c r="M64" s="77">
        <v>1041.43</v>
      </c>
      <c r="O64" s="13">
        <f t="shared" si="12"/>
        <v>41266</v>
      </c>
      <c r="P64" s="2">
        <f t="shared" si="13"/>
        <v>-0.10618053781358083</v>
      </c>
      <c r="Q64" s="2">
        <f t="shared" si="14"/>
        <v>-0.30350293960965236</v>
      </c>
      <c r="R64" s="2">
        <f t="shared" si="15"/>
        <v>-0.3552849325659041</v>
      </c>
      <c r="S64" s="2">
        <f t="shared" si="16"/>
        <v>-0.32596586242180858</v>
      </c>
      <c r="T64" s="2">
        <f t="shared" si="17"/>
        <v>-3.6232683412204314E-2</v>
      </c>
      <c r="V64" s="13">
        <f t="shared" si="6"/>
        <v>41623</v>
      </c>
      <c r="W64" s="78">
        <f t="shared" si="10"/>
        <v>4.4307496839921079E-2</v>
      </c>
      <c r="X64" s="78">
        <f t="shared" si="10"/>
        <v>0.43189554223182447</v>
      </c>
      <c r="Y64" s="78">
        <f t="shared" si="10"/>
        <v>-8.8323254911804261E-2</v>
      </c>
      <c r="Z64" s="78">
        <f t="shared" si="10"/>
        <v>0.43007631727970708</v>
      </c>
      <c r="AA64" s="78">
        <f t="shared" si="10"/>
        <v>1.088900806859904</v>
      </c>
      <c r="AC64" s="20"/>
      <c r="AD64" s="21"/>
      <c r="AE64" s="21"/>
      <c r="AF64" s="21"/>
      <c r="AG64" s="2"/>
      <c r="AH64" s="2"/>
    </row>
    <row r="65" spans="8:34">
      <c r="H65" s="122">
        <v>41273</v>
      </c>
      <c r="I65" s="77">
        <v>2480.049</v>
      </c>
      <c r="J65" s="77">
        <v>1466.8</v>
      </c>
      <c r="K65" s="77">
        <v>1232.95</v>
      </c>
      <c r="L65" s="77">
        <v>1416.17</v>
      </c>
      <c r="M65" s="77">
        <v>1079.1300000000001</v>
      </c>
      <c r="O65" s="13">
        <f t="shared" si="12"/>
        <v>41273</v>
      </c>
      <c r="P65" s="2">
        <f t="shared" si="13"/>
        <v>-6.546619126966724E-2</v>
      </c>
      <c r="Q65" s="2">
        <f t="shared" si="14"/>
        <v>-0.26965972406899907</v>
      </c>
      <c r="R65" s="2">
        <f t="shared" si="15"/>
        <v>-0.34006787567423657</v>
      </c>
      <c r="S65" s="2">
        <f t="shared" si="16"/>
        <v>-0.28672535634771468</v>
      </c>
      <c r="T65" s="2">
        <f t="shared" si="17"/>
        <v>-1.3440900018359958E-3</v>
      </c>
      <c r="V65" s="13">
        <f t="shared" si="6"/>
        <v>41630</v>
      </c>
      <c r="W65" s="78">
        <f t="shared" si="10"/>
        <v>-1.1453523515196795E-2</v>
      </c>
      <c r="X65" s="78">
        <f t="shared" si="10"/>
        <v>0.36115567032714146</v>
      </c>
      <c r="Y65" s="78">
        <f t="shared" si="10"/>
        <v>-0.12391423073119912</v>
      </c>
      <c r="Z65" s="78">
        <f t="shared" si="10"/>
        <v>0.35982023626091419</v>
      </c>
      <c r="AA65" s="78">
        <f t="shared" ref="AA65:AA106" si="18">M115/M$54-1</f>
        <v>0.97247361537640398</v>
      </c>
      <c r="AC65" s="20"/>
      <c r="AD65" s="21"/>
      <c r="AE65" s="21"/>
      <c r="AF65" s="21"/>
      <c r="AG65" s="2"/>
      <c r="AH65" s="2"/>
    </row>
    <row r="66" spans="8:34">
      <c r="H66" s="122">
        <v>41280</v>
      </c>
      <c r="I66" s="77">
        <v>2524.4090000000001</v>
      </c>
      <c r="J66" s="77">
        <v>1474.69</v>
      </c>
      <c r="K66" s="77">
        <v>1240.06</v>
      </c>
      <c r="L66" s="77">
        <v>1428.9</v>
      </c>
      <c r="M66" s="77">
        <v>1065.45</v>
      </c>
      <c r="O66" s="13">
        <f t="shared" si="12"/>
        <v>41280</v>
      </c>
      <c r="P66" s="2">
        <f t="shared" si="13"/>
        <v>-4.8750424865343089E-2</v>
      </c>
      <c r="Q66" s="2">
        <f t="shared" si="14"/>
        <v>-0.26573118249748584</v>
      </c>
      <c r="R66" s="2">
        <f t="shared" si="15"/>
        <v>-0.33626227333516678</v>
      </c>
      <c r="S66" s="2">
        <f t="shared" si="16"/>
        <v>-0.28031370646550169</v>
      </c>
      <c r="T66" s="2">
        <f t="shared" si="17"/>
        <v>-1.4003929732707032E-2</v>
      </c>
      <c r="V66" s="13">
        <f t="shared" si="6"/>
        <v>41637</v>
      </c>
      <c r="W66" s="78">
        <f t="shared" si="10"/>
        <v>-4.5692594284907351E-4</v>
      </c>
      <c r="X66" s="78">
        <f t="shared" si="10"/>
        <v>0.37377587154673164</v>
      </c>
      <c r="Y66" s="78">
        <f t="shared" si="10"/>
        <v>-0.12391430679475779</v>
      </c>
      <c r="Z66" s="78">
        <f t="shared" si="10"/>
        <v>0.36216743708269106</v>
      </c>
      <c r="AA66" s="78">
        <f t="shared" si="18"/>
        <v>1.046630789197982</v>
      </c>
      <c r="AC66" s="20"/>
      <c r="AD66" s="21"/>
      <c r="AE66" s="21"/>
      <c r="AF66" s="21"/>
      <c r="AG66" s="2"/>
      <c r="AH66" s="2"/>
    </row>
    <row r="67" spans="8:34">
      <c r="H67" s="122">
        <v>41287</v>
      </c>
      <c r="I67" s="77">
        <v>2483.23</v>
      </c>
      <c r="J67" s="77">
        <v>1537.77</v>
      </c>
      <c r="K67" s="77">
        <v>1232.95</v>
      </c>
      <c r="L67" s="77">
        <v>1492.54</v>
      </c>
      <c r="M67" s="77">
        <v>1171.3399999999999</v>
      </c>
      <c r="O67" s="13">
        <f t="shared" si="12"/>
        <v>41287</v>
      </c>
      <c r="P67" s="2">
        <f t="shared" si="13"/>
        <v>-6.4267524612044324E-2</v>
      </c>
      <c r="Q67" s="2">
        <f t="shared" si="14"/>
        <v>-0.23432276648594541</v>
      </c>
      <c r="R67" s="2">
        <f t="shared" si="15"/>
        <v>-0.34006787567423657</v>
      </c>
      <c r="S67" s="2">
        <f t="shared" si="16"/>
        <v>-0.24826049370006298</v>
      </c>
      <c r="T67" s="2">
        <f t="shared" si="17"/>
        <v>8.3989522687025087E-2</v>
      </c>
      <c r="V67" s="13">
        <f t="shared" si="6"/>
        <v>41644</v>
      </c>
      <c r="W67" s="78">
        <f t="shared" si="10"/>
        <v>-5.9673747066105731E-3</v>
      </c>
      <c r="X67" s="78">
        <f t="shared" si="10"/>
        <v>0.40867110696342501</v>
      </c>
      <c r="Y67" s="78">
        <f t="shared" si="10"/>
        <v>-0.13212764986422665</v>
      </c>
      <c r="Z67" s="78">
        <f t="shared" si="10"/>
        <v>0.4032977098231334</v>
      </c>
      <c r="AA67" s="78">
        <f t="shared" si="18"/>
        <v>1.1048885798413863</v>
      </c>
      <c r="AC67" s="20"/>
      <c r="AD67" s="21"/>
      <c r="AE67" s="21"/>
      <c r="AF67" s="21"/>
      <c r="AG67" s="2"/>
      <c r="AH67" s="2"/>
    </row>
    <row r="68" spans="8:34">
      <c r="H68" s="122">
        <v>41294</v>
      </c>
      <c r="I68" s="77">
        <v>2595.4389999999999</v>
      </c>
      <c r="J68" s="77">
        <v>1586.96</v>
      </c>
      <c r="K68" s="77">
        <v>1275.5899999999999</v>
      </c>
      <c r="L68" s="77">
        <v>1539.03</v>
      </c>
      <c r="M68" s="77">
        <v>1209.79</v>
      </c>
      <c r="O68" s="13">
        <f t="shared" ref="O68:O99" si="19">H68</f>
        <v>41294</v>
      </c>
      <c r="P68" s="2">
        <f t="shared" si="13"/>
        <v>-2.1984850300439285E-2</v>
      </c>
      <c r="Q68" s="2">
        <f t="shared" si="14"/>
        <v>-0.20983037613071909</v>
      </c>
      <c r="R68" s="2">
        <f t="shared" si="15"/>
        <v>-0.31724496656904133</v>
      </c>
      <c r="S68" s="2">
        <f t="shared" si="16"/>
        <v>-0.22484512818363855</v>
      </c>
      <c r="T68" s="2">
        <f t="shared" si="17"/>
        <v>0.1195721862580772</v>
      </c>
      <c r="V68" s="13">
        <f t="shared" si="6"/>
        <v>41651</v>
      </c>
      <c r="W68" s="78">
        <f t="shared" si="10"/>
        <v>-4.3253920211964947E-2</v>
      </c>
      <c r="X68" s="78">
        <f t="shared" si="10"/>
        <v>0.36668473466883134</v>
      </c>
      <c r="Y68" s="78">
        <f t="shared" si="10"/>
        <v>-0.17866964835816823</v>
      </c>
      <c r="Z68" s="78">
        <f t="shared" si="10"/>
        <v>0.34722446103802018</v>
      </c>
      <c r="AA68" s="78">
        <f t="shared" si="18"/>
        <v>1.1348107558272669</v>
      </c>
      <c r="AC68" s="20"/>
      <c r="AD68" s="21"/>
      <c r="AE68" s="21"/>
      <c r="AF68" s="21"/>
      <c r="AG68" s="2"/>
      <c r="AH68" s="2"/>
    </row>
    <row r="69" spans="8:34">
      <c r="H69" s="122">
        <v>41301</v>
      </c>
      <c r="I69" s="77">
        <v>2571.674</v>
      </c>
      <c r="J69" s="77">
        <v>1543.41</v>
      </c>
      <c r="K69" s="77">
        <v>1229.3900000000001</v>
      </c>
      <c r="L69" s="77">
        <v>1500.84</v>
      </c>
      <c r="M69" s="77">
        <v>1174.5999999999999</v>
      </c>
      <c r="O69" s="13">
        <f t="shared" si="19"/>
        <v>41301</v>
      </c>
      <c r="P69" s="2">
        <f t="shared" ref="P69:P100" si="20">I69/I$4-1</f>
        <v>-3.0939994317543906E-2</v>
      </c>
      <c r="Q69" s="2">
        <f t="shared" ref="Q69:Q100" si="21">J69/J$4-1</f>
        <v>-0.23151453144623246</v>
      </c>
      <c r="R69" s="2">
        <f t="shared" ref="R69:R100" si="22">K69/K$4-1</f>
        <v>-0.34197335307607735</v>
      </c>
      <c r="S69" s="2">
        <f t="shared" ref="S69:S100" si="23">L69/L$4-1</f>
        <v>-0.24408007783027752</v>
      </c>
      <c r="T69" s="2">
        <f t="shared" ref="T69:T100" si="24">M69/M$4-1</f>
        <v>8.7006414318796965E-2</v>
      </c>
      <c r="V69" s="13">
        <f t="shared" ref="V69:V106" si="25">H119</f>
        <v>41658</v>
      </c>
      <c r="W69" s="78">
        <f t="shared" si="10"/>
        <v>-5.4693558038490298E-2</v>
      </c>
      <c r="X69" s="78">
        <f t="shared" si="10"/>
        <v>0.37904324814952117</v>
      </c>
      <c r="Y69" s="78">
        <f t="shared" si="10"/>
        <v>-0.18140740402680477</v>
      </c>
      <c r="Z69" s="78">
        <f t="shared" si="10"/>
        <v>0.35428660793067546</v>
      </c>
      <c r="AA69" s="78">
        <f t="shared" si="18"/>
        <v>1.1843939604815605</v>
      </c>
      <c r="AC69" s="20"/>
      <c r="AD69" s="21"/>
      <c r="AE69" s="21"/>
      <c r="AF69" s="21"/>
      <c r="AG69" s="2"/>
      <c r="AH69" s="2"/>
    </row>
    <row r="70" spans="8:34">
      <c r="H70" s="122">
        <v>41308</v>
      </c>
      <c r="I70" s="77">
        <v>2743.3240000000001</v>
      </c>
      <c r="J70" s="77">
        <v>1595.74</v>
      </c>
      <c r="K70" s="77">
        <v>1293.3499999999999</v>
      </c>
      <c r="L70" s="77">
        <v>1553.42</v>
      </c>
      <c r="M70" s="77">
        <v>1182.56</v>
      </c>
      <c r="O70" s="13">
        <f t="shared" si="19"/>
        <v>41308</v>
      </c>
      <c r="P70" s="2">
        <f t="shared" si="20"/>
        <v>3.3741279426870774E-2</v>
      </c>
      <c r="Q70" s="2">
        <f t="shared" si="21"/>
        <v>-0.20545869108662707</v>
      </c>
      <c r="R70" s="2">
        <f t="shared" si="22"/>
        <v>-0.30773898941828459</v>
      </c>
      <c r="S70" s="2">
        <f t="shared" si="23"/>
        <v>-0.21759739512746834</v>
      </c>
      <c r="T70" s="2">
        <f t="shared" si="24"/>
        <v>9.437281229085337E-2</v>
      </c>
      <c r="V70" s="13">
        <f t="shared" si="25"/>
        <v>41665</v>
      </c>
      <c r="W70" s="78">
        <f t="shared" ref="W70:Z106" si="26">I120/I$54-1</f>
        <v>-2.5537951105886636E-2</v>
      </c>
      <c r="X70" s="78">
        <f t="shared" si="26"/>
        <v>0.48091488436904739</v>
      </c>
      <c r="Y70" s="78">
        <f t="shared" si="26"/>
        <v>-0.17045630528869937</v>
      </c>
      <c r="Z70" s="78">
        <f t="shared" si="26"/>
        <v>0.46559289110136537</v>
      </c>
      <c r="AA70" s="78">
        <f t="shared" si="18"/>
        <v>1.3775197108370354</v>
      </c>
      <c r="AC70" s="20"/>
      <c r="AD70" s="21"/>
      <c r="AE70" s="21"/>
      <c r="AF70" s="21"/>
      <c r="AG70" s="2"/>
      <c r="AH70" s="2"/>
    </row>
    <row r="71" spans="8:34">
      <c r="H71" s="122">
        <v>41315</v>
      </c>
      <c r="I71" s="77">
        <v>2771.7249999999999</v>
      </c>
      <c r="J71" s="77">
        <v>1634.8425999999999</v>
      </c>
      <c r="K71" s="77">
        <v>1328.8815</v>
      </c>
      <c r="L71" s="77">
        <v>1570.749</v>
      </c>
      <c r="M71" s="77">
        <v>1281.3498999999999</v>
      </c>
      <c r="O71" s="13">
        <f t="shared" si="19"/>
        <v>41315</v>
      </c>
      <c r="P71" s="2">
        <f t="shared" si="20"/>
        <v>4.4443364225094539E-2</v>
      </c>
      <c r="Q71" s="2">
        <f t="shared" si="21"/>
        <v>-0.18598895855757103</v>
      </c>
      <c r="R71" s="2">
        <f t="shared" si="22"/>
        <v>-0.2887208797824673</v>
      </c>
      <c r="S71" s="2">
        <f t="shared" si="23"/>
        <v>-0.20886939192174425</v>
      </c>
      <c r="T71" s="2">
        <f t="shared" si="24"/>
        <v>0.18579564131342496</v>
      </c>
      <c r="V71" s="13">
        <f t="shared" si="25"/>
        <v>41672</v>
      </c>
      <c r="W71" s="78">
        <f t="shared" si="26"/>
        <v>-4.4295780790104433E-2</v>
      </c>
      <c r="X71" s="78">
        <f t="shared" si="26"/>
        <v>0.50110747478363127</v>
      </c>
      <c r="Y71" s="78">
        <f t="shared" si="26"/>
        <v>-0.17866964835816823</v>
      </c>
      <c r="Z71" s="78">
        <f t="shared" si="26"/>
        <v>0.47237768822514581</v>
      </c>
      <c r="AA71" s="78">
        <f t="shared" si="18"/>
        <v>1.4980611268951458</v>
      </c>
      <c r="AC71" s="20"/>
      <c r="AD71" s="21"/>
      <c r="AE71" s="21"/>
      <c r="AF71" s="21"/>
      <c r="AG71" s="2"/>
      <c r="AH71" s="2"/>
    </row>
    <row r="72" spans="8:34">
      <c r="H72" s="122">
        <v>41329</v>
      </c>
      <c r="I72" s="77">
        <v>2596.6039999999998</v>
      </c>
      <c r="J72" s="77">
        <v>1616.8911000000001</v>
      </c>
      <c r="K72" s="77">
        <v>1257.8224</v>
      </c>
      <c r="L72" s="77">
        <v>1570.348</v>
      </c>
      <c r="M72" s="77">
        <v>1270.9290000000001</v>
      </c>
      <c r="O72" s="13">
        <f t="shared" si="19"/>
        <v>41329</v>
      </c>
      <c r="P72" s="2">
        <f t="shared" si="20"/>
        <v>-2.1545854180938906E-2</v>
      </c>
      <c r="Q72" s="2">
        <f t="shared" si="21"/>
        <v>-0.19492726198228827</v>
      </c>
      <c r="R72" s="2">
        <f t="shared" si="22"/>
        <v>-0.3267550115929031</v>
      </c>
      <c r="S72" s="2">
        <f t="shared" si="23"/>
        <v>-0.20907136141135674</v>
      </c>
      <c r="T72" s="2">
        <f t="shared" si="24"/>
        <v>0.17615186033013308</v>
      </c>
      <c r="V72" s="13">
        <f t="shared" si="25"/>
        <v>41679</v>
      </c>
      <c r="W72" s="78">
        <f t="shared" si="26"/>
        <v>-3.9942183463793635E-2</v>
      </c>
      <c r="X72" s="78">
        <f t="shared" si="26"/>
        <v>0.54568068215230814</v>
      </c>
      <c r="Y72" s="78">
        <f t="shared" si="26"/>
        <v>-0.17045638135225805</v>
      </c>
      <c r="Z72" s="78">
        <f t="shared" si="26"/>
        <v>0.51725020741969874</v>
      </c>
      <c r="AA72" s="78">
        <f t="shared" si="18"/>
        <v>1.5863023961299523</v>
      </c>
      <c r="AC72" s="20"/>
      <c r="AD72" s="21"/>
      <c r="AE72" s="21"/>
      <c r="AF72" s="21"/>
      <c r="AG72" s="2"/>
      <c r="AH72" s="2"/>
    </row>
    <row r="73" spans="8:34">
      <c r="H73" s="122">
        <v>41336</v>
      </c>
      <c r="I73" s="77">
        <v>2668.8359999999998</v>
      </c>
      <c r="J73" s="77">
        <v>1663.2194</v>
      </c>
      <c r="K73" s="77">
        <v>1254.2692</v>
      </c>
      <c r="L73" s="77">
        <v>1625.1085</v>
      </c>
      <c r="M73" s="77">
        <v>1317.6677999999999</v>
      </c>
      <c r="O73" s="13">
        <f t="shared" si="19"/>
        <v>41336</v>
      </c>
      <c r="P73" s="2">
        <f t="shared" si="20"/>
        <v>5.6726588694926416E-3</v>
      </c>
      <c r="Q73" s="2">
        <f t="shared" si="21"/>
        <v>-0.17185975216130778</v>
      </c>
      <c r="R73" s="2">
        <f t="shared" si="22"/>
        <v>-0.3286568493188079</v>
      </c>
      <c r="S73" s="2">
        <f t="shared" si="23"/>
        <v>-0.18149043812974441</v>
      </c>
      <c r="T73" s="2">
        <f t="shared" si="24"/>
        <v>0.21940520223168547</v>
      </c>
      <c r="V73" s="13">
        <f t="shared" si="25"/>
        <v>41686</v>
      </c>
      <c r="W73" s="78">
        <f t="shared" si="26"/>
        <v>-3.8862571169578919E-3</v>
      </c>
      <c r="X73" s="78">
        <f t="shared" si="26"/>
        <v>0.56862118558480224</v>
      </c>
      <c r="Y73" s="78">
        <f t="shared" si="26"/>
        <v>-0.1469349428382356</v>
      </c>
      <c r="Z73" s="78">
        <f t="shared" si="26"/>
        <v>0.56080195698839752</v>
      </c>
      <c r="AA73" s="78">
        <f t="shared" si="18"/>
        <v>1.5090354516175419</v>
      </c>
      <c r="AC73" s="20"/>
      <c r="AD73" s="21"/>
      <c r="AE73" s="21"/>
      <c r="AF73" s="21"/>
      <c r="AG73" s="2"/>
      <c r="AH73" s="2"/>
    </row>
    <row r="74" spans="8:34">
      <c r="H74" s="122">
        <v>41343</v>
      </c>
      <c r="I74" s="77">
        <v>2606.9270000000001</v>
      </c>
      <c r="J74" s="77">
        <v>1688.0717999999999</v>
      </c>
      <c r="K74" s="77">
        <v>1236.5033000000001</v>
      </c>
      <c r="L74" s="77">
        <v>1664.7403999999999</v>
      </c>
      <c r="M74" s="77">
        <v>1324.0997</v>
      </c>
      <c r="O74" s="13">
        <f t="shared" si="19"/>
        <v>41343</v>
      </c>
      <c r="P74" s="2">
        <f t="shared" si="20"/>
        <v>-1.7655934059391476E-2</v>
      </c>
      <c r="Q74" s="2">
        <f t="shared" si="21"/>
        <v>-0.15948539391645666</v>
      </c>
      <c r="R74" s="2">
        <f t="shared" si="22"/>
        <v>-0.33816598442368562</v>
      </c>
      <c r="S74" s="2">
        <f t="shared" si="23"/>
        <v>-0.1615292545502568</v>
      </c>
      <c r="T74" s="2">
        <f t="shared" si="24"/>
        <v>0.22535745538702101</v>
      </c>
      <c r="V74" s="13">
        <f t="shared" si="25"/>
        <v>41693</v>
      </c>
      <c r="W74" s="78">
        <f t="shared" si="26"/>
        <v>-1.7459951721196187E-2</v>
      </c>
      <c r="X74" s="78">
        <f t="shared" si="26"/>
        <v>0.58819407335438423</v>
      </c>
      <c r="Y74" s="78">
        <f t="shared" si="26"/>
        <v>-0.12002274300405413</v>
      </c>
      <c r="Z74" s="78">
        <f t="shared" si="26"/>
        <v>0.5760084548220139</v>
      </c>
      <c r="AA74" s="78">
        <f t="shared" si="18"/>
        <v>1.5433791671292578</v>
      </c>
      <c r="AC74" s="20"/>
      <c r="AD74" s="21"/>
      <c r="AE74" s="21"/>
      <c r="AF74" s="21"/>
      <c r="AG74" s="2"/>
      <c r="AH74" s="2"/>
    </row>
    <row r="75" spans="8:34">
      <c r="H75" s="122">
        <v>41350</v>
      </c>
      <c r="I75" s="77">
        <v>2539.873</v>
      </c>
      <c r="J75" s="77">
        <v>1660.4752000000001</v>
      </c>
      <c r="K75" s="77">
        <v>1211.6312</v>
      </c>
      <c r="L75" s="77">
        <v>1648.6338000000001</v>
      </c>
      <c r="M75" s="77">
        <v>1267.3512000000001</v>
      </c>
      <c r="O75" s="13">
        <f t="shared" si="19"/>
        <v>41350</v>
      </c>
      <c r="P75" s="2">
        <f t="shared" si="20"/>
        <v>-4.292326950744263E-2</v>
      </c>
      <c r="Q75" s="2">
        <f t="shared" si="21"/>
        <v>-0.1732261277988929</v>
      </c>
      <c r="R75" s="2">
        <f t="shared" si="22"/>
        <v>-0.35147868793108072</v>
      </c>
      <c r="S75" s="2">
        <f t="shared" si="23"/>
        <v>-0.16964157819462844</v>
      </c>
      <c r="T75" s="2">
        <f t="shared" si="24"/>
        <v>0.1728408680356075</v>
      </c>
      <c r="V75" s="13">
        <f t="shared" si="25"/>
        <v>41700</v>
      </c>
      <c r="W75" s="78">
        <f t="shared" si="26"/>
        <v>-5.4483970925103598E-2</v>
      </c>
      <c r="X75" s="78">
        <f t="shared" si="26"/>
        <v>0.51478401493166959</v>
      </c>
      <c r="Y75" s="78">
        <f t="shared" si="26"/>
        <v>-0.14315929991100562</v>
      </c>
      <c r="Z75" s="78">
        <f t="shared" si="26"/>
        <v>0.52905093964415983</v>
      </c>
      <c r="AA75" s="78">
        <f t="shared" si="18"/>
        <v>1.2706125110420428</v>
      </c>
      <c r="AC75" s="20"/>
      <c r="AD75" s="21"/>
      <c r="AE75" s="21"/>
      <c r="AF75" s="21"/>
      <c r="AG75" s="2"/>
      <c r="AH75" s="2"/>
    </row>
    <row r="76" spans="8:34">
      <c r="H76" s="122">
        <v>41357</v>
      </c>
      <c r="I76" s="77">
        <v>2618.308</v>
      </c>
      <c r="J76" s="77">
        <v>1712.6294</v>
      </c>
      <c r="K76" s="77">
        <v>1236.5034000000001</v>
      </c>
      <c r="L76" s="77">
        <v>1699.6998000000001</v>
      </c>
      <c r="M76" s="77">
        <v>1324.6513</v>
      </c>
      <c r="O76" s="13">
        <f t="shared" si="19"/>
        <v>41357</v>
      </c>
      <c r="P76" s="2">
        <f t="shared" si="20"/>
        <v>-1.3367337633611309E-2</v>
      </c>
      <c r="Q76" s="2">
        <f t="shared" si="21"/>
        <v>-0.14725782072297211</v>
      </c>
      <c r="R76" s="2">
        <f t="shared" si="22"/>
        <v>-0.33816593089903957</v>
      </c>
      <c r="S76" s="2">
        <f t="shared" si="23"/>
        <v>-0.14392144363963322</v>
      </c>
      <c r="T76" s="2">
        <f t="shared" si="24"/>
        <v>0.22586792085453178</v>
      </c>
      <c r="V76" s="13">
        <f t="shared" si="25"/>
        <v>41707</v>
      </c>
      <c r="W76" s="78">
        <f t="shared" si="26"/>
        <v>-5.9089246358586478E-2</v>
      </c>
      <c r="X76" s="78">
        <f t="shared" si="26"/>
        <v>0.55820199941193782</v>
      </c>
      <c r="Y76" s="78">
        <f t="shared" si="26"/>
        <v>-9.6503510333234455E-2</v>
      </c>
      <c r="Z76" s="78">
        <f t="shared" si="26"/>
        <v>0.570474497254158</v>
      </c>
      <c r="AA76" s="78">
        <f t="shared" si="18"/>
        <v>1.3177314935185858</v>
      </c>
      <c r="AC76" s="20"/>
      <c r="AD76" s="21"/>
      <c r="AE76" s="21"/>
      <c r="AF76" s="21"/>
      <c r="AG76" s="2"/>
      <c r="AH76" s="2"/>
    </row>
    <row r="77" spans="8:34">
      <c r="H77" s="122">
        <v>41364</v>
      </c>
      <c r="I77" s="77">
        <v>2495.0830000000001</v>
      </c>
      <c r="J77" s="77">
        <v>1685.3153</v>
      </c>
      <c r="K77" s="77">
        <v>1254.2692999999999</v>
      </c>
      <c r="L77" s="77">
        <v>1635.3664000000001</v>
      </c>
      <c r="M77" s="77">
        <v>1393.1356000000001</v>
      </c>
      <c r="O77" s="13">
        <f t="shared" si="19"/>
        <v>41364</v>
      </c>
      <c r="P77" s="2">
        <f t="shared" si="20"/>
        <v>-5.9801068814243297E-2</v>
      </c>
      <c r="Q77" s="2">
        <f t="shared" si="21"/>
        <v>-0.16085789389641569</v>
      </c>
      <c r="R77" s="2">
        <f t="shared" si="22"/>
        <v>-0.32865679579416174</v>
      </c>
      <c r="S77" s="2">
        <f t="shared" si="23"/>
        <v>-0.17632389741279597</v>
      </c>
      <c r="T77" s="2">
        <f t="shared" si="24"/>
        <v>0.28924513299494792</v>
      </c>
      <c r="V77" s="13">
        <f t="shared" si="25"/>
        <v>41714</v>
      </c>
      <c r="W77" s="78">
        <f t="shared" si="26"/>
        <v>-7.8842506349448227E-2</v>
      </c>
      <c r="X77" s="78">
        <f t="shared" si="26"/>
        <v>0.47145794715109357</v>
      </c>
      <c r="Y77" s="78">
        <f t="shared" si="26"/>
        <v>-0.14344529889175395</v>
      </c>
      <c r="Z77" s="78">
        <f t="shared" si="26"/>
        <v>0.47858256620968476</v>
      </c>
      <c r="AA77" s="78">
        <f t="shared" si="18"/>
        <v>1.207100160438185</v>
      </c>
      <c r="AC77" s="20"/>
      <c r="AD77" s="21"/>
      <c r="AE77" s="21"/>
      <c r="AF77" s="21"/>
      <c r="AG77" s="2"/>
      <c r="AH77" s="2"/>
    </row>
    <row r="78" spans="8:34">
      <c r="H78" s="122">
        <v>41371</v>
      </c>
      <c r="I78" s="77">
        <v>2483.547</v>
      </c>
      <c r="J78" s="77">
        <v>1657.2691</v>
      </c>
      <c r="K78" s="77">
        <v>1300.4606000000001</v>
      </c>
      <c r="L78" s="77">
        <v>1590.4827</v>
      </c>
      <c r="M78" s="77">
        <v>1355.0296000000001</v>
      </c>
      <c r="O78" s="13">
        <f t="shared" si="19"/>
        <v>41371</v>
      </c>
      <c r="P78" s="2">
        <f t="shared" si="20"/>
        <v>-6.4148072449055737E-2</v>
      </c>
      <c r="Q78" s="2">
        <f t="shared" si="21"/>
        <v>-0.17482248991960625</v>
      </c>
      <c r="R78" s="2">
        <f t="shared" si="22"/>
        <v>-0.30393306593133784</v>
      </c>
      <c r="S78" s="2">
        <f t="shared" si="23"/>
        <v>-0.19893022654227632</v>
      </c>
      <c r="T78" s="2">
        <f t="shared" si="24"/>
        <v>0.25398081627092961</v>
      </c>
      <c r="V78" s="13">
        <f t="shared" si="25"/>
        <v>41721</v>
      </c>
      <c r="W78" s="78">
        <f t="shared" si="26"/>
        <v>-6.3237595849220618E-2</v>
      </c>
      <c r="X78" s="78">
        <f t="shared" si="26"/>
        <v>0.51167156718612183</v>
      </c>
      <c r="Y78" s="78">
        <f t="shared" si="26"/>
        <v>-0.13284546166776967</v>
      </c>
      <c r="Z78" s="78">
        <f t="shared" si="26"/>
        <v>0.52385919165580175</v>
      </c>
      <c r="AA78" s="78">
        <f t="shared" si="18"/>
        <v>1.2590294371904016</v>
      </c>
      <c r="AC78" s="20"/>
      <c r="AD78" s="21"/>
      <c r="AE78" s="21"/>
      <c r="AF78" s="21"/>
      <c r="AG78" s="2"/>
      <c r="AH78" s="2"/>
    </row>
    <row r="79" spans="8:34">
      <c r="H79" s="122">
        <v>41378</v>
      </c>
      <c r="I79" s="77">
        <v>2462.1120000000001</v>
      </c>
      <c r="J79" s="77">
        <v>1657.8757000000001</v>
      </c>
      <c r="K79" s="77">
        <v>1240.0567000000001</v>
      </c>
      <c r="L79" s="77">
        <v>1608.8678</v>
      </c>
      <c r="M79" s="77">
        <v>1362.8359</v>
      </c>
      <c r="O79" s="13">
        <f t="shared" si="19"/>
        <v>41378</v>
      </c>
      <c r="P79" s="2">
        <f t="shared" si="20"/>
        <v>-7.2225224227159601E-2</v>
      </c>
      <c r="Q79" s="2">
        <f t="shared" si="21"/>
        <v>-0.17452045527863291</v>
      </c>
      <c r="R79" s="2">
        <f t="shared" si="22"/>
        <v>-0.33626403964848861</v>
      </c>
      <c r="S79" s="2">
        <f t="shared" si="23"/>
        <v>-0.1896703031919641</v>
      </c>
      <c r="T79" s="2">
        <f t="shared" si="24"/>
        <v>0.26120497613138993</v>
      </c>
      <c r="V79" s="13">
        <f t="shared" si="25"/>
        <v>41728</v>
      </c>
      <c r="W79" s="78">
        <f t="shared" si="26"/>
        <v>-6.6202624308373315E-2</v>
      </c>
      <c r="X79" s="78">
        <f t="shared" si="26"/>
        <v>0.43188857497155553</v>
      </c>
      <c r="Y79" s="78">
        <f t="shared" si="26"/>
        <v>-0.14430854421954986</v>
      </c>
      <c r="Z79" s="78">
        <f t="shared" si="26"/>
        <v>0.4418267419962334</v>
      </c>
      <c r="AA79" s="78">
        <f t="shared" si="18"/>
        <v>1.1011717529711715</v>
      </c>
      <c r="AC79" s="20"/>
      <c r="AD79" s="21"/>
      <c r="AE79" s="21"/>
      <c r="AF79" s="21"/>
      <c r="AG79" s="2"/>
      <c r="AH79" s="2"/>
    </row>
    <row r="80" spans="8:34">
      <c r="H80" s="122">
        <v>41385</v>
      </c>
      <c r="I80" s="77">
        <v>2533.8270000000002</v>
      </c>
      <c r="J80" s="77">
        <v>1707.3163999999999</v>
      </c>
      <c r="K80" s="77">
        <v>1254.2693999999999</v>
      </c>
      <c r="L80" s="77">
        <v>1653.2248</v>
      </c>
      <c r="M80" s="77">
        <v>1442.5621000000001</v>
      </c>
      <c r="O80" s="13">
        <f t="shared" si="19"/>
        <v>41385</v>
      </c>
      <c r="P80" s="2">
        <f t="shared" si="20"/>
        <v>-4.5201527480403403E-2</v>
      </c>
      <c r="Q80" s="2">
        <f t="shared" si="21"/>
        <v>-0.14990323788006332</v>
      </c>
      <c r="R80" s="2">
        <f t="shared" si="22"/>
        <v>-0.32865674226951569</v>
      </c>
      <c r="S80" s="2">
        <f t="shared" si="23"/>
        <v>-0.16732925418761824</v>
      </c>
      <c r="T80" s="2">
        <f t="shared" si="24"/>
        <v>0.33498574472432652</v>
      </c>
      <c r="V80" s="13">
        <f t="shared" si="25"/>
        <v>41735</v>
      </c>
      <c r="W80" s="78">
        <f t="shared" si="26"/>
        <v>-5.1663006485918261E-2</v>
      </c>
      <c r="X80" s="78">
        <f t="shared" si="26"/>
        <v>0.46423340961098369</v>
      </c>
      <c r="Y80" s="78">
        <f t="shared" si="26"/>
        <v>-0.14722816785706139</v>
      </c>
      <c r="Z80" s="78">
        <f t="shared" si="26"/>
        <v>0.48281610103644002</v>
      </c>
      <c r="AA80" s="78">
        <f t="shared" si="18"/>
        <v>1.1353103542417391</v>
      </c>
      <c r="AC80" s="20"/>
      <c r="AD80" s="21"/>
      <c r="AE80" s="21"/>
      <c r="AF80" s="21"/>
      <c r="AG80" s="2"/>
      <c r="AH80" s="2"/>
    </row>
    <row r="81" spans="8:34">
      <c r="H81" s="122">
        <v>41392</v>
      </c>
      <c r="I81" s="77">
        <v>2447.306</v>
      </c>
      <c r="J81" s="77">
        <v>1714.5174999999999</v>
      </c>
      <c r="K81" s="77">
        <v>1268.4820999999999</v>
      </c>
      <c r="L81" s="77">
        <v>1633.0542</v>
      </c>
      <c r="M81" s="77">
        <v>1535.3613</v>
      </c>
      <c r="O81" s="13">
        <f t="shared" si="19"/>
        <v>41392</v>
      </c>
      <c r="P81" s="2">
        <f t="shared" si="20"/>
        <v>-7.7804431562200738E-2</v>
      </c>
      <c r="Q81" s="2">
        <f t="shared" si="21"/>
        <v>-0.14631770927288668</v>
      </c>
      <c r="R81" s="2">
        <f t="shared" si="22"/>
        <v>-0.32104944489054266</v>
      </c>
      <c r="S81" s="2">
        <f t="shared" si="23"/>
        <v>-0.17748847061449691</v>
      </c>
      <c r="T81" s="2">
        <f t="shared" si="24"/>
        <v>0.42086461893142069</v>
      </c>
      <c r="V81" s="13">
        <f t="shared" si="25"/>
        <v>41742</v>
      </c>
      <c r="W81" s="78">
        <f t="shared" si="26"/>
        <v>-1.4694963964468122E-2</v>
      </c>
      <c r="X81" s="78">
        <f t="shared" si="26"/>
        <v>0.50984921314702825</v>
      </c>
      <c r="Y81" s="78">
        <f t="shared" si="26"/>
        <v>-0.12483315458397037</v>
      </c>
      <c r="Z81" s="78">
        <f t="shared" si="26"/>
        <v>0.53564892734384251</v>
      </c>
      <c r="AA81" s="78">
        <f t="shared" si="18"/>
        <v>1.173971002798357</v>
      </c>
      <c r="AC81" s="20"/>
      <c r="AD81" s="21"/>
      <c r="AE81" s="21"/>
      <c r="AF81" s="21"/>
      <c r="AG81" s="2"/>
      <c r="AH81" s="2"/>
    </row>
    <row r="82" spans="8:34">
      <c r="H82" s="122">
        <v>41399</v>
      </c>
      <c r="I82" s="77">
        <v>2492.9119999999998</v>
      </c>
      <c r="J82" s="77">
        <v>1784.6947</v>
      </c>
      <c r="K82" s="77">
        <v>1293.3543</v>
      </c>
      <c r="L82" s="77">
        <v>1699.6795999999999</v>
      </c>
      <c r="M82" s="77">
        <v>1631.3286000000001</v>
      </c>
      <c r="O82" s="13">
        <f t="shared" si="19"/>
        <v>41399</v>
      </c>
      <c r="P82" s="2">
        <f t="shared" si="20"/>
        <v>-6.0619146561398107E-2</v>
      </c>
      <c r="Q82" s="2">
        <f t="shared" si="21"/>
        <v>-0.11137549792023804</v>
      </c>
      <c r="R82" s="2">
        <f t="shared" si="22"/>
        <v>-0.30773668785850139</v>
      </c>
      <c r="S82" s="2">
        <f t="shared" si="23"/>
        <v>-0.14393161766379825</v>
      </c>
      <c r="T82" s="2">
        <f t="shared" si="24"/>
        <v>0.50967533803993104</v>
      </c>
      <c r="V82" s="13">
        <f t="shared" si="25"/>
        <v>41749</v>
      </c>
      <c r="W82" s="78">
        <f t="shared" si="26"/>
        <v>-3.4736785923035973E-2</v>
      </c>
      <c r="X82" s="78">
        <f t="shared" si="26"/>
        <v>0.52488168441506966</v>
      </c>
      <c r="Y82" s="78">
        <f t="shared" si="26"/>
        <v>-0.12922879157824274</v>
      </c>
      <c r="Z82" s="78">
        <f t="shared" si="26"/>
        <v>0.55335466793093913</v>
      </c>
      <c r="AA82" s="78">
        <f t="shared" si="18"/>
        <v>1.2012935206175452</v>
      </c>
      <c r="AC82" s="20"/>
      <c r="AD82" s="21"/>
      <c r="AE82" s="21"/>
      <c r="AF82" s="21"/>
      <c r="AG82" s="2"/>
      <c r="AH82" s="2"/>
    </row>
    <row r="83" spans="8:34">
      <c r="H83" s="122">
        <v>41406</v>
      </c>
      <c r="I83" s="77">
        <v>2540.8359999999998</v>
      </c>
      <c r="J83" s="77">
        <v>1861.472</v>
      </c>
      <c r="K83" s="77">
        <v>1300.4606000000001</v>
      </c>
      <c r="L83" s="77">
        <v>1769.0399</v>
      </c>
      <c r="M83" s="77">
        <v>1765.5245</v>
      </c>
      <c r="O83" s="13">
        <f t="shared" si="19"/>
        <v>41406</v>
      </c>
      <c r="P83" s="2">
        <f t="shared" si="20"/>
        <v>-4.2560391170035961E-2</v>
      </c>
      <c r="Q83" s="2">
        <f t="shared" si="21"/>
        <v>-7.3147004282906991E-2</v>
      </c>
      <c r="R83" s="2">
        <f t="shared" si="22"/>
        <v>-0.30393306593133784</v>
      </c>
      <c r="S83" s="2">
        <f t="shared" si="23"/>
        <v>-0.10899729250077717</v>
      </c>
      <c r="T83" s="2">
        <f t="shared" si="24"/>
        <v>0.63386383120805956</v>
      </c>
      <c r="V83" s="13">
        <f t="shared" si="25"/>
        <v>41756</v>
      </c>
      <c r="W83" s="78">
        <f t="shared" si="26"/>
        <v>-5.932009593275156E-2</v>
      </c>
      <c r="X83" s="78">
        <f t="shared" si="26"/>
        <v>0.41810458560781361</v>
      </c>
      <c r="Y83" s="78">
        <f t="shared" si="26"/>
        <v>-0.14575915234770187</v>
      </c>
      <c r="Z83" s="78">
        <f t="shared" si="26"/>
        <v>0.42978988055259237</v>
      </c>
      <c r="AA83" s="78">
        <f t="shared" si="18"/>
        <v>1.0589903924204318</v>
      </c>
      <c r="AC83" s="20"/>
      <c r="AD83" s="21"/>
      <c r="AE83" s="21"/>
      <c r="AF83" s="21"/>
      <c r="AG83" s="2"/>
      <c r="AH83" s="2"/>
    </row>
    <row r="84" spans="8:34">
      <c r="H84" s="122">
        <v>41413</v>
      </c>
      <c r="I84" s="77">
        <v>2592.0479999999998</v>
      </c>
      <c r="J84" s="77">
        <v>1951.7788</v>
      </c>
      <c r="K84" s="77">
        <v>1318.2265</v>
      </c>
      <c r="L84" s="77">
        <v>1848.24</v>
      </c>
      <c r="M84" s="77">
        <v>1919.6849</v>
      </c>
      <c r="O84" s="13">
        <f t="shared" si="19"/>
        <v>41413</v>
      </c>
      <c r="P84" s="2">
        <f t="shared" si="20"/>
        <v>-2.3262649305783367E-2</v>
      </c>
      <c r="Q84" s="2">
        <f t="shared" si="21"/>
        <v>-2.8181982991356769E-2</v>
      </c>
      <c r="R84" s="2">
        <f t="shared" si="22"/>
        <v>-0.29442393082646012</v>
      </c>
      <c r="S84" s="2">
        <f t="shared" si="23"/>
        <v>-6.9107008774441092E-2</v>
      </c>
      <c r="T84" s="2">
        <f t="shared" si="24"/>
        <v>0.77652800934014832</v>
      </c>
      <c r="V84" s="13">
        <f t="shared" si="25"/>
        <v>41763</v>
      </c>
      <c r="W84" s="78">
        <f t="shared" si="26"/>
        <v>-6.3297911809387597E-2</v>
      </c>
      <c r="X84" s="78">
        <f t="shared" si="26"/>
        <v>0.42039758127404991</v>
      </c>
      <c r="Y84" s="78">
        <f t="shared" si="26"/>
        <v>-0.11860955814678742</v>
      </c>
      <c r="Z84" s="78">
        <f t="shared" si="26"/>
        <v>0.41089717250734181</v>
      </c>
      <c r="AA84" s="78">
        <f t="shared" si="18"/>
        <v>1.134041176461154</v>
      </c>
      <c r="AC84" s="20"/>
      <c r="AD84" s="21"/>
      <c r="AE84" s="21"/>
      <c r="AF84" s="21"/>
      <c r="AG84" s="2"/>
      <c r="AH84" s="2"/>
    </row>
    <row r="85" spans="8:34">
      <c r="H85" s="122">
        <v>41420</v>
      </c>
      <c r="I85" s="77">
        <v>2597.2280000000001</v>
      </c>
      <c r="J85" s="77">
        <v>2006.5083999999999</v>
      </c>
      <c r="K85" s="77">
        <v>1307.5669</v>
      </c>
      <c r="L85" s="77">
        <v>1917.2217000000001</v>
      </c>
      <c r="M85" s="77">
        <v>1957.2752</v>
      </c>
      <c r="O85" s="13">
        <f t="shared" si="19"/>
        <v>41420</v>
      </c>
      <c r="P85" s="2">
        <f t="shared" si="20"/>
        <v>-2.1310718061996026E-2</v>
      </c>
      <c r="Q85" s="2">
        <f t="shared" si="21"/>
        <v>-9.3134816343665161E-4</v>
      </c>
      <c r="R85" s="2">
        <f t="shared" si="22"/>
        <v>-0.30012944400417441</v>
      </c>
      <c r="S85" s="2">
        <f t="shared" si="23"/>
        <v>-3.4363371014829669E-2</v>
      </c>
      <c r="T85" s="2">
        <f t="shared" si="24"/>
        <v>0.81131508342168068</v>
      </c>
      <c r="V85" s="13">
        <f t="shared" si="25"/>
        <v>41770</v>
      </c>
      <c r="W85" s="78">
        <f t="shared" si="26"/>
        <v>-7.4036756285769112E-2</v>
      </c>
      <c r="X85" s="78">
        <f t="shared" si="26"/>
        <v>0.40039745343441191</v>
      </c>
      <c r="Y85" s="78">
        <f t="shared" si="26"/>
        <v>-0.10809285839247273</v>
      </c>
      <c r="Z85" s="78">
        <f t="shared" si="26"/>
        <v>0.3911705714248086</v>
      </c>
      <c r="AA85" s="78">
        <f t="shared" si="18"/>
        <v>1.0706756669821491</v>
      </c>
      <c r="AC85" s="20"/>
      <c r="AD85" s="21"/>
      <c r="AE85" s="21"/>
      <c r="AF85" s="21"/>
      <c r="AG85" s="2"/>
      <c r="AH85" s="2"/>
    </row>
    <row r="86" spans="8:34">
      <c r="H86" s="122">
        <v>41427</v>
      </c>
      <c r="I86" s="77">
        <v>2606.4259999999999</v>
      </c>
      <c r="J86" s="77">
        <v>1990.8839</v>
      </c>
      <c r="K86" s="77">
        <v>1335.9921999999999</v>
      </c>
      <c r="L86" s="77">
        <v>1903.175</v>
      </c>
      <c r="M86" s="77">
        <v>1899.35</v>
      </c>
      <c r="O86" s="13">
        <f t="shared" si="19"/>
        <v>41427</v>
      </c>
      <c r="P86" s="2">
        <f t="shared" si="20"/>
        <v>-1.7844721231811911E-2</v>
      </c>
      <c r="Q86" s="2">
        <f t="shared" si="21"/>
        <v>-8.7110056772653488E-3</v>
      </c>
      <c r="R86" s="2">
        <f t="shared" si="22"/>
        <v>-0.28491490277087461</v>
      </c>
      <c r="S86" s="2">
        <f t="shared" si="23"/>
        <v>-4.1438196026650775E-2</v>
      </c>
      <c r="T86" s="2">
        <f t="shared" si="24"/>
        <v>0.75770954625949849</v>
      </c>
      <c r="V86" s="13">
        <f t="shared" si="25"/>
        <v>41777</v>
      </c>
      <c r="W86" s="78">
        <f t="shared" si="26"/>
        <v>-6.881183199531693E-2</v>
      </c>
      <c r="X86" s="78">
        <f t="shared" si="26"/>
        <v>0.39035277348094555</v>
      </c>
      <c r="Y86" s="78">
        <f t="shared" si="26"/>
        <v>-0.10465432915744388</v>
      </c>
      <c r="Z86" s="78">
        <f t="shared" si="26"/>
        <v>0.38891924459721072</v>
      </c>
      <c r="AA86" s="78">
        <f t="shared" si="18"/>
        <v>1.0013664778463252</v>
      </c>
      <c r="AC86" s="20"/>
      <c r="AD86" s="21"/>
      <c r="AE86" s="21"/>
      <c r="AF86" s="21"/>
      <c r="AG86" s="2"/>
      <c r="AH86" s="2"/>
    </row>
    <row r="87" spans="8:34">
      <c r="H87" s="122">
        <v>41434</v>
      </c>
      <c r="I87" s="77">
        <v>2484.16</v>
      </c>
      <c r="J87" s="77">
        <v>1874.3806</v>
      </c>
      <c r="K87" s="77">
        <v>1279.1415</v>
      </c>
      <c r="L87" s="77">
        <v>1782.9445000000001</v>
      </c>
      <c r="M87" s="77">
        <v>1795.2170000000001</v>
      </c>
      <c r="O87" s="13">
        <f t="shared" si="19"/>
        <v>41434</v>
      </c>
      <c r="P87" s="2">
        <f t="shared" si="20"/>
        <v>-6.3917081357850902E-2</v>
      </c>
      <c r="Q87" s="2">
        <f t="shared" si="21"/>
        <v>-6.6719631440063432E-2</v>
      </c>
      <c r="R87" s="2">
        <f t="shared" si="22"/>
        <v>-0.31534403876212058</v>
      </c>
      <c r="S87" s="2">
        <f t="shared" si="23"/>
        <v>-0.10199403822330511</v>
      </c>
      <c r="T87" s="2">
        <f t="shared" si="24"/>
        <v>0.66134206886952818</v>
      </c>
      <c r="V87" s="13">
        <f t="shared" si="25"/>
        <v>41784</v>
      </c>
      <c r="W87" s="78">
        <f t="shared" si="26"/>
        <v>-6.7743501823147367E-2</v>
      </c>
      <c r="X87" s="78">
        <f t="shared" si="26"/>
        <v>0.43941423877887575</v>
      </c>
      <c r="Y87" s="78">
        <f t="shared" si="26"/>
        <v>-0.10704690839665632</v>
      </c>
      <c r="Z87" s="78">
        <f t="shared" si="26"/>
        <v>0.45007519787180805</v>
      </c>
      <c r="AA87" s="78">
        <f t="shared" si="18"/>
        <v>1.0573510823384873</v>
      </c>
      <c r="AC87" s="20"/>
      <c r="AD87" s="21"/>
      <c r="AE87" s="21"/>
      <c r="AF87" s="21"/>
      <c r="AG87" s="2"/>
      <c r="AH87" s="2"/>
    </row>
    <row r="88" spans="8:34">
      <c r="H88" s="122">
        <v>41441</v>
      </c>
      <c r="I88" s="77">
        <v>2416.7710000000002</v>
      </c>
      <c r="J88" s="77">
        <v>1889.989</v>
      </c>
      <c r="K88" s="77">
        <v>1268.482</v>
      </c>
      <c r="L88" s="77">
        <v>1776.5451</v>
      </c>
      <c r="M88" s="77">
        <v>1901.8074999999999</v>
      </c>
      <c r="O88" s="13">
        <f t="shared" si="19"/>
        <v>41441</v>
      </c>
      <c r="P88" s="2">
        <f t="shared" si="20"/>
        <v>-8.9310651741552283E-2</v>
      </c>
      <c r="Q88" s="2">
        <f t="shared" si="21"/>
        <v>-5.8947990341862266E-2</v>
      </c>
      <c r="R88" s="2">
        <f t="shared" si="22"/>
        <v>-0.32104949841518871</v>
      </c>
      <c r="S88" s="2">
        <f t="shared" si="23"/>
        <v>-0.10521718922536594</v>
      </c>
      <c r="T88" s="2">
        <f t="shared" si="24"/>
        <v>0.75998378281933876</v>
      </c>
      <c r="V88" s="13">
        <f t="shared" si="25"/>
        <v>41791</v>
      </c>
      <c r="W88" s="78">
        <f t="shared" si="26"/>
        <v>-6.4250383266703737E-2</v>
      </c>
      <c r="X88" s="78">
        <f t="shared" si="26"/>
        <v>0.48044743873285367</v>
      </c>
      <c r="Y88" s="78">
        <f t="shared" si="26"/>
        <v>-9.4827830134860736E-2</v>
      </c>
      <c r="Z88" s="78">
        <f t="shared" si="26"/>
        <v>0.49420364005109763</v>
      </c>
      <c r="AA88" s="78">
        <f t="shared" si="18"/>
        <v>1.1198159424910279</v>
      </c>
      <c r="AC88" s="20"/>
      <c r="AD88" s="21"/>
      <c r="AE88" s="21"/>
      <c r="AF88" s="21"/>
      <c r="AG88" s="2"/>
      <c r="AH88" s="2"/>
    </row>
    <row r="89" spans="8:34">
      <c r="H89" s="122">
        <v>41448</v>
      </c>
      <c r="I89" s="77">
        <v>2317.3939999999998</v>
      </c>
      <c r="J89" s="77">
        <v>1823.5148999999999</v>
      </c>
      <c r="K89" s="77">
        <v>1190.3122000000001</v>
      </c>
      <c r="L89" s="77">
        <v>1732.6826000000001</v>
      </c>
      <c r="M89" s="77">
        <v>1808.4754</v>
      </c>
      <c r="O89" s="13">
        <f t="shared" si="19"/>
        <v>41448</v>
      </c>
      <c r="P89" s="2">
        <f t="shared" si="20"/>
        <v>-0.12675796278669471</v>
      </c>
      <c r="Q89" s="2">
        <f t="shared" si="21"/>
        <v>-9.2046376308773215E-2</v>
      </c>
      <c r="R89" s="2">
        <f t="shared" si="22"/>
        <v>-0.36288960723721719</v>
      </c>
      <c r="S89" s="2">
        <f t="shared" si="23"/>
        <v>-0.12730917610349379</v>
      </c>
      <c r="T89" s="2">
        <f t="shared" si="24"/>
        <v>0.67361174862740691</v>
      </c>
      <c r="V89" s="13">
        <f t="shared" si="25"/>
        <v>41798</v>
      </c>
      <c r="W89" s="78">
        <f t="shared" si="26"/>
        <v>-7.3687444430124871E-2</v>
      </c>
      <c r="X89" s="78">
        <f t="shared" si="26"/>
        <v>0.46322961277373675</v>
      </c>
      <c r="Y89" s="78">
        <f t="shared" si="26"/>
        <v>-0.11107280043204104</v>
      </c>
      <c r="Z89" s="78">
        <f t="shared" si="26"/>
        <v>0.48540436964165767</v>
      </c>
      <c r="AA89" s="78">
        <f t="shared" si="18"/>
        <v>1.0629495784287535</v>
      </c>
      <c r="AC89" s="20"/>
      <c r="AD89" s="21"/>
      <c r="AE89" s="21"/>
      <c r="AF89" s="21"/>
      <c r="AG89" s="2"/>
      <c r="AH89" s="2"/>
    </row>
    <row r="90" spans="8:34">
      <c r="H90" s="122">
        <v>41455</v>
      </c>
      <c r="I90" s="77">
        <v>2200.6390000000001</v>
      </c>
      <c r="J90" s="77">
        <v>1799.0068000000001</v>
      </c>
      <c r="K90" s="77">
        <v>1108.5891999999999</v>
      </c>
      <c r="L90" s="77">
        <v>1724.2181</v>
      </c>
      <c r="M90" s="77">
        <v>1802.8298</v>
      </c>
      <c r="O90" s="13">
        <f t="shared" si="19"/>
        <v>41455</v>
      </c>
      <c r="P90" s="2">
        <f t="shared" si="20"/>
        <v>-0.17075366401610981</v>
      </c>
      <c r="Q90" s="2">
        <f t="shared" si="21"/>
        <v>-0.10424930275855804</v>
      </c>
      <c r="R90" s="2">
        <f t="shared" si="22"/>
        <v>-0.40663155378515059</v>
      </c>
      <c r="S90" s="2">
        <f t="shared" si="23"/>
        <v>-0.1315724447938309</v>
      </c>
      <c r="T90" s="2">
        <f t="shared" si="24"/>
        <v>0.66838715862853215</v>
      </c>
      <c r="V90" s="13">
        <f t="shared" si="25"/>
        <v>41805</v>
      </c>
      <c r="W90" s="78">
        <f t="shared" si="26"/>
        <v>-5.5668159812126583E-2</v>
      </c>
      <c r="X90" s="78">
        <f t="shared" si="26"/>
        <v>0.5001432443143321</v>
      </c>
      <c r="Y90" s="78">
        <f t="shared" si="26"/>
        <v>-0.11429523309677558</v>
      </c>
      <c r="Z90" s="78">
        <f t="shared" si="26"/>
        <v>0.5342749529190205</v>
      </c>
      <c r="AA90" s="78">
        <f t="shared" si="18"/>
        <v>1.0938992858781074</v>
      </c>
      <c r="AC90" s="20"/>
      <c r="AD90" s="21"/>
      <c r="AE90" s="21"/>
      <c r="AF90" s="21"/>
      <c r="AG90" s="2"/>
      <c r="AH90" s="2"/>
    </row>
    <row r="91" spans="8:34">
      <c r="H91" s="122">
        <v>41462</v>
      </c>
      <c r="I91" s="77">
        <v>2226.8490000000002</v>
      </c>
      <c r="J91" s="77">
        <v>1892.0799</v>
      </c>
      <c r="K91" s="77">
        <v>1115.7879</v>
      </c>
      <c r="L91" s="77">
        <v>1803.5866000000001</v>
      </c>
      <c r="M91" s="77">
        <v>1960.3655000000001</v>
      </c>
      <c r="O91" s="13">
        <f t="shared" si="19"/>
        <v>41462</v>
      </c>
      <c r="P91" s="2">
        <f t="shared" si="20"/>
        <v>-0.16087719337910955</v>
      </c>
      <c r="Q91" s="2">
        <f t="shared" si="21"/>
        <v>-5.7906901929710597E-2</v>
      </c>
      <c r="R91" s="2">
        <f t="shared" si="22"/>
        <v>-0.402778475084973</v>
      </c>
      <c r="S91" s="2">
        <f t="shared" si="23"/>
        <v>-9.1597343955148847E-2</v>
      </c>
      <c r="T91" s="2">
        <f t="shared" si="24"/>
        <v>0.81417493011176201</v>
      </c>
      <c r="V91" s="13">
        <f t="shared" si="25"/>
        <v>41812</v>
      </c>
      <c r="W91" s="78">
        <f t="shared" si="26"/>
        <v>-7.2813947827128467E-2</v>
      </c>
      <c r="X91" s="78">
        <f t="shared" si="26"/>
        <v>0.48388408780026326</v>
      </c>
      <c r="Y91" s="78">
        <f t="shared" si="26"/>
        <v>-0.10813971354463792</v>
      </c>
      <c r="Z91" s="78">
        <f t="shared" si="26"/>
        <v>0.49376516139227999</v>
      </c>
      <c r="AA91" s="78">
        <f t="shared" si="18"/>
        <v>1.1526892864964791</v>
      </c>
      <c r="AC91" s="20"/>
      <c r="AD91" s="21"/>
      <c r="AE91" s="21"/>
      <c r="AF91" s="21"/>
      <c r="AG91" s="2"/>
      <c r="AH91" s="2"/>
    </row>
    <row r="92" spans="8:34">
      <c r="H92" s="122">
        <v>41469</v>
      </c>
      <c r="I92" s="77">
        <v>2275.373</v>
      </c>
      <c r="J92" s="77">
        <v>1940.7256</v>
      </c>
      <c r="K92" s="77">
        <v>1148.1817000000001</v>
      </c>
      <c r="L92" s="77">
        <v>1820.3679999999999</v>
      </c>
      <c r="M92" s="77">
        <v>2108.7325999999998</v>
      </c>
      <c r="O92" s="13">
        <f t="shared" si="19"/>
        <v>41469</v>
      </c>
      <c r="P92" s="2">
        <f t="shared" si="20"/>
        <v>-0.14259234556568701</v>
      </c>
      <c r="Q92" s="2">
        <f t="shared" si="21"/>
        <v>-3.3685526172377078E-2</v>
      </c>
      <c r="R92" s="2">
        <f t="shared" si="22"/>
        <v>-0.38543980827043556</v>
      </c>
      <c r="S92" s="2">
        <f t="shared" si="23"/>
        <v>-8.314514746391799E-2</v>
      </c>
      <c r="T92" s="2">
        <f t="shared" si="24"/>
        <v>0.95147783269466513</v>
      </c>
      <c r="V92" s="13">
        <f t="shared" si="25"/>
        <v>41819</v>
      </c>
      <c r="W92" s="78">
        <f t="shared" si="26"/>
        <v>-6.6943339013447956E-2</v>
      </c>
      <c r="X92" s="78">
        <f t="shared" si="26"/>
        <v>0.54929931094435136</v>
      </c>
      <c r="Y92" s="78">
        <f t="shared" si="26"/>
        <v>-6.6267789364793162E-2</v>
      </c>
      <c r="Z92" s="78">
        <f t="shared" si="26"/>
        <v>0.56422958397534662</v>
      </c>
      <c r="AA92" s="78">
        <f t="shared" si="18"/>
        <v>1.2256551582311133</v>
      </c>
      <c r="AC92" s="20"/>
      <c r="AD92" s="21"/>
      <c r="AE92" s="21"/>
      <c r="AF92" s="21"/>
      <c r="AG92" s="2"/>
      <c r="AH92" s="2"/>
    </row>
    <row r="93" spans="8:34">
      <c r="H93" s="122">
        <v>41476</v>
      </c>
      <c r="I93" s="77">
        <v>2190.4780000000001</v>
      </c>
      <c r="J93" s="77">
        <v>2014.5317</v>
      </c>
      <c r="K93" s="77">
        <v>1104.9899</v>
      </c>
      <c r="L93" s="77">
        <v>1924.6098999999999</v>
      </c>
      <c r="M93" s="77">
        <v>2179.6062999999999</v>
      </c>
      <c r="O93" s="13">
        <f t="shared" si="19"/>
        <v>41476</v>
      </c>
      <c r="P93" s="2">
        <f t="shared" si="20"/>
        <v>-0.17458253918370092</v>
      </c>
      <c r="Q93" s="2">
        <f t="shared" si="21"/>
        <v>3.0635653461605905E-3</v>
      </c>
      <c r="R93" s="2">
        <f t="shared" si="22"/>
        <v>-0.40855806637291625</v>
      </c>
      <c r="S93" s="2">
        <f t="shared" si="23"/>
        <v>-3.0642196493245621E-2</v>
      </c>
      <c r="T93" s="2">
        <f t="shared" si="24"/>
        <v>1.0170662598243316</v>
      </c>
      <c r="V93" s="13">
        <f t="shared" si="25"/>
        <v>41826</v>
      </c>
      <c r="W93" s="78">
        <f t="shared" si="26"/>
        <v>-5.4603734989895902E-2</v>
      </c>
      <c r="X93" s="78">
        <f t="shared" si="26"/>
        <v>0.60643237922350202</v>
      </c>
      <c r="Y93" s="78">
        <f t="shared" si="26"/>
        <v>-6.4054491933459579E-2</v>
      </c>
      <c r="Z93" s="78">
        <f t="shared" si="26"/>
        <v>0.60302365243043199</v>
      </c>
      <c r="AA93" s="78">
        <f t="shared" si="18"/>
        <v>1.4186692629983351</v>
      </c>
      <c r="AC93" s="20"/>
      <c r="AD93" s="21"/>
      <c r="AE93" s="21"/>
      <c r="AF93" s="21"/>
      <c r="AG93" s="2"/>
      <c r="AH93" s="2"/>
    </row>
    <row r="94" spans="8:34">
      <c r="H94" s="122">
        <v>41483</v>
      </c>
      <c r="I94" s="77">
        <v>2224.0079999999998</v>
      </c>
      <c r="J94" s="77">
        <v>2128.9712</v>
      </c>
      <c r="K94" s="77">
        <v>1108.5893000000001</v>
      </c>
      <c r="L94" s="77">
        <v>2029.8155999999999</v>
      </c>
      <c r="M94" s="77">
        <v>2381.8697000000002</v>
      </c>
      <c r="O94" s="13">
        <f t="shared" si="19"/>
        <v>41483</v>
      </c>
      <c r="P94" s="2">
        <f t="shared" si="20"/>
        <v>-0.16194774099756515</v>
      </c>
      <c r="Q94" s="2">
        <f t="shared" si="21"/>
        <v>6.0044596166589859E-2</v>
      </c>
      <c r="R94" s="2">
        <f t="shared" si="22"/>
        <v>-0.40663150026050443</v>
      </c>
      <c r="S94" s="2">
        <f t="shared" si="23"/>
        <v>2.2346186382884436E-2</v>
      </c>
      <c r="T94" s="2">
        <f t="shared" si="24"/>
        <v>1.2042462472089128</v>
      </c>
      <c r="V94" s="13">
        <f t="shared" si="25"/>
        <v>41833</v>
      </c>
      <c r="W94" s="78">
        <f t="shared" si="26"/>
        <v>-6.7919242570397165E-2</v>
      </c>
      <c r="X94" s="78">
        <f t="shared" si="26"/>
        <v>0.59777201078966535</v>
      </c>
      <c r="Y94" s="78">
        <f t="shared" si="26"/>
        <v>-4.2920764590892113E-2</v>
      </c>
      <c r="Z94" s="78">
        <f t="shared" si="26"/>
        <v>0.61002739256976524</v>
      </c>
      <c r="AA94" s="78">
        <f t="shared" si="18"/>
        <v>1.3116734060921602</v>
      </c>
      <c r="AC94" s="20"/>
      <c r="AD94" s="21"/>
      <c r="AE94" s="21"/>
      <c r="AF94" s="21"/>
      <c r="AG94" s="2"/>
      <c r="AH94" s="2"/>
    </row>
    <row r="95" spans="8:34">
      <c r="H95" s="122">
        <v>41490</v>
      </c>
      <c r="I95" s="77">
        <v>2247.2629999999999</v>
      </c>
      <c r="J95" s="77">
        <v>2142.0102999999999</v>
      </c>
      <c r="K95" s="77">
        <v>1151.7811999999999</v>
      </c>
      <c r="L95" s="77">
        <v>2042.4237000000001</v>
      </c>
      <c r="M95" s="77">
        <v>2356.9261000000001</v>
      </c>
      <c r="O95" s="13">
        <f t="shared" si="19"/>
        <v>41490</v>
      </c>
      <c r="P95" s="2">
        <f t="shared" si="20"/>
        <v>-0.15318477553921162</v>
      </c>
      <c r="Q95" s="2">
        <f t="shared" si="21"/>
        <v>6.6536946788277929E-2</v>
      </c>
      <c r="R95" s="2">
        <f t="shared" si="22"/>
        <v>-0.38351318863337769</v>
      </c>
      <c r="S95" s="2">
        <f t="shared" si="23"/>
        <v>2.8696439554913633E-2</v>
      </c>
      <c r="T95" s="2">
        <f t="shared" si="24"/>
        <v>1.1811627692622055</v>
      </c>
      <c r="V95" s="13">
        <f t="shared" si="25"/>
        <v>41840</v>
      </c>
      <c r="W95" s="78">
        <f t="shared" si="26"/>
        <v>-6.0917817985525091E-2</v>
      </c>
      <c r="X95" s="78">
        <f t="shared" si="26"/>
        <v>0.55747286603684332</v>
      </c>
      <c r="Y95" s="78">
        <f t="shared" si="26"/>
        <v>-5.6490199210460279E-2</v>
      </c>
      <c r="Z95" s="78">
        <f t="shared" si="26"/>
        <v>0.58760064793963096</v>
      </c>
      <c r="AA95" s="78">
        <f t="shared" si="18"/>
        <v>1.1644042322320898</v>
      </c>
      <c r="AC95" s="20"/>
      <c r="AD95" s="21"/>
      <c r="AE95" s="21"/>
      <c r="AF95" s="21"/>
      <c r="AG95" s="2"/>
      <c r="AH95" s="2"/>
    </row>
    <row r="96" spans="8:34">
      <c r="H96" s="122">
        <v>41497</v>
      </c>
      <c r="I96" s="77">
        <v>2286.0100000000002</v>
      </c>
      <c r="J96" s="77">
        <v>2159.4933000000001</v>
      </c>
      <c r="K96" s="77">
        <v>1191.3737000000001</v>
      </c>
      <c r="L96" s="77">
        <v>2060.66</v>
      </c>
      <c r="M96" s="77">
        <v>2341.6981999999998</v>
      </c>
      <c r="O96" s="13">
        <f t="shared" si="19"/>
        <v>41497</v>
      </c>
      <c r="P96" s="2">
        <f t="shared" si="20"/>
        <v>-0.13858410374326147</v>
      </c>
      <c r="Q96" s="2">
        <f t="shared" si="21"/>
        <v>7.5241977497373602E-2</v>
      </c>
      <c r="R96" s="2">
        <f t="shared" si="22"/>
        <v>-0.36232144311866266</v>
      </c>
      <c r="S96" s="2">
        <f t="shared" si="23"/>
        <v>3.7881417618307101E-2</v>
      </c>
      <c r="T96" s="2">
        <f t="shared" si="24"/>
        <v>1.1670704612623708</v>
      </c>
      <c r="V96" s="13">
        <f t="shared" si="25"/>
        <v>41847</v>
      </c>
      <c r="W96" s="78">
        <f t="shared" si="26"/>
        <v>-1.9126234361785399E-2</v>
      </c>
      <c r="X96" s="78">
        <f t="shared" si="26"/>
        <v>0.54603396699180529</v>
      </c>
      <c r="Y96" s="78">
        <f t="shared" si="26"/>
        <v>-2.4011363895671267E-2</v>
      </c>
      <c r="Z96" s="78">
        <f t="shared" si="26"/>
        <v>0.57664546376410764</v>
      </c>
      <c r="AA96" s="78">
        <f t="shared" si="18"/>
        <v>1.1007271308758946</v>
      </c>
      <c r="AC96" s="20"/>
      <c r="AD96" s="21"/>
      <c r="AE96" s="21"/>
      <c r="AF96" s="21"/>
      <c r="AG96" s="2"/>
      <c r="AH96" s="2"/>
    </row>
    <row r="97" spans="8:34">
      <c r="H97" s="122">
        <v>41504</v>
      </c>
      <c r="I97" s="77">
        <v>2304.1439999999998</v>
      </c>
      <c r="J97" s="77">
        <v>2108.7442999999998</v>
      </c>
      <c r="K97" s="77">
        <v>1187.7744</v>
      </c>
      <c r="L97" s="77">
        <v>2015.8068000000001</v>
      </c>
      <c r="M97" s="77">
        <v>2251.614</v>
      </c>
      <c r="O97" s="13">
        <f t="shared" si="19"/>
        <v>41504</v>
      </c>
      <c r="P97" s="2">
        <f t="shared" si="20"/>
        <v>-0.13175083710719282</v>
      </c>
      <c r="Q97" s="2">
        <f t="shared" si="21"/>
        <v>4.9973339194113287E-2</v>
      </c>
      <c r="R97" s="2">
        <f t="shared" si="22"/>
        <v>-0.36424795570642843</v>
      </c>
      <c r="S97" s="2">
        <f t="shared" si="23"/>
        <v>1.5290450257987143E-2</v>
      </c>
      <c r="T97" s="2">
        <f t="shared" si="24"/>
        <v>1.083704121036952</v>
      </c>
      <c r="V97" s="13">
        <f t="shared" si="25"/>
        <v>41854</v>
      </c>
      <c r="W97" s="78">
        <f t="shared" si="26"/>
        <v>1.0792217592213049E-2</v>
      </c>
      <c r="X97" s="78">
        <f t="shared" si="26"/>
        <v>0.57169144624982415</v>
      </c>
      <c r="Y97" s="78">
        <f t="shared" si="26"/>
        <v>-2.8983562664962825E-2</v>
      </c>
      <c r="Z97" s="78">
        <f t="shared" si="26"/>
        <v>0.60709322692373546</v>
      </c>
      <c r="AA97" s="78">
        <f t="shared" si="18"/>
        <v>1.1408335586144682</v>
      </c>
      <c r="AC97" s="20"/>
      <c r="AD97" s="21"/>
      <c r="AE97" s="21"/>
      <c r="AF97" s="21"/>
      <c r="AG97" s="2"/>
      <c r="AH97" s="2"/>
    </row>
    <row r="98" spans="8:34">
      <c r="H98" s="122">
        <v>41511</v>
      </c>
      <c r="I98" s="77">
        <v>2286.9290000000001</v>
      </c>
      <c r="J98" s="77">
        <v>2256.7710999999999</v>
      </c>
      <c r="K98" s="77">
        <v>1155.3805</v>
      </c>
      <c r="L98" s="77">
        <v>2179.3200999999999</v>
      </c>
      <c r="M98" s="77">
        <v>2450.5127000000002</v>
      </c>
      <c r="O98" s="13">
        <f t="shared" si="19"/>
        <v>41511</v>
      </c>
      <c r="P98" s="2">
        <f t="shared" si="20"/>
        <v>-0.13823780551680587</v>
      </c>
      <c r="Q98" s="2">
        <f t="shared" si="21"/>
        <v>0.12367795738144838</v>
      </c>
      <c r="R98" s="2">
        <f t="shared" si="22"/>
        <v>-0.38158667604561203</v>
      </c>
      <c r="S98" s="2">
        <f t="shared" si="23"/>
        <v>9.7646304985815835E-2</v>
      </c>
      <c r="T98" s="2">
        <f t="shared" si="24"/>
        <v>1.2677703245953293</v>
      </c>
      <c r="V98" s="13">
        <f t="shared" si="25"/>
        <v>41861</v>
      </c>
      <c r="W98" s="78">
        <f t="shared" si="26"/>
        <v>1.1543780491562128E-2</v>
      </c>
      <c r="X98" s="78">
        <f t="shared" si="26"/>
        <v>0.61511531135343822</v>
      </c>
      <c r="Y98" s="78">
        <f t="shared" si="26"/>
        <v>-1.9233887836676455E-2</v>
      </c>
      <c r="Z98" s="78">
        <f t="shared" si="26"/>
        <v>0.65336309641394386</v>
      </c>
      <c r="AA98" s="78">
        <f t="shared" si="18"/>
        <v>1.2112445016998108</v>
      </c>
      <c r="AC98" s="20"/>
      <c r="AD98" s="21"/>
      <c r="AE98" s="21"/>
      <c r="AF98" s="21"/>
      <c r="AG98" s="2"/>
      <c r="AH98" s="2"/>
    </row>
    <row r="99" spans="8:34">
      <c r="H99" s="122">
        <v>41518</v>
      </c>
      <c r="I99" s="77">
        <v>2313.91</v>
      </c>
      <c r="J99" s="77">
        <v>2166.2892999999999</v>
      </c>
      <c r="K99" s="77">
        <v>1166.1784</v>
      </c>
      <c r="L99" s="77">
        <v>2092.8912</v>
      </c>
      <c r="M99" s="77">
        <v>2295.674</v>
      </c>
      <c r="O99" s="13">
        <f t="shared" si="19"/>
        <v>41518</v>
      </c>
      <c r="P99" s="2">
        <f t="shared" si="20"/>
        <v>-0.12807080611745814</v>
      </c>
      <c r="Q99" s="2">
        <f t="shared" si="21"/>
        <v>7.8625801137424789E-2</v>
      </c>
      <c r="R99" s="2">
        <f t="shared" si="22"/>
        <v>-0.37580713828231482</v>
      </c>
      <c r="S99" s="2">
        <f t="shared" si="23"/>
        <v>5.4115130869178074E-2</v>
      </c>
      <c r="T99" s="2">
        <f t="shared" si="24"/>
        <v>1.1244784294099182</v>
      </c>
      <c r="V99" s="13">
        <f t="shared" si="25"/>
        <v>41868</v>
      </c>
      <c r="W99" s="78">
        <f t="shared" si="26"/>
        <v>2.4345083663444012E-2</v>
      </c>
      <c r="X99" s="78">
        <f t="shared" si="26"/>
        <v>0.65645168300883383</v>
      </c>
      <c r="Y99" s="78">
        <f t="shared" si="26"/>
        <v>2.168648122371053E-3</v>
      </c>
      <c r="Z99" s="78">
        <f t="shared" si="26"/>
        <v>0.68789722518536078</v>
      </c>
      <c r="AA99" s="78">
        <f t="shared" si="18"/>
        <v>1.3063767896930361</v>
      </c>
      <c r="AC99" s="20"/>
      <c r="AD99" s="21"/>
      <c r="AE99" s="21"/>
      <c r="AF99" s="21"/>
      <c r="AG99" s="2"/>
      <c r="AH99" s="2"/>
    </row>
    <row r="100" spans="8:34">
      <c r="H100" s="122">
        <v>41525</v>
      </c>
      <c r="I100" s="77">
        <v>2357.7820000000002</v>
      </c>
      <c r="J100" s="77">
        <v>2277.7802999999999</v>
      </c>
      <c r="K100" s="77">
        <v>1169.7775999999999</v>
      </c>
      <c r="L100" s="77">
        <v>2189.3492000000001</v>
      </c>
      <c r="M100" s="77">
        <v>2501.8496</v>
      </c>
      <c r="O100" s="13">
        <f t="shared" ref="O100:O131" si="27">H100</f>
        <v>41525</v>
      </c>
      <c r="P100" s="2">
        <f t="shared" si="20"/>
        <v>-0.11153892821640965</v>
      </c>
      <c r="Q100" s="2">
        <f t="shared" si="21"/>
        <v>0.13413873248718167</v>
      </c>
      <c r="R100" s="2">
        <f t="shared" si="22"/>
        <v>-0.37388067921919532</v>
      </c>
      <c r="S100" s="2">
        <f t="shared" si="23"/>
        <v>0.10269760725083565</v>
      </c>
      <c r="T100" s="2">
        <f t="shared" si="24"/>
        <v>1.3152788718380015</v>
      </c>
      <c r="V100" s="13">
        <f t="shared" si="25"/>
        <v>41875</v>
      </c>
      <c r="W100" s="78">
        <f t="shared" si="26"/>
        <v>2.6397128092440436E-2</v>
      </c>
      <c r="X100" s="78">
        <f t="shared" si="26"/>
        <v>0.70705214578832298</v>
      </c>
      <c r="Y100" s="78">
        <f t="shared" si="26"/>
        <v>-1.8851896644836441E-2</v>
      </c>
      <c r="Z100" s="78">
        <f t="shared" si="26"/>
        <v>0.75437576547746032</v>
      </c>
      <c r="AA100" s="78">
        <f t="shared" si="18"/>
        <v>1.3707364171513996</v>
      </c>
      <c r="AC100" s="20"/>
      <c r="AD100" s="21"/>
      <c r="AE100" s="21"/>
      <c r="AF100" s="21"/>
      <c r="AG100" s="2"/>
      <c r="AH100" s="2"/>
    </row>
    <row r="101" spans="8:34">
      <c r="H101" s="122">
        <v>41532</v>
      </c>
      <c r="I101" s="77">
        <v>2488.902</v>
      </c>
      <c r="J101" s="77">
        <v>2203.4901</v>
      </c>
      <c r="K101" s="77">
        <v>1220.1679999999999</v>
      </c>
      <c r="L101" s="77">
        <v>2114.7982999999999</v>
      </c>
      <c r="M101" s="77">
        <v>2345.9587000000001</v>
      </c>
      <c r="O101" s="13">
        <f t="shared" si="27"/>
        <v>41532</v>
      </c>
      <c r="P101" s="2">
        <f t="shared" ref="P101:P132" si="28">I101/I$4-1</f>
        <v>-6.2130197582167646E-2</v>
      </c>
      <c r="Q101" s="2">
        <f t="shared" ref="Q101:Q132" si="29">J101/J$4-1</f>
        <v>9.7148600794402018E-2</v>
      </c>
      <c r="R101" s="2">
        <f t="shared" ref="R101:R132" si="30">K101/K$4-1</f>
        <v>-0.34690939594118331</v>
      </c>
      <c r="S101" s="2">
        <f t="shared" ref="S101:S132" si="31">L101/L$4-1</f>
        <v>6.5148960809054524E-2</v>
      </c>
      <c r="T101" s="2">
        <f t="shared" ref="T101:T132" si="32">M101/M$4-1</f>
        <v>1.1710132424884954</v>
      </c>
      <c r="V101" s="13">
        <f t="shared" si="25"/>
        <v>41882</v>
      </c>
      <c r="W101" s="78">
        <f t="shared" si="26"/>
        <v>1.4647665837430601E-2</v>
      </c>
      <c r="X101" s="78">
        <f t="shared" si="26"/>
        <v>0.66666830727535364</v>
      </c>
      <c r="Y101" s="78">
        <f t="shared" si="26"/>
        <v>-2.9765267857822075E-2</v>
      </c>
      <c r="Z101" s="78">
        <f t="shared" si="26"/>
        <v>0.71376805868331283</v>
      </c>
      <c r="AA101" s="78">
        <f t="shared" si="18"/>
        <v>1.2966963241781575</v>
      </c>
      <c r="AC101" s="20"/>
      <c r="AD101" s="21"/>
      <c r="AE101" s="21"/>
      <c r="AF101" s="21"/>
      <c r="AG101" s="2"/>
      <c r="AH101" s="2"/>
    </row>
    <row r="102" spans="8:34">
      <c r="H102" s="122">
        <v>41539</v>
      </c>
      <c r="I102" s="77">
        <v>2432.5100000000002</v>
      </c>
      <c r="J102" s="77">
        <v>2229.2368000000001</v>
      </c>
      <c r="K102" s="77">
        <v>1252.5618999999999</v>
      </c>
      <c r="L102" s="77">
        <v>2119.5441000000001</v>
      </c>
      <c r="M102" s="77">
        <v>2417.1107999999999</v>
      </c>
      <c r="O102" s="13">
        <f t="shared" si="27"/>
        <v>41539</v>
      </c>
      <c r="P102" s="2">
        <f t="shared" si="28"/>
        <v>-8.3379870690207358E-2</v>
      </c>
      <c r="Q102" s="2">
        <f t="shared" si="29"/>
        <v>0.10996824354209278</v>
      </c>
      <c r="R102" s="2">
        <f t="shared" si="30"/>
        <v>-0.32957067560199971</v>
      </c>
      <c r="S102" s="2">
        <f t="shared" si="31"/>
        <v>6.7539252090359048E-2</v>
      </c>
      <c r="T102" s="2">
        <f t="shared" si="32"/>
        <v>1.2368593084618071</v>
      </c>
      <c r="V102" s="13">
        <f t="shared" si="25"/>
        <v>41889</v>
      </c>
      <c r="W102" s="78">
        <f t="shared" si="26"/>
        <v>6.2801498439378767E-2</v>
      </c>
      <c r="X102" s="78">
        <f t="shared" si="26"/>
        <v>0.77149968679288694</v>
      </c>
      <c r="Y102" s="78">
        <f t="shared" si="26"/>
        <v>7.7288182004884298E-3</v>
      </c>
      <c r="Z102" s="78">
        <f t="shared" si="26"/>
        <v>0.82169017423254687</v>
      </c>
      <c r="AA102" s="78">
        <f t="shared" si="18"/>
        <v>1.4673232163837628</v>
      </c>
      <c r="AC102" s="20"/>
      <c r="AD102" s="21"/>
      <c r="AE102" s="21"/>
      <c r="AF102" s="21"/>
      <c r="AG102" s="2"/>
      <c r="AH102" s="2"/>
    </row>
    <row r="103" spans="8:34">
      <c r="H103" s="122">
        <v>41546</v>
      </c>
      <c r="I103" s="77">
        <v>2394.971</v>
      </c>
      <c r="J103" s="77">
        <v>2302.7067999999999</v>
      </c>
      <c r="K103" s="77">
        <v>1176.9763</v>
      </c>
      <c r="L103" s="77">
        <v>2200.4335000000001</v>
      </c>
      <c r="M103" s="77">
        <v>2572.0401999999999</v>
      </c>
      <c r="O103" s="13">
        <f t="shared" si="27"/>
        <v>41546</v>
      </c>
      <c r="P103" s="2">
        <f t="shared" si="28"/>
        <v>-9.7525343076409476E-2</v>
      </c>
      <c r="Q103" s="2">
        <f t="shared" si="29"/>
        <v>0.14654998616047998</v>
      </c>
      <c r="R103" s="2">
        <f t="shared" si="30"/>
        <v>-0.37002760051901773</v>
      </c>
      <c r="S103" s="2">
        <f t="shared" si="31"/>
        <v>0.10828037636233723</v>
      </c>
      <c r="T103" s="2">
        <f t="shared" si="32"/>
        <v>1.380235139865317</v>
      </c>
      <c r="V103" s="13">
        <f t="shared" si="25"/>
        <v>41896</v>
      </c>
      <c r="W103" s="78">
        <f t="shared" si="26"/>
        <v>5.8071251807851665E-2</v>
      </c>
      <c r="X103" s="78">
        <f t="shared" si="26"/>
        <v>0.80440573744295141</v>
      </c>
      <c r="Y103" s="78">
        <f t="shared" si="26"/>
        <v>4.404840684875122E-4</v>
      </c>
      <c r="Z103" s="78">
        <f t="shared" si="26"/>
        <v>0.87111460102985494</v>
      </c>
      <c r="AA103" s="78">
        <f t="shared" si="18"/>
        <v>1.4744383282423064</v>
      </c>
      <c r="AC103" s="20"/>
      <c r="AD103" s="21"/>
      <c r="AE103" s="21"/>
      <c r="AF103" s="21"/>
      <c r="AG103" s="2"/>
      <c r="AH103" s="2"/>
    </row>
    <row r="104" spans="8:34">
      <c r="H104" s="122">
        <v>41553</v>
      </c>
      <c r="I104" s="77">
        <v>2409.0369999999998</v>
      </c>
      <c r="J104" s="77">
        <v>2354.7532000000001</v>
      </c>
      <c r="K104" s="77">
        <v>1180.5755999999999</v>
      </c>
      <c r="L104" s="77">
        <v>2245.605</v>
      </c>
      <c r="M104" s="77">
        <v>2666.5281</v>
      </c>
      <c r="O104" s="13">
        <f t="shared" si="27"/>
        <v>41553</v>
      </c>
      <c r="P104" s="2">
        <f t="shared" si="28"/>
        <v>-9.2224983061909516E-2</v>
      </c>
      <c r="Q104" s="2">
        <f t="shared" si="29"/>
        <v>0.17246461810567726</v>
      </c>
      <c r="R104" s="2">
        <f t="shared" si="30"/>
        <v>-0.36810108793125218</v>
      </c>
      <c r="S104" s="2">
        <f t="shared" si="31"/>
        <v>0.13103166015294088</v>
      </c>
      <c r="T104" s="2">
        <f t="shared" si="32"/>
        <v>1.4676767824462069</v>
      </c>
      <c r="V104" s="13">
        <f t="shared" si="25"/>
        <v>41903</v>
      </c>
      <c r="W104" s="78">
        <f t="shared" si="26"/>
        <v>5.2366403402687833E-2</v>
      </c>
      <c r="X104" s="78">
        <f t="shared" si="26"/>
        <v>0.79530099842757229</v>
      </c>
      <c r="Y104" s="78">
        <f t="shared" si="26"/>
        <v>9.5094661098813482E-3</v>
      </c>
      <c r="Z104" s="78">
        <f t="shared" si="26"/>
        <v>0.86928245953669681</v>
      </c>
      <c r="AA104" s="78">
        <f t="shared" si="18"/>
        <v>1.4111163899465864</v>
      </c>
      <c r="AC104" s="20"/>
      <c r="AD104" s="21"/>
      <c r="AE104" s="21"/>
      <c r="AF104" s="21"/>
      <c r="AG104" s="2"/>
      <c r="AH104" s="2"/>
    </row>
    <row r="105" spans="8:34">
      <c r="H105" s="122">
        <v>41560</v>
      </c>
      <c r="I105" s="77">
        <v>2468.5079999999998</v>
      </c>
      <c r="J105" s="77">
        <v>2472.0882000000001</v>
      </c>
      <c r="K105" s="77">
        <v>1259.7603999999999</v>
      </c>
      <c r="L105" s="77">
        <v>2370.7103000000002</v>
      </c>
      <c r="M105" s="77">
        <v>2738.6215000000002</v>
      </c>
      <c r="O105" s="13">
        <f t="shared" si="27"/>
        <v>41560</v>
      </c>
      <c r="P105" s="2">
        <f t="shared" si="28"/>
        <v>-6.9815079007996994E-2</v>
      </c>
      <c r="Q105" s="2">
        <f t="shared" si="29"/>
        <v>0.23088735895403012</v>
      </c>
      <c r="R105" s="2">
        <f t="shared" si="30"/>
        <v>-0.32571770395111443</v>
      </c>
      <c r="S105" s="2">
        <f t="shared" si="31"/>
        <v>0.19404276635947837</v>
      </c>
      <c r="T105" s="2">
        <f t="shared" si="32"/>
        <v>1.5343939527425214</v>
      </c>
      <c r="V105" s="13">
        <f t="shared" si="25"/>
        <v>41910</v>
      </c>
      <c r="W105" s="78">
        <f t="shared" si="26"/>
        <v>5.7569197376819981E-2</v>
      </c>
      <c r="X105" s="78">
        <f t="shared" si="26"/>
        <v>0.86458624701174847</v>
      </c>
      <c r="Y105" s="78">
        <f t="shared" si="26"/>
        <v>7.6567099468316524E-3</v>
      </c>
      <c r="Z105" s="78">
        <f t="shared" si="26"/>
        <v>0.94770606982471373</v>
      </c>
      <c r="AA105" s="78">
        <f t="shared" si="18"/>
        <v>1.5226671730071795</v>
      </c>
      <c r="AC105" s="20"/>
      <c r="AD105" s="21"/>
      <c r="AE105" s="21"/>
      <c r="AF105" s="21"/>
      <c r="AG105" s="2"/>
      <c r="AH105" s="2"/>
    </row>
    <row r="106" spans="8:34">
      <c r="H106" s="122">
        <v>41567</v>
      </c>
      <c r="I106" s="77">
        <v>2426.0540000000001</v>
      </c>
      <c r="J106" s="77">
        <v>2414.6640000000002</v>
      </c>
      <c r="K106" s="77">
        <v>1227.3666000000001</v>
      </c>
      <c r="L106" s="77">
        <v>2319.2930000000001</v>
      </c>
      <c r="M106" s="77">
        <v>2666.5650000000001</v>
      </c>
      <c r="O106" s="13">
        <f t="shared" si="27"/>
        <v>41567</v>
      </c>
      <c r="P106" s="2">
        <f t="shared" si="28"/>
        <v>-8.5812625151576172E-2</v>
      </c>
      <c r="Q106" s="2">
        <f t="shared" si="29"/>
        <v>0.20229504502362583</v>
      </c>
      <c r="R106" s="2">
        <f t="shared" si="30"/>
        <v>-0.34305637076565176</v>
      </c>
      <c r="S106" s="2">
        <f t="shared" si="31"/>
        <v>0.16814569444363303</v>
      </c>
      <c r="T106" s="2">
        <f t="shared" si="32"/>
        <v>1.4677109306981126</v>
      </c>
      <c r="V106" s="13">
        <f t="shared" si="25"/>
        <v>41917</v>
      </c>
      <c r="W106" s="78">
        <f t="shared" si="26"/>
        <v>6.3551759555414922E-2</v>
      </c>
      <c r="X106" s="78">
        <f t="shared" si="26"/>
        <v>0.90659026117638031</v>
      </c>
      <c r="Y106" s="78">
        <f t="shared" si="26"/>
        <v>7.595859099863933E-3</v>
      </c>
      <c r="Z106" s="78">
        <f t="shared" si="26"/>
        <v>0.99727167371235148</v>
      </c>
      <c r="AA106" s="78">
        <f t="shared" si="18"/>
        <v>1.5808157238331879</v>
      </c>
      <c r="AC106" s="20"/>
      <c r="AD106" s="21"/>
      <c r="AE106" s="21"/>
      <c r="AF106" s="21"/>
      <c r="AG106" s="2"/>
      <c r="AH106" s="2"/>
    </row>
    <row r="107" spans="8:34">
      <c r="H107" s="122">
        <v>41574</v>
      </c>
      <c r="I107" s="77">
        <v>2368.5590000000002</v>
      </c>
      <c r="J107" s="77">
        <v>2244.4158000000002</v>
      </c>
      <c r="K107" s="77">
        <v>1209.3699999999999</v>
      </c>
      <c r="L107" s="77">
        <v>2157.5814999999998</v>
      </c>
      <c r="M107" s="77">
        <v>2409.7887000000001</v>
      </c>
      <c r="O107" s="13">
        <f t="shared" si="27"/>
        <v>41574</v>
      </c>
      <c r="P107" s="2">
        <f t="shared" si="28"/>
        <v>-0.10747793149550333</v>
      </c>
      <c r="Q107" s="2">
        <f t="shared" si="29"/>
        <v>0.11752608036262502</v>
      </c>
      <c r="R107" s="2">
        <f t="shared" si="30"/>
        <v>-0.35268898722912656</v>
      </c>
      <c r="S107" s="2">
        <f t="shared" si="31"/>
        <v>8.6697342524741483E-2</v>
      </c>
      <c r="T107" s="2">
        <f t="shared" si="32"/>
        <v>1.2300832402970845</v>
      </c>
      <c r="V107" s="13"/>
      <c r="W107" s="2"/>
      <c r="X107" s="2"/>
      <c r="Y107" s="2"/>
      <c r="Z107" s="2"/>
      <c r="AA107" s="2"/>
      <c r="AC107" s="21"/>
      <c r="AD107" s="21"/>
      <c r="AE107" s="21"/>
      <c r="AF107" s="21"/>
      <c r="AG107" s="2"/>
      <c r="AH107" s="2"/>
    </row>
    <row r="108" spans="8:34">
      <c r="H108" s="122">
        <v>41581</v>
      </c>
      <c r="I108" s="77">
        <v>2384.96</v>
      </c>
      <c r="J108" s="77">
        <v>2139.8011999999999</v>
      </c>
      <c r="K108" s="77">
        <v>1227.3667</v>
      </c>
      <c r="L108" s="77">
        <v>2045.5547999999999</v>
      </c>
      <c r="M108" s="77">
        <v>2253.0882000000001</v>
      </c>
      <c r="O108" s="13">
        <f t="shared" si="27"/>
        <v>41581</v>
      </c>
      <c r="P108" s="2">
        <f t="shared" si="28"/>
        <v>-0.10129769513848541</v>
      </c>
      <c r="Q108" s="2">
        <f t="shared" si="29"/>
        <v>6.5437004939655541E-2</v>
      </c>
      <c r="R108" s="2">
        <f t="shared" si="30"/>
        <v>-0.34305631724100571</v>
      </c>
      <c r="S108" s="2">
        <f t="shared" si="31"/>
        <v>3.0273463666947942E-2</v>
      </c>
      <c r="T108" s="2">
        <f t="shared" si="32"/>
        <v>1.0850683853447918</v>
      </c>
      <c r="V108" s="20"/>
      <c r="W108" s="21"/>
      <c r="X108" s="21"/>
      <c r="Y108" s="21"/>
      <c r="Z108" s="2"/>
      <c r="AA108" s="2"/>
      <c r="AC108" s="21"/>
      <c r="AD108" s="21"/>
      <c r="AE108" s="21"/>
      <c r="AF108" s="21"/>
      <c r="AG108" s="2"/>
      <c r="AH108" s="2"/>
    </row>
    <row r="109" spans="8:34">
      <c r="H109" s="122">
        <v>41588</v>
      </c>
      <c r="I109" s="77">
        <v>2307.9450000000002</v>
      </c>
      <c r="J109" s="77">
        <v>2098.759</v>
      </c>
      <c r="K109" s="77">
        <v>1191.3735999999999</v>
      </c>
      <c r="L109" s="77">
        <v>2024.8239000000001</v>
      </c>
      <c r="M109" s="77">
        <v>2158.7318</v>
      </c>
      <c r="O109" s="13">
        <f t="shared" si="27"/>
        <v>41588</v>
      </c>
      <c r="P109" s="2">
        <f t="shared" si="28"/>
        <v>-0.1303185416134407</v>
      </c>
      <c r="Q109" s="2">
        <f t="shared" si="29"/>
        <v>4.5001518388786188E-2</v>
      </c>
      <c r="R109" s="2">
        <f t="shared" si="30"/>
        <v>-0.36232149664330893</v>
      </c>
      <c r="S109" s="2">
        <f t="shared" si="31"/>
        <v>1.9832043985630765E-2</v>
      </c>
      <c r="T109" s="2">
        <f t="shared" si="32"/>
        <v>0.99774843639874211</v>
      </c>
      <c r="V109" s="20"/>
      <c r="W109" s="21"/>
      <c r="X109" s="21"/>
      <c r="Y109" s="21"/>
      <c r="Z109" s="2"/>
      <c r="AA109" s="2"/>
      <c r="AC109" s="21"/>
      <c r="AD109" s="21"/>
      <c r="AE109" s="21"/>
      <c r="AF109" s="21"/>
      <c r="AG109" s="2"/>
      <c r="AH109" s="2"/>
    </row>
    <row r="110" spans="8:34">
      <c r="H110" s="122">
        <v>41595</v>
      </c>
      <c r="I110" s="77">
        <v>2350.7339999999999</v>
      </c>
      <c r="J110" s="77">
        <v>2175.3380999999999</v>
      </c>
      <c r="K110" s="77">
        <v>1180.5757000000001</v>
      </c>
      <c r="L110" s="77">
        <v>2104.2280000000001</v>
      </c>
      <c r="M110" s="77">
        <v>2273.7874000000002</v>
      </c>
      <c r="O110" s="13">
        <f t="shared" si="27"/>
        <v>41595</v>
      </c>
      <c r="P110" s="2">
        <f t="shared" si="28"/>
        <v>-0.11419476053421129</v>
      </c>
      <c r="Q110" s="2">
        <f t="shared" si="29"/>
        <v>8.3131325468515982E-2</v>
      </c>
      <c r="R110" s="2">
        <f t="shared" si="30"/>
        <v>-0.36810103440660591</v>
      </c>
      <c r="S110" s="2">
        <f t="shared" si="31"/>
        <v>5.9825075282742279E-2</v>
      </c>
      <c r="T110" s="2">
        <f t="shared" si="32"/>
        <v>1.104223981438158</v>
      </c>
      <c r="V110" s="20"/>
      <c r="W110" s="21"/>
      <c r="X110" s="21"/>
      <c r="Y110" s="21"/>
      <c r="Z110" s="2"/>
      <c r="AA110" s="2"/>
      <c r="AC110" s="21"/>
      <c r="AD110" s="21"/>
      <c r="AE110" s="21"/>
      <c r="AF110" s="21"/>
      <c r="AG110" s="2"/>
      <c r="AH110" s="2"/>
    </row>
    <row r="111" spans="8:34">
      <c r="H111" s="122">
        <v>41602</v>
      </c>
      <c r="I111" s="77">
        <v>2397.962</v>
      </c>
      <c r="J111" s="77">
        <v>2266.1723999999999</v>
      </c>
      <c r="K111" s="77">
        <v>1198.5724</v>
      </c>
      <c r="L111" s="77">
        <v>2218.1945000000001</v>
      </c>
      <c r="M111" s="77">
        <v>2311.8033</v>
      </c>
      <c r="O111" s="13">
        <f t="shared" si="27"/>
        <v>41602</v>
      </c>
      <c r="P111" s="2">
        <f t="shared" si="28"/>
        <v>-9.6398272352438918E-2</v>
      </c>
      <c r="Q111" s="2">
        <f t="shared" si="29"/>
        <v>0.12835899640252135</v>
      </c>
      <c r="R111" s="2">
        <f t="shared" si="30"/>
        <v>-0.35846836441848517</v>
      </c>
      <c r="S111" s="2">
        <f t="shared" si="31"/>
        <v>0.11722596265911522</v>
      </c>
      <c r="T111" s="2">
        <f t="shared" si="32"/>
        <v>1.1394049172002063</v>
      </c>
      <c r="V111" s="20"/>
      <c r="W111" s="21"/>
      <c r="X111" s="21"/>
      <c r="Y111" s="21"/>
      <c r="Z111" s="2"/>
      <c r="AA111" s="2"/>
      <c r="AC111" s="21"/>
      <c r="AD111" s="21"/>
      <c r="AE111" s="21"/>
      <c r="AF111" s="21"/>
      <c r="AG111" s="2"/>
      <c r="AH111" s="2"/>
    </row>
    <row r="112" spans="8:34">
      <c r="H112" s="122">
        <v>41609</v>
      </c>
      <c r="I112" s="77">
        <v>2438.944</v>
      </c>
      <c r="J112" s="77">
        <v>2359.0731999999998</v>
      </c>
      <c r="K112" s="77">
        <v>1238.1647</v>
      </c>
      <c r="L112" s="77">
        <v>2299.9131000000002</v>
      </c>
      <c r="M112" s="77">
        <v>2448.2624000000001</v>
      </c>
      <c r="O112" s="13">
        <f t="shared" si="27"/>
        <v>41609</v>
      </c>
      <c r="P112" s="2">
        <f t="shared" si="28"/>
        <v>-8.0955406284314302E-2</v>
      </c>
      <c r="Q112" s="2">
        <f t="shared" si="29"/>
        <v>0.1746156066467337</v>
      </c>
      <c r="R112" s="2">
        <f t="shared" si="30"/>
        <v>-0.33727672595306246</v>
      </c>
      <c r="S112" s="2">
        <f t="shared" si="31"/>
        <v>0.15838472558642169</v>
      </c>
      <c r="T112" s="2">
        <f t="shared" si="32"/>
        <v>1.2656878364852138</v>
      </c>
      <c r="V112" s="20"/>
      <c r="W112" s="21"/>
      <c r="X112" s="21"/>
      <c r="Y112" s="21"/>
      <c r="Z112" s="2"/>
      <c r="AA112" s="2"/>
      <c r="AC112" s="21"/>
      <c r="AD112" s="21"/>
      <c r="AE112" s="21"/>
      <c r="AF112" s="21"/>
      <c r="AG112" s="2"/>
      <c r="AH112" s="2"/>
    </row>
    <row r="113" spans="8:34">
      <c r="H113" s="122">
        <v>41616</v>
      </c>
      <c r="I113" s="77">
        <v>2452.2869999999998</v>
      </c>
      <c r="J113" s="77">
        <v>2229.4322999999999</v>
      </c>
      <c r="K113" s="77">
        <v>1220.1681000000001</v>
      </c>
      <c r="L113" s="77">
        <v>2178.5488999999998</v>
      </c>
      <c r="M113" s="77">
        <v>2248.5598</v>
      </c>
      <c r="O113" s="13">
        <f t="shared" si="27"/>
        <v>41616</v>
      </c>
      <c r="P113" s="2">
        <f t="shared" si="28"/>
        <v>-7.5927487638396962E-2</v>
      </c>
      <c r="Q113" s="2">
        <f t="shared" si="29"/>
        <v>0.11006558573185576</v>
      </c>
      <c r="R113" s="2">
        <f t="shared" si="30"/>
        <v>-0.34690934241653704</v>
      </c>
      <c r="S113" s="2">
        <f t="shared" si="31"/>
        <v>9.7257878875119497E-2</v>
      </c>
      <c r="T113" s="2">
        <f t="shared" si="32"/>
        <v>1.0808776822572717</v>
      </c>
      <c r="V113" s="20"/>
      <c r="W113" s="21"/>
      <c r="X113" s="21"/>
      <c r="Y113" s="21"/>
      <c r="Z113" s="2"/>
      <c r="AA113" s="2"/>
      <c r="AC113" s="21"/>
      <c r="AD113" s="21"/>
      <c r="AE113" s="21"/>
      <c r="AF113" s="21"/>
      <c r="AG113" s="2"/>
      <c r="AH113" s="2"/>
    </row>
    <row r="114" spans="8:34">
      <c r="H114" s="122">
        <v>41623</v>
      </c>
      <c r="I114" s="77">
        <v>2406.6390000000001</v>
      </c>
      <c r="J114" s="77">
        <v>2240.1433000000002</v>
      </c>
      <c r="K114" s="77">
        <v>1198.5723</v>
      </c>
      <c r="L114" s="77">
        <v>2171.7997</v>
      </c>
      <c r="M114" s="77">
        <v>2344.3762999999999</v>
      </c>
      <c r="O114" s="13">
        <f t="shared" si="27"/>
        <v>41623</v>
      </c>
      <c r="P114" s="2">
        <f t="shared" si="28"/>
        <v>-9.3128599108743715E-2</v>
      </c>
      <c r="Q114" s="2">
        <f t="shared" si="29"/>
        <v>0.1153987427372396</v>
      </c>
      <c r="R114" s="2">
        <f t="shared" si="30"/>
        <v>-0.35846841794313133</v>
      </c>
      <c r="S114" s="2">
        <f t="shared" si="31"/>
        <v>9.3858546009052635E-2</v>
      </c>
      <c r="T114" s="2">
        <f t="shared" si="32"/>
        <v>1.1695488469921402</v>
      </c>
      <c r="V114" s="20"/>
      <c r="W114" s="21"/>
      <c r="X114" s="21"/>
      <c r="Y114" s="21"/>
      <c r="Z114" s="2"/>
      <c r="AA114" s="2"/>
      <c r="AC114" s="21"/>
      <c r="AD114" s="21"/>
      <c r="AE114" s="21"/>
      <c r="AF114" s="21"/>
      <c r="AG114" s="2"/>
      <c r="AH114" s="2"/>
    </row>
    <row r="115" spans="8:34">
      <c r="H115" s="122">
        <v>41630</v>
      </c>
      <c r="I115" s="77">
        <v>2278.136</v>
      </c>
      <c r="J115" s="77">
        <v>2129.4735999999998</v>
      </c>
      <c r="K115" s="77">
        <v>1151.7811999999999</v>
      </c>
      <c r="L115" s="77">
        <v>2065.1046000000001</v>
      </c>
      <c r="M115" s="77">
        <v>2213.7098999999998</v>
      </c>
      <c r="O115" s="13">
        <f t="shared" si="27"/>
        <v>41630</v>
      </c>
      <c r="P115" s="2">
        <f t="shared" si="28"/>
        <v>-0.14155118996209948</v>
      </c>
      <c r="Q115" s="2">
        <f t="shared" si="29"/>
        <v>6.0294748167290413E-2</v>
      </c>
      <c r="R115" s="2">
        <f t="shared" si="30"/>
        <v>-0.38351318863337769</v>
      </c>
      <c r="S115" s="2">
        <f t="shared" si="31"/>
        <v>4.0120005133349235E-2</v>
      </c>
      <c r="T115" s="2">
        <f t="shared" si="32"/>
        <v>1.0486266480001896</v>
      </c>
      <c r="V115" s="20"/>
      <c r="W115" s="21"/>
      <c r="X115" s="21"/>
      <c r="Y115" s="21"/>
      <c r="Z115" s="2"/>
      <c r="AA115" s="2"/>
      <c r="AC115" s="21"/>
      <c r="AD115" s="21"/>
      <c r="AE115" s="21"/>
      <c r="AF115" s="21"/>
      <c r="AG115" s="2"/>
      <c r="AH115" s="2"/>
    </row>
    <row r="116" spans="8:34">
      <c r="H116" s="122">
        <v>41637</v>
      </c>
      <c r="I116" s="77">
        <v>2303.4780000000001</v>
      </c>
      <c r="J116" s="77">
        <v>2149.2174</v>
      </c>
      <c r="K116" s="77">
        <v>1151.7810999999999</v>
      </c>
      <c r="L116" s="77">
        <v>2068.6691999999998</v>
      </c>
      <c r="M116" s="77">
        <v>2296.9366</v>
      </c>
      <c r="O116" s="13">
        <f t="shared" si="27"/>
        <v>41637</v>
      </c>
      <c r="P116" s="2">
        <f t="shared" si="28"/>
        <v>-0.1320017996956796</v>
      </c>
      <c r="Q116" s="2">
        <f t="shared" si="29"/>
        <v>7.0125462879539358E-2</v>
      </c>
      <c r="R116" s="2">
        <f t="shared" si="30"/>
        <v>-0.38351324215802385</v>
      </c>
      <c r="S116" s="2">
        <f t="shared" si="31"/>
        <v>4.1915367833281314E-2</v>
      </c>
      <c r="T116" s="2">
        <f t="shared" si="32"/>
        <v>1.1256468733897571</v>
      </c>
      <c r="V116" s="20"/>
      <c r="W116" s="21"/>
      <c r="X116" s="21"/>
      <c r="Y116" s="21"/>
      <c r="Z116" s="2"/>
      <c r="AA116" s="2"/>
      <c r="AC116" s="21"/>
      <c r="AD116" s="21"/>
      <c r="AE116" s="21"/>
      <c r="AF116" s="21"/>
      <c r="AG116" s="2"/>
      <c r="AH116" s="2"/>
    </row>
    <row r="117" spans="8:34">
      <c r="H117" s="122">
        <v>41644</v>
      </c>
      <c r="I117" s="77">
        <v>2290.779</v>
      </c>
      <c r="J117" s="77">
        <v>2203.8096</v>
      </c>
      <c r="K117" s="77">
        <v>1140.9830999999999</v>
      </c>
      <c r="L117" s="77">
        <v>2131.1320999999998</v>
      </c>
      <c r="M117" s="77">
        <v>2362.3193999999999</v>
      </c>
      <c r="O117" s="13">
        <f t="shared" si="27"/>
        <v>41644</v>
      </c>
      <c r="P117" s="2">
        <f t="shared" si="28"/>
        <v>-0.13678704580858569</v>
      </c>
      <c r="Q117" s="2">
        <f t="shared" si="29"/>
        <v>9.7307684321917609E-2</v>
      </c>
      <c r="R117" s="2">
        <f t="shared" si="30"/>
        <v>-0.3892928334459671</v>
      </c>
      <c r="S117" s="2">
        <f t="shared" si="31"/>
        <v>7.3375717042054589E-2</v>
      </c>
      <c r="T117" s="2">
        <f t="shared" si="32"/>
        <v>1.1861538740590256</v>
      </c>
      <c r="V117" s="20"/>
      <c r="W117" s="21"/>
      <c r="X117" s="21"/>
      <c r="Y117" s="21"/>
      <c r="Z117" s="2"/>
      <c r="AA117" s="2"/>
      <c r="AC117" s="21"/>
      <c r="AD117" s="21"/>
      <c r="AE117" s="21"/>
      <c r="AF117" s="21"/>
      <c r="AG117" s="2"/>
      <c r="AH117" s="2"/>
    </row>
    <row r="118" spans="8:34">
      <c r="H118" s="122">
        <v>41651</v>
      </c>
      <c r="I118" s="77">
        <v>2204.8510000000001</v>
      </c>
      <c r="J118" s="77">
        <v>2138.1235999999999</v>
      </c>
      <c r="K118" s="77">
        <v>1079.7947999999999</v>
      </c>
      <c r="L118" s="77">
        <v>2045.9758999999999</v>
      </c>
      <c r="M118" s="77">
        <v>2395.9011</v>
      </c>
      <c r="O118" s="13">
        <f t="shared" si="27"/>
        <v>41651</v>
      </c>
      <c r="P118" s="2">
        <f t="shared" si="28"/>
        <v>-0.16916649521324656</v>
      </c>
      <c r="Q118" s="2">
        <f t="shared" si="29"/>
        <v>6.4601704389545267E-2</v>
      </c>
      <c r="R118" s="2">
        <f t="shared" si="30"/>
        <v>-0.42204365448727621</v>
      </c>
      <c r="S118" s="2">
        <f t="shared" si="31"/>
        <v>3.0485556814269232E-2</v>
      </c>
      <c r="T118" s="2">
        <f t="shared" si="32"/>
        <v>1.217231281945736</v>
      </c>
      <c r="V118" s="20"/>
      <c r="W118" s="21"/>
      <c r="X118" s="21"/>
      <c r="Y118" s="21"/>
      <c r="Z118" s="2"/>
      <c r="AA118" s="2"/>
      <c r="AC118" s="21"/>
      <c r="AD118" s="21"/>
      <c r="AE118" s="21"/>
      <c r="AF118" s="21"/>
      <c r="AG118" s="2"/>
      <c r="AH118" s="2"/>
    </row>
    <row r="119" spans="8:34">
      <c r="H119" s="122">
        <v>41658</v>
      </c>
      <c r="I119" s="77">
        <v>2178.4879999999998</v>
      </c>
      <c r="J119" s="77">
        <v>2157.4580000000001</v>
      </c>
      <c r="K119" s="77">
        <v>1076.1955</v>
      </c>
      <c r="L119" s="77">
        <v>2056.7008999999998</v>
      </c>
      <c r="M119" s="77">
        <v>2451.5484000000001</v>
      </c>
      <c r="O119" s="13">
        <f t="shared" si="27"/>
        <v>41658</v>
      </c>
      <c r="P119" s="2">
        <f t="shared" si="28"/>
        <v>-0.17910061941787236</v>
      </c>
      <c r="Q119" s="2">
        <f t="shared" si="29"/>
        <v>7.4228573104407891E-2</v>
      </c>
      <c r="R119" s="2">
        <f t="shared" si="30"/>
        <v>-0.42397016707504187</v>
      </c>
      <c r="S119" s="2">
        <f t="shared" si="31"/>
        <v>3.5887359248419459E-2</v>
      </c>
      <c r="T119" s="2">
        <f t="shared" si="32"/>
        <v>1.2687287892158898</v>
      </c>
      <c r="V119" s="20"/>
      <c r="W119" s="21"/>
      <c r="X119" s="21"/>
      <c r="Y119" s="21"/>
      <c r="Z119" s="2"/>
      <c r="AA119" s="2"/>
      <c r="AC119" s="21"/>
      <c r="AD119" s="21"/>
      <c r="AE119" s="21"/>
      <c r="AF119" s="21"/>
      <c r="AG119" s="2"/>
      <c r="AH119" s="2"/>
    </row>
    <row r="120" spans="8:34">
      <c r="H120" s="122">
        <v>41665</v>
      </c>
      <c r="I120" s="77">
        <v>2245.6779999999999</v>
      </c>
      <c r="J120" s="77">
        <v>2316.8321000000001</v>
      </c>
      <c r="K120" s="77">
        <v>1090.5927999999999</v>
      </c>
      <c r="L120" s="77">
        <v>2225.7372999999998</v>
      </c>
      <c r="M120" s="77">
        <v>2668.2937000000002</v>
      </c>
      <c r="O120" s="13">
        <f t="shared" si="27"/>
        <v>41665</v>
      </c>
      <c r="P120" s="2">
        <f t="shared" si="28"/>
        <v>-0.15378203635415433</v>
      </c>
      <c r="Q120" s="2">
        <f t="shared" si="29"/>
        <v>0.15358317098431984</v>
      </c>
      <c r="R120" s="2">
        <f t="shared" si="30"/>
        <v>-0.41626406319933296</v>
      </c>
      <c r="S120" s="2">
        <f t="shared" si="31"/>
        <v>0.12102500372208103</v>
      </c>
      <c r="T120" s="2">
        <f t="shared" si="32"/>
        <v>1.4693107161471444</v>
      </c>
      <c r="V120" s="20"/>
      <c r="W120" s="21"/>
      <c r="X120" s="21"/>
      <c r="Y120" s="21"/>
      <c r="Z120" s="2"/>
      <c r="AA120" s="2"/>
      <c r="AC120" s="21"/>
      <c r="AD120" s="21"/>
      <c r="AE120" s="21"/>
      <c r="AF120" s="21"/>
      <c r="AG120" s="2"/>
      <c r="AH120" s="2"/>
    </row>
    <row r="121" spans="8:34">
      <c r="H121" s="122">
        <v>41672</v>
      </c>
      <c r="I121" s="77">
        <v>2202.4499999999998</v>
      </c>
      <c r="J121" s="77">
        <v>2348.4225999999999</v>
      </c>
      <c r="K121" s="77">
        <v>1079.7947999999999</v>
      </c>
      <c r="L121" s="77">
        <v>2236.0410999999999</v>
      </c>
      <c r="M121" s="77">
        <v>2803.5774999999999</v>
      </c>
      <c r="O121" s="13">
        <f t="shared" si="27"/>
        <v>41672</v>
      </c>
      <c r="P121" s="2">
        <f t="shared" si="28"/>
        <v>-0.17007124172219135</v>
      </c>
      <c r="Q121" s="2">
        <f t="shared" si="29"/>
        <v>0.16931252364780369</v>
      </c>
      <c r="R121" s="2">
        <f t="shared" si="30"/>
        <v>-0.42204365448727621</v>
      </c>
      <c r="S121" s="2">
        <f t="shared" si="31"/>
        <v>0.12621466264245385</v>
      </c>
      <c r="T121" s="2">
        <f t="shared" si="32"/>
        <v>1.5945059812190165</v>
      </c>
      <c r="V121" s="20"/>
      <c r="W121" s="21"/>
      <c r="X121" s="21"/>
      <c r="Y121" s="21"/>
      <c r="Z121" s="2"/>
      <c r="AA121" s="2"/>
      <c r="AC121" s="21"/>
      <c r="AD121" s="21"/>
      <c r="AE121" s="21"/>
      <c r="AF121" s="21"/>
      <c r="AG121" s="2"/>
      <c r="AH121" s="2"/>
    </row>
    <row r="122" spans="8:34">
      <c r="H122" s="122">
        <v>41679</v>
      </c>
      <c r="I122" s="77">
        <v>2212.4830000000002</v>
      </c>
      <c r="J122" s="77">
        <v>2418.1556</v>
      </c>
      <c r="K122" s="77">
        <v>1090.5926999999999</v>
      </c>
      <c r="L122" s="77">
        <v>2304.1871999999998</v>
      </c>
      <c r="M122" s="77">
        <v>2902.6107999999999</v>
      </c>
      <c r="O122" s="13">
        <f t="shared" si="27"/>
        <v>41679</v>
      </c>
      <c r="P122" s="2">
        <f t="shared" si="28"/>
        <v>-0.16629059960463966</v>
      </c>
      <c r="Q122" s="2">
        <f t="shared" si="29"/>
        <v>0.20403356159537434</v>
      </c>
      <c r="R122" s="2">
        <f t="shared" si="30"/>
        <v>-0.41626411672397912</v>
      </c>
      <c r="S122" s="2">
        <f t="shared" si="31"/>
        <v>0.16053743829353606</v>
      </c>
      <c r="T122" s="2">
        <f t="shared" si="32"/>
        <v>1.686154059144402</v>
      </c>
      <c r="V122" s="20"/>
      <c r="W122" s="21"/>
      <c r="X122" s="21"/>
      <c r="Y122" s="21"/>
      <c r="Z122" s="2"/>
      <c r="AA122" s="2"/>
      <c r="AC122" s="21"/>
      <c r="AD122" s="21"/>
      <c r="AE122" s="21"/>
      <c r="AF122" s="21"/>
      <c r="AG122" s="2"/>
      <c r="AH122" s="2"/>
    </row>
    <row r="123" spans="8:34">
      <c r="H123" s="122">
        <v>41686</v>
      </c>
      <c r="I123" s="77">
        <v>2295.5749999999998</v>
      </c>
      <c r="J123" s="77">
        <v>2454.0450999999998</v>
      </c>
      <c r="K123" s="77">
        <v>1121.5161000000001</v>
      </c>
      <c r="L123" s="77">
        <v>2370.3274999999999</v>
      </c>
      <c r="M123" s="77">
        <v>2815.8939999999998</v>
      </c>
      <c r="O123" s="13">
        <f t="shared" si="27"/>
        <v>41686</v>
      </c>
      <c r="P123" s="2">
        <f t="shared" si="28"/>
        <v>-0.13497981371491719</v>
      </c>
      <c r="Q123" s="2">
        <f t="shared" si="29"/>
        <v>0.221903446605618</v>
      </c>
      <c r="R123" s="2">
        <f t="shared" si="30"/>
        <v>-0.39971247630597728</v>
      </c>
      <c r="S123" s="2">
        <f t="shared" si="31"/>
        <v>0.19384996356490558</v>
      </c>
      <c r="T123" s="2">
        <f t="shared" si="32"/>
        <v>1.6059040013977643</v>
      </c>
      <c r="V123" s="20"/>
      <c r="W123" s="21"/>
      <c r="X123" s="21"/>
      <c r="Y123" s="21"/>
      <c r="Z123" s="2"/>
      <c r="AA123" s="2"/>
      <c r="AC123" s="21"/>
      <c r="AD123" s="21"/>
      <c r="AE123" s="21"/>
      <c r="AF123" s="21"/>
      <c r="AG123" s="2"/>
      <c r="AH123" s="2"/>
    </row>
    <row r="124" spans="8:34">
      <c r="H124" s="122">
        <v>41693</v>
      </c>
      <c r="I124" s="77">
        <v>2264.2939999999999</v>
      </c>
      <c r="J124" s="77">
        <v>2484.6660999999999</v>
      </c>
      <c r="K124" s="77">
        <v>1156.8973000000001</v>
      </c>
      <c r="L124" s="77">
        <v>2393.4209999999998</v>
      </c>
      <c r="M124" s="77">
        <v>2854.4380000000001</v>
      </c>
      <c r="O124" s="13">
        <f t="shared" si="27"/>
        <v>41693</v>
      </c>
      <c r="P124" s="2">
        <f t="shared" si="28"/>
        <v>-0.1467671421390303</v>
      </c>
      <c r="Q124" s="2">
        <f t="shared" si="29"/>
        <v>0.23715007163239954</v>
      </c>
      <c r="R124" s="2">
        <f t="shared" si="30"/>
        <v>-0.38077481421327708</v>
      </c>
      <c r="S124" s="2">
        <f t="shared" si="31"/>
        <v>0.2054813411418801</v>
      </c>
      <c r="T124" s="2">
        <f t="shared" si="32"/>
        <v>1.6415736550956228</v>
      </c>
      <c r="V124" s="20"/>
      <c r="W124" s="21"/>
      <c r="X124" s="21"/>
      <c r="Y124" s="21"/>
      <c r="Z124" s="2"/>
      <c r="AA124" s="2"/>
      <c r="AC124" s="21"/>
      <c r="AD124" s="21"/>
      <c r="AE124" s="21"/>
      <c r="AF124" s="21"/>
      <c r="AG124" s="2"/>
      <c r="AH124" s="2"/>
    </row>
    <row r="125" spans="8:34">
      <c r="H125" s="122">
        <v>41700</v>
      </c>
      <c r="I125" s="77">
        <v>2178.971</v>
      </c>
      <c r="J125" s="77">
        <v>2369.819</v>
      </c>
      <c r="K125" s="77">
        <v>1126.4799</v>
      </c>
      <c r="L125" s="77">
        <v>2322.1084999999998</v>
      </c>
      <c r="M125" s="77">
        <v>2548.3116</v>
      </c>
      <c r="O125" s="13">
        <f t="shared" si="27"/>
        <v>41700</v>
      </c>
      <c r="P125" s="2">
        <f t="shared" si="28"/>
        <v>-0.17891861501811379</v>
      </c>
      <c r="Q125" s="2">
        <f t="shared" si="29"/>
        <v>0.17996609105980954</v>
      </c>
      <c r="R125" s="2">
        <f t="shared" si="30"/>
        <v>-0.39705561992191607</v>
      </c>
      <c r="S125" s="2">
        <f t="shared" si="31"/>
        <v>0.1695637620197028</v>
      </c>
      <c r="T125" s="2">
        <f t="shared" si="32"/>
        <v>1.3582760555789175</v>
      </c>
      <c r="V125" s="20"/>
      <c r="W125" s="21"/>
      <c r="X125" s="21"/>
      <c r="Y125" s="21"/>
      <c r="Z125" s="2"/>
      <c r="AA125" s="2"/>
      <c r="AC125" s="21"/>
      <c r="AD125" s="21"/>
      <c r="AE125" s="21"/>
      <c r="AF125" s="21"/>
      <c r="AG125" s="2"/>
      <c r="AH125" s="2"/>
    </row>
    <row r="126" spans="8:34">
      <c r="H126" s="122">
        <v>41707</v>
      </c>
      <c r="I126" s="77">
        <v>2168.3580000000002</v>
      </c>
      <c r="J126" s="77">
        <v>2437.7447000000002</v>
      </c>
      <c r="K126" s="77">
        <v>1187.8178</v>
      </c>
      <c r="L126" s="77">
        <v>2385.0167999999999</v>
      </c>
      <c r="M126" s="77">
        <v>2601.1932999999999</v>
      </c>
      <c r="O126" s="13">
        <f t="shared" si="27"/>
        <v>41707</v>
      </c>
      <c r="P126" s="2">
        <f t="shared" si="28"/>
        <v>-0.18291781314365685</v>
      </c>
      <c r="Q126" s="2">
        <f t="shared" si="29"/>
        <v>0.21378724900963664</v>
      </c>
      <c r="R126" s="2">
        <f t="shared" si="30"/>
        <v>-0.36422472601001277</v>
      </c>
      <c r="S126" s="2">
        <f t="shared" si="31"/>
        <v>0.20124844342466908</v>
      </c>
      <c r="T126" s="2">
        <f t="shared" si="32"/>
        <v>1.4072142022672218</v>
      </c>
      <c r="V126" s="20"/>
      <c r="W126" s="21"/>
      <c r="X126" s="21"/>
      <c r="Y126" s="21"/>
      <c r="Z126" s="2"/>
      <c r="AA126" s="2"/>
      <c r="AC126" s="21"/>
      <c r="AD126" s="21"/>
      <c r="AE126" s="21"/>
      <c r="AF126" s="21"/>
      <c r="AG126" s="2"/>
      <c r="AH126" s="2"/>
    </row>
    <row r="127" spans="8:34">
      <c r="H127" s="122">
        <v>41714</v>
      </c>
      <c r="I127" s="77">
        <v>2122.8359999999998</v>
      </c>
      <c r="J127" s="77">
        <v>2302.0371</v>
      </c>
      <c r="K127" s="77">
        <v>1126.1039000000001</v>
      </c>
      <c r="L127" s="77">
        <v>2245.4641999999999</v>
      </c>
      <c r="M127" s="77">
        <v>2477.0315999999998</v>
      </c>
      <c r="O127" s="13">
        <f t="shared" si="27"/>
        <v>41714</v>
      </c>
      <c r="P127" s="2">
        <f t="shared" si="28"/>
        <v>-0.20007144520537112</v>
      </c>
      <c r="Q127" s="2">
        <f t="shared" si="29"/>
        <v>0.14621653314521477</v>
      </c>
      <c r="R127" s="2">
        <f t="shared" si="30"/>
        <v>-0.39725687259132392</v>
      </c>
      <c r="S127" s="2">
        <f t="shared" si="31"/>
        <v>0.13096074418252313</v>
      </c>
      <c r="T127" s="2">
        <f t="shared" si="32"/>
        <v>1.2923116275075364</v>
      </c>
      <c r="V127" s="20"/>
      <c r="W127" s="21"/>
      <c r="X127" s="21"/>
      <c r="Y127" s="21"/>
      <c r="Z127" s="2"/>
      <c r="AA127" s="2"/>
      <c r="AC127" s="21"/>
      <c r="AD127" s="21"/>
      <c r="AE127" s="21"/>
      <c r="AF127" s="21"/>
      <c r="AG127" s="2"/>
      <c r="AH127" s="2"/>
    </row>
    <row r="128" spans="8:34">
      <c r="H128" s="122">
        <v>41721</v>
      </c>
      <c r="I128" s="77">
        <v>2158.7979999999998</v>
      </c>
      <c r="J128" s="77">
        <v>2364.9497000000001</v>
      </c>
      <c r="K128" s="77">
        <v>1140.0393999999999</v>
      </c>
      <c r="L128" s="77">
        <v>2314.2240000000002</v>
      </c>
      <c r="M128" s="77">
        <v>2535.3119000000002</v>
      </c>
      <c r="O128" s="13">
        <f t="shared" si="27"/>
        <v>41721</v>
      </c>
      <c r="P128" s="2">
        <f t="shared" si="28"/>
        <v>-0.18652021906848426</v>
      </c>
      <c r="Q128" s="2">
        <f t="shared" si="29"/>
        <v>0.17754159835078931</v>
      </c>
      <c r="R128" s="2">
        <f t="shared" si="30"/>
        <v>-0.38979794553139324</v>
      </c>
      <c r="S128" s="2">
        <f t="shared" si="31"/>
        <v>0.16559261877568821</v>
      </c>
      <c r="T128" s="2">
        <f t="shared" si="32"/>
        <v>1.3462457837551307</v>
      </c>
      <c r="V128" s="20"/>
      <c r="W128" s="21"/>
      <c r="X128" s="21"/>
      <c r="Y128" s="21"/>
      <c r="Z128" s="2"/>
      <c r="AA128" s="2"/>
      <c r="AC128" s="21"/>
      <c r="AD128" s="21"/>
      <c r="AE128" s="21"/>
      <c r="AF128" s="21"/>
      <c r="AG128" s="2"/>
      <c r="AH128" s="2"/>
    </row>
    <row r="129" spans="8:34">
      <c r="H129" s="122">
        <v>41728</v>
      </c>
      <c r="I129" s="77">
        <v>2151.9650000000001</v>
      </c>
      <c r="J129" s="77">
        <v>2240.1324</v>
      </c>
      <c r="K129" s="77">
        <v>1124.9690000000001</v>
      </c>
      <c r="L129" s="77">
        <v>2189.6446000000001</v>
      </c>
      <c r="M129" s="77">
        <v>2358.1480000000001</v>
      </c>
      <c r="O129" s="13">
        <f t="shared" si="27"/>
        <v>41728</v>
      </c>
      <c r="P129" s="2">
        <f t="shared" si="28"/>
        <v>-0.18909503493504742</v>
      </c>
      <c r="Q129" s="2">
        <f t="shared" si="29"/>
        <v>0.1153933154744855</v>
      </c>
      <c r="R129" s="2">
        <f t="shared" si="30"/>
        <v>-0.39786432380012993</v>
      </c>
      <c r="S129" s="2">
        <f t="shared" si="31"/>
        <v>0.10284638976263505</v>
      </c>
      <c r="T129" s="2">
        <f t="shared" si="32"/>
        <v>1.1822935483679915</v>
      </c>
      <c r="V129" s="20"/>
      <c r="W129" s="21"/>
      <c r="X129" s="21"/>
      <c r="Y129" s="21"/>
      <c r="Z129" s="2"/>
      <c r="AA129" s="2"/>
      <c r="AC129" s="21"/>
      <c r="AD129" s="21"/>
      <c r="AE129" s="21"/>
      <c r="AF129" s="21"/>
      <c r="AG129" s="2"/>
      <c r="AH129" s="2"/>
    </row>
    <row r="130" spans="8:34">
      <c r="H130" s="122">
        <v>41735</v>
      </c>
      <c r="I130" s="77">
        <v>2185.4720000000002</v>
      </c>
      <c r="J130" s="77">
        <v>2290.7345999999998</v>
      </c>
      <c r="K130" s="77">
        <v>1121.1306</v>
      </c>
      <c r="L130" s="77">
        <v>2251.8935000000001</v>
      </c>
      <c r="M130" s="77">
        <v>2396.4618</v>
      </c>
      <c r="O130" s="13">
        <f t="shared" si="27"/>
        <v>41735</v>
      </c>
      <c r="P130" s="2">
        <f t="shared" si="28"/>
        <v>-0.17646890362509049</v>
      </c>
      <c r="Q130" s="2">
        <f t="shared" si="29"/>
        <v>0.14058886000047099</v>
      </c>
      <c r="R130" s="2">
        <f t="shared" si="30"/>
        <v>-0.39991881381676653</v>
      </c>
      <c r="S130" s="2">
        <f t="shared" si="31"/>
        <v>0.13419895475500665</v>
      </c>
      <c r="T130" s="2">
        <f t="shared" si="32"/>
        <v>1.2177501687978629</v>
      </c>
      <c r="V130" s="20"/>
      <c r="W130" s="21"/>
      <c r="X130" s="21"/>
      <c r="Y130" s="21"/>
      <c r="Z130" s="2"/>
      <c r="AA130" s="2"/>
      <c r="AC130" s="21"/>
      <c r="AD130" s="21"/>
      <c r="AE130" s="21"/>
      <c r="AF130" s="21"/>
      <c r="AG130" s="2"/>
      <c r="AH130" s="2"/>
    </row>
    <row r="131" spans="8:34">
      <c r="H131" s="122">
        <v>41742</v>
      </c>
      <c r="I131" s="77">
        <v>2270.6660000000002</v>
      </c>
      <c r="J131" s="77">
        <v>2362.0987</v>
      </c>
      <c r="K131" s="77">
        <v>1150.5731000000001</v>
      </c>
      <c r="L131" s="77">
        <v>2332.1286</v>
      </c>
      <c r="M131" s="77">
        <v>2439.8507</v>
      </c>
      <c r="O131" s="13">
        <f t="shared" si="27"/>
        <v>41742</v>
      </c>
      <c r="P131" s="2">
        <f t="shared" si="28"/>
        <v>-0.14436604061674996</v>
      </c>
      <c r="Q131" s="2">
        <f t="shared" si="29"/>
        <v>0.17612204549649468</v>
      </c>
      <c r="R131" s="2">
        <f t="shared" si="30"/>
        <v>-0.38415981988314285</v>
      </c>
      <c r="S131" s="2">
        <f t="shared" si="31"/>
        <v>0.17461053130365922</v>
      </c>
      <c r="T131" s="2">
        <f t="shared" si="32"/>
        <v>1.2579034231910495</v>
      </c>
      <c r="V131" s="20"/>
      <c r="W131" s="21"/>
      <c r="X131" s="21"/>
      <c r="Y131" s="21"/>
      <c r="Z131" s="2"/>
      <c r="AA131" s="2"/>
      <c r="AC131" s="21"/>
      <c r="AD131" s="21"/>
      <c r="AE131" s="21"/>
      <c r="AF131" s="21"/>
      <c r="AG131" s="2"/>
      <c r="AH131" s="2"/>
    </row>
    <row r="132" spans="8:34">
      <c r="H132" s="122">
        <v>41749</v>
      </c>
      <c r="I132" s="77">
        <v>2224.4789999999998</v>
      </c>
      <c r="J132" s="77">
        <v>2385.6163999999999</v>
      </c>
      <c r="K132" s="77">
        <v>1144.7942</v>
      </c>
      <c r="L132" s="77">
        <v>2359.0176000000001</v>
      </c>
      <c r="M132" s="77">
        <v>2470.5147999999999</v>
      </c>
      <c r="O132" s="13">
        <f t="shared" ref="O132:O156" si="33">H132</f>
        <v>41749</v>
      </c>
      <c r="P132" s="2">
        <f t="shared" si="28"/>
        <v>-0.16177025844624782</v>
      </c>
      <c r="Q132" s="2">
        <f t="shared" si="29"/>
        <v>0.1878318379066819</v>
      </c>
      <c r="R132" s="2">
        <f t="shared" si="30"/>
        <v>-0.387252955657721</v>
      </c>
      <c r="S132" s="2">
        <f t="shared" si="31"/>
        <v>0.1881535677280759</v>
      </c>
      <c r="T132" s="2">
        <f t="shared" si="32"/>
        <v>1.2862808056100117</v>
      </c>
      <c r="V132" s="20"/>
      <c r="W132" s="21"/>
      <c r="X132" s="21"/>
      <c r="Y132" s="21"/>
      <c r="Z132" s="2"/>
      <c r="AA132" s="2"/>
      <c r="AC132" s="21"/>
      <c r="AD132" s="21"/>
      <c r="AE132" s="21"/>
      <c r="AF132" s="21"/>
      <c r="AG132" s="2"/>
      <c r="AH132" s="2"/>
    </row>
    <row r="133" spans="8:34">
      <c r="H133" s="122">
        <v>41756</v>
      </c>
      <c r="I133" s="77">
        <v>2167.826</v>
      </c>
      <c r="J133" s="77">
        <v>2218.5679</v>
      </c>
      <c r="K133" s="77">
        <v>1123.0618999999999</v>
      </c>
      <c r="L133" s="77">
        <v>2171.3647000000001</v>
      </c>
      <c r="M133" s="77">
        <v>2310.8078</v>
      </c>
      <c r="O133" s="13">
        <f t="shared" si="33"/>
        <v>41756</v>
      </c>
      <c r="P133" s="2">
        <f t="shared" ref="P133:P156" si="34">I133/I$4-1</f>
        <v>-0.18311828175788369</v>
      </c>
      <c r="Q133" s="2">
        <f t="shared" ref="Q133:Q156" si="35">J133/J$4-1</f>
        <v>0.10465604871670386</v>
      </c>
      <c r="R133" s="2">
        <f t="shared" ref="R133:R156" si="36">K133/K$4-1</f>
        <v>-0.3988850923262679</v>
      </c>
      <c r="S133" s="2">
        <f t="shared" ref="S133:S156" si="37">L133/L$4-1</f>
        <v>9.363945192431089E-2</v>
      </c>
      <c r="T133" s="2">
        <f t="shared" ref="T133:T156" si="38">M133/M$4-1</f>
        <v>1.1384836547402588</v>
      </c>
      <c r="V133" s="20"/>
      <c r="W133" s="21"/>
      <c r="X133" s="21"/>
      <c r="Y133" s="21"/>
      <c r="Z133" s="2"/>
      <c r="AA133" s="2"/>
      <c r="AC133" s="21"/>
      <c r="AD133" s="21"/>
      <c r="AE133" s="21"/>
      <c r="AF133" s="21"/>
      <c r="AG133" s="2"/>
      <c r="AH133" s="2"/>
    </row>
    <row r="134" spans="8:34">
      <c r="H134" s="122">
        <v>41763</v>
      </c>
      <c r="I134" s="77">
        <v>2158.6590000000001</v>
      </c>
      <c r="J134" s="77">
        <v>2222.1552000000001</v>
      </c>
      <c r="K134" s="77">
        <v>1158.7552000000001</v>
      </c>
      <c r="L134" s="77">
        <v>2142.6731</v>
      </c>
      <c r="M134" s="77">
        <v>2395.0374000000002</v>
      </c>
      <c r="O134" s="13">
        <f t="shared" si="33"/>
        <v>41763</v>
      </c>
      <c r="P134" s="2">
        <f t="shared" si="34"/>
        <v>-0.18657259714626151</v>
      </c>
      <c r="Q134" s="2">
        <f t="shared" si="35"/>
        <v>0.10644221565960499</v>
      </c>
      <c r="R134" s="2">
        <f t="shared" si="36"/>
        <v>-0.37978037981302981</v>
      </c>
      <c r="S134" s="2">
        <f t="shared" si="37"/>
        <v>7.9188509759306802E-2</v>
      </c>
      <c r="T134" s="2">
        <f t="shared" si="38"/>
        <v>1.2164319907486929</v>
      </c>
      <c r="V134" s="20"/>
      <c r="W134" s="21"/>
      <c r="X134" s="21"/>
      <c r="Y134" s="21"/>
      <c r="Z134" s="2"/>
      <c r="AA134" s="2"/>
      <c r="AC134" s="21"/>
      <c r="AD134" s="21"/>
      <c r="AE134" s="21"/>
      <c r="AF134" s="21"/>
      <c r="AG134" s="2"/>
      <c r="AH134" s="2"/>
    </row>
    <row r="135" spans="8:34">
      <c r="H135" s="122">
        <v>41770</v>
      </c>
      <c r="I135" s="77">
        <v>2133.9110000000001</v>
      </c>
      <c r="J135" s="77">
        <v>2190.8658</v>
      </c>
      <c r="K135" s="77">
        <v>1172.5814</v>
      </c>
      <c r="L135" s="77">
        <v>2112.7150999999999</v>
      </c>
      <c r="M135" s="77">
        <v>2323.9222</v>
      </c>
      <c r="O135" s="13">
        <f t="shared" si="33"/>
        <v>41770</v>
      </c>
      <c r="P135" s="2">
        <f t="shared" si="34"/>
        <v>-0.19589815591484161</v>
      </c>
      <c r="Q135" s="2">
        <f t="shared" si="35"/>
        <v>9.0862784905776595E-2</v>
      </c>
      <c r="R135" s="2">
        <f t="shared" si="36"/>
        <v>-0.37237995519130718</v>
      </c>
      <c r="S135" s="2">
        <f t="shared" si="37"/>
        <v>6.4099726792194556E-2</v>
      </c>
      <c r="T135" s="2">
        <f t="shared" si="38"/>
        <v>1.150620073027286</v>
      </c>
      <c r="V135" s="20"/>
      <c r="W135" s="21"/>
      <c r="X135" s="21"/>
      <c r="Y135" s="21"/>
      <c r="Z135" s="2"/>
      <c r="AA135" s="2"/>
      <c r="AC135" s="21"/>
      <c r="AD135" s="21"/>
      <c r="AE135" s="21"/>
      <c r="AF135" s="21"/>
      <c r="AG135" s="2"/>
      <c r="AH135" s="2"/>
    </row>
    <row r="136" spans="8:34">
      <c r="H136" s="122">
        <v>41777</v>
      </c>
      <c r="I136" s="77">
        <v>2145.9520000000002</v>
      </c>
      <c r="J136" s="77">
        <v>2175.1513</v>
      </c>
      <c r="K136" s="77">
        <v>1177.1020000000001</v>
      </c>
      <c r="L136" s="77">
        <v>2109.2961</v>
      </c>
      <c r="M136" s="77">
        <v>2246.1363999999999</v>
      </c>
      <c r="O136" s="13">
        <f t="shared" si="33"/>
        <v>41777</v>
      </c>
      <c r="P136" s="2">
        <f t="shared" si="34"/>
        <v>-0.19136085782479495</v>
      </c>
      <c r="Q136" s="2">
        <f t="shared" si="35"/>
        <v>8.3038315130675722E-2</v>
      </c>
      <c r="R136" s="2">
        <f t="shared" si="36"/>
        <v>-0.36996032003884594</v>
      </c>
      <c r="S136" s="2">
        <f t="shared" si="37"/>
        <v>6.2377697652580721E-2</v>
      </c>
      <c r="T136" s="2">
        <f t="shared" si="38"/>
        <v>1.0786350027540701</v>
      </c>
      <c r="V136" s="20"/>
      <c r="W136" s="21"/>
      <c r="X136" s="21"/>
      <c r="Y136" s="21"/>
      <c r="Z136" s="2"/>
      <c r="AA136" s="2"/>
      <c r="AC136" s="21"/>
      <c r="AD136" s="21"/>
      <c r="AE136" s="21"/>
      <c r="AF136" s="21"/>
      <c r="AG136" s="2"/>
      <c r="AH136" s="2"/>
    </row>
    <row r="137" spans="8:34">
      <c r="H137" s="122">
        <v>41784</v>
      </c>
      <c r="I137" s="77">
        <v>2148.4140000000002</v>
      </c>
      <c r="J137" s="77">
        <v>2251.9059999999999</v>
      </c>
      <c r="K137" s="77">
        <v>1173.9565</v>
      </c>
      <c r="L137" s="77">
        <v>2202.1712000000002</v>
      </c>
      <c r="M137" s="77">
        <v>2308.9679999999998</v>
      </c>
      <c r="O137" s="13">
        <f t="shared" si="33"/>
        <v>41784</v>
      </c>
      <c r="P137" s="2">
        <f t="shared" si="34"/>
        <v>-0.19043312525294087</v>
      </c>
      <c r="Q137" s="2">
        <f t="shared" si="35"/>
        <v>0.12125555591128756</v>
      </c>
      <c r="R137" s="2">
        <f t="shared" si="36"/>
        <v>-0.37164393778252314</v>
      </c>
      <c r="S137" s="2">
        <f t="shared" si="37"/>
        <v>0.10915559427281019</v>
      </c>
      <c r="T137" s="2">
        <f t="shared" si="38"/>
        <v>1.1367810543647572</v>
      </c>
      <c r="V137" s="20"/>
      <c r="W137" s="21"/>
      <c r="X137" s="21"/>
      <c r="Y137" s="21"/>
      <c r="Z137" s="2"/>
      <c r="AA137" s="2"/>
      <c r="AC137" s="21"/>
      <c r="AD137" s="21"/>
      <c r="AE137" s="21"/>
      <c r="AF137" s="21"/>
      <c r="AG137" s="2"/>
      <c r="AH137" s="2"/>
    </row>
    <row r="138" spans="8:34">
      <c r="H138" s="122">
        <v>41791</v>
      </c>
      <c r="I138" s="77">
        <v>2156.4639999999999</v>
      </c>
      <c r="J138" s="77">
        <v>2316.1008000000002</v>
      </c>
      <c r="K138" s="77">
        <v>1190.0208</v>
      </c>
      <c r="L138" s="77">
        <v>2269.1873000000001</v>
      </c>
      <c r="M138" s="77">
        <v>2379.0724</v>
      </c>
      <c r="O138" s="13">
        <f t="shared" si="33"/>
        <v>41791</v>
      </c>
      <c r="P138" s="2">
        <f t="shared" si="34"/>
        <v>-0.18739971859029869</v>
      </c>
      <c r="Q138" s="2">
        <f t="shared" si="35"/>
        <v>0.1532190464657841</v>
      </c>
      <c r="R138" s="2">
        <f t="shared" si="36"/>
        <v>-0.36304557805600834</v>
      </c>
      <c r="S138" s="2">
        <f t="shared" si="37"/>
        <v>0.14290922896812641</v>
      </c>
      <c r="T138" s="2">
        <f t="shared" si="38"/>
        <v>1.2016575505949385</v>
      </c>
      <c r="V138" s="20"/>
      <c r="W138" s="21"/>
      <c r="X138" s="21"/>
      <c r="Y138" s="21"/>
      <c r="Z138" s="2"/>
      <c r="AA138" s="2"/>
      <c r="AC138" s="21"/>
      <c r="AD138" s="21"/>
      <c r="AE138" s="21"/>
      <c r="AF138" s="21"/>
      <c r="AG138" s="2"/>
      <c r="AH138" s="2"/>
    </row>
    <row r="139" spans="8:34">
      <c r="H139" s="122">
        <v>41798</v>
      </c>
      <c r="I139" s="77">
        <v>2134.7159999999999</v>
      </c>
      <c r="J139" s="77">
        <v>2289.1642000000002</v>
      </c>
      <c r="K139" s="77">
        <v>1168.6637000000001</v>
      </c>
      <c r="L139" s="77">
        <v>2255.8242</v>
      </c>
      <c r="M139" s="77">
        <v>2315.2512000000002</v>
      </c>
      <c r="O139" s="13">
        <f t="shared" si="33"/>
        <v>41798</v>
      </c>
      <c r="P139" s="2">
        <f t="shared" si="34"/>
        <v>-0.19559481524857736</v>
      </c>
      <c r="Q139" s="2">
        <f t="shared" si="35"/>
        <v>0.13980693583267589</v>
      </c>
      <c r="R139" s="2">
        <f t="shared" si="36"/>
        <v>-0.37447689025231623</v>
      </c>
      <c r="S139" s="2">
        <f t="shared" si="37"/>
        <v>0.13617870905131557</v>
      </c>
      <c r="T139" s="2">
        <f t="shared" si="38"/>
        <v>1.1425956965429016</v>
      </c>
      <c r="V139" s="20"/>
      <c r="W139" s="21"/>
      <c r="X139" s="21"/>
      <c r="Y139" s="21"/>
      <c r="Z139" s="2"/>
      <c r="AA139" s="2"/>
      <c r="AC139" s="21"/>
      <c r="AD139" s="21"/>
      <c r="AE139" s="21"/>
      <c r="AF139" s="21"/>
      <c r="AG139" s="2"/>
      <c r="AH139" s="2"/>
    </row>
    <row r="140" spans="8:34">
      <c r="H140" s="122">
        <v>41805</v>
      </c>
      <c r="I140" s="77">
        <v>2176.2420000000002</v>
      </c>
      <c r="J140" s="77">
        <v>2346.9141</v>
      </c>
      <c r="K140" s="77">
        <v>1164.4272000000001</v>
      </c>
      <c r="L140" s="77">
        <v>2330.0419999999999</v>
      </c>
      <c r="M140" s="77">
        <v>2349.9861000000001</v>
      </c>
      <c r="O140" s="13">
        <f t="shared" si="33"/>
        <v>41805</v>
      </c>
      <c r="P140" s="2">
        <f t="shared" si="34"/>
        <v>-0.17994695871778466</v>
      </c>
      <c r="Q140" s="2">
        <f t="shared" si="35"/>
        <v>0.16856142035748345</v>
      </c>
      <c r="R140" s="2">
        <f t="shared" si="36"/>
        <v>-0.37674446188515298</v>
      </c>
      <c r="S140" s="2">
        <f t="shared" si="37"/>
        <v>0.1735595848272864</v>
      </c>
      <c r="T140" s="2">
        <f t="shared" si="38"/>
        <v>1.1747403067086788</v>
      </c>
      <c r="V140" s="20"/>
      <c r="W140" s="21"/>
      <c r="X140" s="21"/>
      <c r="Y140" s="21"/>
      <c r="Z140" s="2"/>
      <c r="AA140" s="2"/>
      <c r="AC140" s="21"/>
      <c r="AD140" s="21"/>
      <c r="AE140" s="21"/>
      <c r="AF140" s="21"/>
      <c r="AG140" s="2"/>
      <c r="AH140" s="2"/>
    </row>
    <row r="141" spans="8:34">
      <c r="H141" s="122">
        <v>41812</v>
      </c>
      <c r="I141" s="77">
        <v>2136.7289999999998</v>
      </c>
      <c r="J141" s="77">
        <v>2321.4773</v>
      </c>
      <c r="K141" s="77">
        <v>1172.5198</v>
      </c>
      <c r="L141" s="77">
        <v>2268.5214000000001</v>
      </c>
      <c r="M141" s="77">
        <v>2415.9661999999998</v>
      </c>
      <c r="O141" s="13">
        <f t="shared" si="33"/>
        <v>41812</v>
      </c>
      <c r="P141" s="2">
        <f t="shared" si="34"/>
        <v>-0.19483627517256519</v>
      </c>
      <c r="Q141" s="2">
        <f t="shared" si="35"/>
        <v>0.15589608116277276</v>
      </c>
      <c r="R141" s="2">
        <f t="shared" si="36"/>
        <v>-0.37241292637331658</v>
      </c>
      <c r="S141" s="2">
        <f t="shared" si="37"/>
        <v>0.14257383873587459</v>
      </c>
      <c r="T141" s="2">
        <f t="shared" si="38"/>
        <v>1.2358000648539158</v>
      </c>
      <c r="V141" s="20"/>
      <c r="W141" s="21"/>
      <c r="X141" s="21"/>
      <c r="Y141" s="21"/>
      <c r="Z141" s="2"/>
      <c r="AA141" s="2"/>
      <c r="AC141" s="21"/>
      <c r="AD141" s="21"/>
      <c r="AE141" s="21"/>
      <c r="AF141" s="21"/>
      <c r="AG141" s="2"/>
      <c r="AH141" s="2"/>
    </row>
    <row r="142" spans="8:34">
      <c r="H142" s="122">
        <v>41819</v>
      </c>
      <c r="I142" s="77">
        <v>2150.2579999999998</v>
      </c>
      <c r="J142" s="77">
        <v>2423.8168000000001</v>
      </c>
      <c r="K142" s="77">
        <v>1227.5684000000001</v>
      </c>
      <c r="L142" s="77">
        <v>2375.5329000000002</v>
      </c>
      <c r="M142" s="77">
        <v>2497.8559</v>
      </c>
      <c r="O142" s="13">
        <f t="shared" si="33"/>
        <v>41819</v>
      </c>
      <c r="P142" s="2">
        <f t="shared" si="34"/>
        <v>-0.18973826787580905</v>
      </c>
      <c r="Q142" s="2">
        <f t="shared" si="35"/>
        <v>0.2068523524121868</v>
      </c>
      <c r="R142" s="2">
        <f t="shared" si="36"/>
        <v>-0.34294835802978341</v>
      </c>
      <c r="S142" s="2">
        <f t="shared" si="37"/>
        <v>0.19647173907919258</v>
      </c>
      <c r="T142" s="2">
        <f t="shared" si="38"/>
        <v>1.3115829945037047</v>
      </c>
      <c r="V142" s="20"/>
      <c r="W142" s="21"/>
      <c r="X142" s="21"/>
      <c r="Y142" s="21"/>
      <c r="Z142" s="2"/>
      <c r="AA142" s="2"/>
      <c r="AC142" s="21"/>
      <c r="AD142" s="21"/>
      <c r="AE142" s="21"/>
      <c r="AF142" s="21"/>
      <c r="AG142" s="2"/>
      <c r="AH142" s="2"/>
    </row>
    <row r="143" spans="8:34">
      <c r="H143" s="122">
        <v>41826</v>
      </c>
      <c r="I143" s="77">
        <v>2178.6950000000002</v>
      </c>
      <c r="J143" s="77">
        <v>2513.1992</v>
      </c>
      <c r="K143" s="77">
        <v>1230.4782</v>
      </c>
      <c r="L143" s="77">
        <v>2434.4479000000001</v>
      </c>
      <c r="M143" s="77">
        <v>2714.4758999999999</v>
      </c>
      <c r="O143" s="13">
        <f t="shared" si="33"/>
        <v>41826</v>
      </c>
      <c r="P143" s="2">
        <f t="shared" si="34"/>
        <v>-0.17902261753226145</v>
      </c>
      <c r="Q143" s="2">
        <f t="shared" si="35"/>
        <v>0.25135710198907191</v>
      </c>
      <c r="R143" s="2">
        <f t="shared" si="36"/>
        <v>-0.34139089787700916</v>
      </c>
      <c r="S143" s="2">
        <f t="shared" si="37"/>
        <v>0.22614513678622927</v>
      </c>
      <c r="T143" s="2">
        <f t="shared" si="38"/>
        <v>1.5120489654467812</v>
      </c>
      <c r="V143" s="20"/>
      <c r="W143" s="21"/>
      <c r="X143" s="21"/>
      <c r="Y143" s="21"/>
      <c r="Z143" s="2"/>
      <c r="AA143" s="2"/>
      <c r="AC143" s="21"/>
      <c r="AD143" s="21"/>
      <c r="AE143" s="21"/>
      <c r="AF143" s="21"/>
      <c r="AG143" s="2"/>
      <c r="AH143" s="2"/>
    </row>
    <row r="144" spans="8:34">
      <c r="H144" s="122">
        <v>41833</v>
      </c>
      <c r="I144" s="77">
        <v>2148.009</v>
      </c>
      <c r="J144" s="77">
        <v>2499.6504</v>
      </c>
      <c r="K144" s="77">
        <v>1258.2625</v>
      </c>
      <c r="L144" s="77">
        <v>2445.0841999999998</v>
      </c>
      <c r="M144" s="77">
        <v>2594.3942999999999</v>
      </c>
      <c r="O144" s="13">
        <f t="shared" si="33"/>
        <v>41833</v>
      </c>
      <c r="P144" s="2">
        <f t="shared" si="34"/>
        <v>-0.1905857376378316</v>
      </c>
      <c r="Q144" s="2">
        <f t="shared" si="35"/>
        <v>0.24461096459438014</v>
      </c>
      <c r="R144" s="2">
        <f t="shared" si="36"/>
        <v>-0.32651944962533275</v>
      </c>
      <c r="S144" s="2">
        <f t="shared" si="37"/>
        <v>0.23150226417367481</v>
      </c>
      <c r="T144" s="2">
        <f t="shared" si="38"/>
        <v>1.4009222249039035</v>
      </c>
      <c r="V144" s="20"/>
      <c r="W144" s="21"/>
      <c r="X144" s="21"/>
      <c r="Y144" s="21"/>
      <c r="Z144" s="2"/>
      <c r="AA144" s="2"/>
      <c r="AC144" s="21"/>
      <c r="AD144" s="21"/>
      <c r="AE144" s="21"/>
      <c r="AF144" s="21"/>
      <c r="AG144" s="2"/>
      <c r="AH144" s="2"/>
    </row>
    <row r="145" spans="8:34">
      <c r="H145" s="122">
        <v>41840</v>
      </c>
      <c r="I145" s="77">
        <v>2164.1439999999998</v>
      </c>
      <c r="J145" s="77">
        <v>2436.6039999999998</v>
      </c>
      <c r="K145" s="77">
        <v>1240.4229</v>
      </c>
      <c r="L145" s="77">
        <v>2411.0255999999999</v>
      </c>
      <c r="M145" s="77">
        <v>2429.1138999999998</v>
      </c>
      <c r="O145" s="13">
        <f t="shared" si="33"/>
        <v>41840</v>
      </c>
      <c r="P145" s="2">
        <f t="shared" si="34"/>
        <v>-0.18450573558792704</v>
      </c>
      <c r="Q145" s="2">
        <f t="shared" si="35"/>
        <v>0.21321927849371436</v>
      </c>
      <c r="R145" s="2">
        <f t="shared" si="36"/>
        <v>-0.33606803239440042</v>
      </c>
      <c r="S145" s="2">
        <f t="shared" si="37"/>
        <v>0.21434815430106369</v>
      </c>
      <c r="T145" s="2">
        <f t="shared" si="38"/>
        <v>1.2479672998560774</v>
      </c>
      <c r="V145" s="20"/>
      <c r="W145" s="21"/>
      <c r="X145" s="21"/>
      <c r="Y145" s="21"/>
      <c r="Z145" s="2"/>
      <c r="AA145" s="2"/>
      <c r="AC145" s="21"/>
      <c r="AD145" s="21"/>
      <c r="AE145" s="21"/>
      <c r="AF145" s="21"/>
      <c r="AG145" s="2"/>
      <c r="AH145" s="2"/>
    </row>
    <row r="146" spans="8:34">
      <c r="H146" s="122">
        <v>41847</v>
      </c>
      <c r="I146" s="77">
        <v>2260.4540000000002</v>
      </c>
      <c r="J146" s="77">
        <v>2418.7082999999998</v>
      </c>
      <c r="K146" s="77">
        <v>1283.1224999999999</v>
      </c>
      <c r="L146" s="77">
        <v>2394.3883999999998</v>
      </c>
      <c r="M146" s="77">
        <v>2357.6489999999999</v>
      </c>
      <c r="O146" s="13">
        <f t="shared" si="33"/>
        <v>41847</v>
      </c>
      <c r="P146" s="2">
        <f t="shared" si="34"/>
        <v>-0.14821413364021607</v>
      </c>
      <c r="Q146" s="2">
        <f t="shared" si="35"/>
        <v>0.20430875867098575</v>
      </c>
      <c r="R146" s="2">
        <f t="shared" si="36"/>
        <v>-0.31321322260011808</v>
      </c>
      <c r="S146" s="2">
        <f t="shared" si="37"/>
        <v>0.20596858623976311</v>
      </c>
      <c r="T146" s="2">
        <f t="shared" si="38"/>
        <v>1.1818317603544162</v>
      </c>
      <c r="V146" s="20"/>
      <c r="W146" s="21"/>
      <c r="X146" s="21"/>
      <c r="Y146" s="21"/>
      <c r="Z146" s="2"/>
      <c r="AA146" s="2"/>
      <c r="AC146" s="21"/>
      <c r="AD146" s="21"/>
      <c r="AE146" s="21"/>
      <c r="AF146" s="21"/>
      <c r="AG146" s="2"/>
      <c r="AH146" s="2"/>
    </row>
    <row r="147" spans="8:34">
      <c r="H147" s="122">
        <v>41854</v>
      </c>
      <c r="I147" s="77">
        <v>2329.402</v>
      </c>
      <c r="J147" s="77">
        <v>2458.8483999999999</v>
      </c>
      <c r="K147" s="77">
        <v>1276.5856000000001</v>
      </c>
      <c r="L147" s="77">
        <v>2440.6282000000001</v>
      </c>
      <c r="M147" s="77">
        <v>2402.6605</v>
      </c>
      <c r="O147" s="13">
        <f t="shared" si="33"/>
        <v>41854</v>
      </c>
      <c r="P147" s="2">
        <f t="shared" si="34"/>
        <v>-0.12223309977986141</v>
      </c>
      <c r="Q147" s="2">
        <f t="shared" si="35"/>
        <v>0.22429507698970541</v>
      </c>
      <c r="R147" s="2">
        <f t="shared" si="36"/>
        <v>-0.31671207519227917</v>
      </c>
      <c r="S147" s="2">
        <f t="shared" si="37"/>
        <v>0.22925793488261892</v>
      </c>
      <c r="T147" s="2">
        <f t="shared" si="38"/>
        <v>1.22348661240457</v>
      </c>
      <c r="V147" s="20"/>
      <c r="W147" s="21"/>
      <c r="X147" s="21"/>
      <c r="Y147" s="21"/>
      <c r="Z147" s="2"/>
      <c r="AA147" s="2"/>
      <c r="AC147" s="21"/>
      <c r="AD147" s="21"/>
      <c r="AE147" s="21"/>
      <c r="AF147" s="21"/>
      <c r="AG147" s="2"/>
      <c r="AH147" s="2"/>
    </row>
    <row r="148" spans="8:34">
      <c r="H148" s="122">
        <v>41861</v>
      </c>
      <c r="I148" s="77">
        <v>2331.134</v>
      </c>
      <c r="J148" s="77">
        <v>2526.7833000000001</v>
      </c>
      <c r="K148" s="77">
        <v>1289.4033999999999</v>
      </c>
      <c r="L148" s="77">
        <v>2510.8964000000001</v>
      </c>
      <c r="M148" s="77">
        <v>2481.6828</v>
      </c>
      <c r="O148" s="13">
        <f t="shared" si="33"/>
        <v>41861</v>
      </c>
      <c r="P148" s="2">
        <f t="shared" si="34"/>
        <v>-0.12158044632151399</v>
      </c>
      <c r="Q148" s="2">
        <f t="shared" si="35"/>
        <v>0.25812081574846268</v>
      </c>
      <c r="R148" s="2">
        <f t="shared" si="36"/>
        <v>-0.30985139310202192</v>
      </c>
      <c r="S148" s="2">
        <f t="shared" si="37"/>
        <v>0.26464953710204719</v>
      </c>
      <c r="T148" s="2">
        <f t="shared" si="38"/>
        <v>1.2966159730160327</v>
      </c>
      <c r="V148" s="20"/>
      <c r="W148" s="21"/>
      <c r="X148" s="21"/>
      <c r="Y148" s="21"/>
      <c r="Z148" s="2"/>
      <c r="AA148" s="2"/>
      <c r="AC148" s="21"/>
      <c r="AD148" s="21"/>
      <c r="AE148" s="21"/>
      <c r="AF148" s="21"/>
      <c r="AG148" s="2"/>
      <c r="AH148" s="2"/>
    </row>
    <row r="149" spans="8:34">
      <c r="H149" s="122">
        <v>41868</v>
      </c>
      <c r="I149" s="77">
        <v>2360.6350000000002</v>
      </c>
      <c r="J149" s="77">
        <v>2591.4524000000001</v>
      </c>
      <c r="K149" s="77">
        <v>1317.5410999999999</v>
      </c>
      <c r="L149" s="77">
        <v>2563.3420000000001</v>
      </c>
      <c r="M149" s="77">
        <v>2588.4499000000001</v>
      </c>
      <c r="O149" s="13">
        <f t="shared" si="33"/>
        <v>41868</v>
      </c>
      <c r="P149" s="2">
        <f t="shared" si="34"/>
        <v>-0.11046385874951292</v>
      </c>
      <c r="Q149" s="2">
        <f t="shared" si="35"/>
        <v>0.29032046691986269</v>
      </c>
      <c r="R149" s="2">
        <f t="shared" si="36"/>
        <v>-0.29479078875096065</v>
      </c>
      <c r="S149" s="2">
        <f t="shared" si="37"/>
        <v>0.29106452728763954</v>
      </c>
      <c r="T149" s="2">
        <f t="shared" si="38"/>
        <v>1.3954211173530124</v>
      </c>
      <c r="V149" s="20"/>
      <c r="W149" s="21"/>
      <c r="X149" s="21"/>
      <c r="Y149" s="21"/>
      <c r="Z149" s="2"/>
      <c r="AA149" s="2"/>
      <c r="AC149" s="21"/>
      <c r="AD149" s="21"/>
      <c r="AE149" s="21"/>
      <c r="AF149" s="21"/>
      <c r="AG149" s="2"/>
      <c r="AH149" s="2"/>
    </row>
    <row r="150" spans="8:34">
      <c r="H150" s="122">
        <v>41875</v>
      </c>
      <c r="I150" s="77">
        <v>2365.364</v>
      </c>
      <c r="J150" s="77">
        <v>2670.6147999999998</v>
      </c>
      <c r="K150" s="77">
        <v>1289.9056</v>
      </c>
      <c r="L150" s="77">
        <v>2664.3002999999999</v>
      </c>
      <c r="M150" s="77">
        <v>2660.6808000000001</v>
      </c>
      <c r="O150" s="13">
        <f t="shared" si="33"/>
        <v>41875</v>
      </c>
      <c r="P150" s="2">
        <f t="shared" si="34"/>
        <v>-0.10868187364297444</v>
      </c>
      <c r="Q150" s="2">
        <f t="shared" si="35"/>
        <v>0.3297365352723034</v>
      </c>
      <c r="R150" s="2">
        <f t="shared" si="36"/>
        <v>-0.30958259232921159</v>
      </c>
      <c r="S150" s="2">
        <f t="shared" si="37"/>
        <v>0.34191364530047719</v>
      </c>
      <c r="T150" s="2">
        <f t="shared" si="38"/>
        <v>1.4622655338454522</v>
      </c>
      <c r="V150" s="20"/>
      <c r="W150" s="21"/>
      <c r="X150" s="21"/>
      <c r="Y150" s="21"/>
      <c r="Z150" s="2"/>
      <c r="AA150" s="2"/>
      <c r="AC150" s="21"/>
      <c r="AD150" s="21"/>
      <c r="AE150" s="21"/>
      <c r="AF150" s="21"/>
      <c r="AG150" s="2"/>
      <c r="AH150" s="2"/>
    </row>
    <row r="151" spans="8:34">
      <c r="H151" s="122">
        <v>41882</v>
      </c>
      <c r="I151" s="77">
        <v>2338.2869999999998</v>
      </c>
      <c r="J151" s="77">
        <v>2607.4358999999999</v>
      </c>
      <c r="K151" s="77">
        <v>1275.5579</v>
      </c>
      <c r="L151" s="77">
        <v>2602.6309999999999</v>
      </c>
      <c r="M151" s="77">
        <v>2577.5855000000001</v>
      </c>
      <c r="O151" s="13">
        <f t="shared" si="33"/>
        <v>41882</v>
      </c>
      <c r="P151" s="2">
        <f t="shared" si="34"/>
        <v>-0.11888504782985199</v>
      </c>
      <c r="Q151" s="2">
        <f t="shared" si="35"/>
        <v>0.29827887556476518</v>
      </c>
      <c r="R151" s="2">
        <f t="shared" si="36"/>
        <v>-0.3172621479804455</v>
      </c>
      <c r="S151" s="2">
        <f t="shared" si="37"/>
        <v>0.31085300428860285</v>
      </c>
      <c r="T151" s="2">
        <f t="shared" si="38"/>
        <v>1.3853669095480363</v>
      </c>
      <c r="V151" s="20"/>
      <c r="W151" s="21"/>
      <c r="X151" s="21"/>
      <c r="Y151" s="21"/>
      <c r="Z151" s="2"/>
      <c r="AA151" s="2"/>
      <c r="AC151" s="21"/>
      <c r="AD151" s="21"/>
      <c r="AE151" s="21"/>
      <c r="AF151" s="21"/>
      <c r="AG151" s="2"/>
      <c r="AH151" s="2"/>
    </row>
    <row r="152" spans="8:34">
      <c r="H152" s="122">
        <v>41889</v>
      </c>
      <c r="I152" s="77">
        <v>2449.259</v>
      </c>
      <c r="J152" s="77">
        <v>2771.4404</v>
      </c>
      <c r="K152" s="77">
        <v>1324.8510000000001</v>
      </c>
      <c r="L152" s="77">
        <v>2766.5279999999998</v>
      </c>
      <c r="M152" s="77">
        <v>2769.0803000000001</v>
      </c>
      <c r="O152" s="13">
        <f t="shared" si="33"/>
        <v>41889</v>
      </c>
      <c r="P152" s="2">
        <f t="shared" si="34"/>
        <v>-7.706850072839444E-2</v>
      </c>
      <c r="Q152" s="2">
        <f t="shared" si="35"/>
        <v>0.37993901449572087</v>
      </c>
      <c r="R152" s="2">
        <f t="shared" si="36"/>
        <v>-0.29087819064429854</v>
      </c>
      <c r="S152" s="2">
        <f t="shared" si="37"/>
        <v>0.39340211510911072</v>
      </c>
      <c r="T152" s="2">
        <f t="shared" si="38"/>
        <v>1.5625813450228323</v>
      </c>
      <c r="V152" s="20"/>
      <c r="W152" s="21"/>
      <c r="X152" s="21"/>
      <c r="Y152" s="21"/>
      <c r="Z152" s="2"/>
      <c r="AA152" s="2"/>
      <c r="AC152" s="21"/>
      <c r="AD152" s="21"/>
      <c r="AE152" s="21"/>
      <c r="AF152" s="21"/>
      <c r="AG152" s="2"/>
      <c r="AH152" s="2"/>
    </row>
    <row r="153" spans="8:34">
      <c r="H153" s="122">
        <v>41896</v>
      </c>
      <c r="I153" s="77">
        <v>2438.3580000000002</v>
      </c>
      <c r="J153" s="77">
        <v>2822.9205999999999</v>
      </c>
      <c r="K153" s="77">
        <v>1315.2691</v>
      </c>
      <c r="L153" s="77">
        <v>2841.5868999999998</v>
      </c>
      <c r="M153" s="77">
        <v>2777.0655999999999</v>
      </c>
      <c r="O153" s="13">
        <f t="shared" si="33"/>
        <v>41896</v>
      </c>
      <c r="P153" s="2">
        <f t="shared" si="34"/>
        <v>-8.11762232165264E-2</v>
      </c>
      <c r="Q153" s="2">
        <f t="shared" si="35"/>
        <v>0.4055717275261157</v>
      </c>
      <c r="R153" s="2">
        <f t="shared" si="36"/>
        <v>-0.29600686871078719</v>
      </c>
      <c r="S153" s="2">
        <f t="shared" si="37"/>
        <v>0.43120662314870528</v>
      </c>
      <c r="T153" s="2">
        <f t="shared" si="38"/>
        <v>1.5699711562949759</v>
      </c>
      <c r="V153" s="20"/>
      <c r="W153" s="21"/>
      <c r="X153" s="21"/>
      <c r="Y153" s="21"/>
      <c r="Z153" s="2"/>
      <c r="AA153" s="2"/>
      <c r="AC153" s="21"/>
      <c r="AD153" s="21"/>
      <c r="AE153" s="21"/>
      <c r="AF153" s="21"/>
      <c r="AG153" s="2"/>
      <c r="AH153" s="2"/>
    </row>
    <row r="154" spans="8:34">
      <c r="H154" s="122">
        <v>41903</v>
      </c>
      <c r="I154" s="77">
        <v>2425.2109999999998</v>
      </c>
      <c r="J154" s="77">
        <v>2808.6765999999998</v>
      </c>
      <c r="K154" s="77">
        <v>1327.192</v>
      </c>
      <c r="L154" s="77">
        <v>2838.8045000000002</v>
      </c>
      <c r="M154" s="77">
        <v>2705.9992999999999</v>
      </c>
      <c r="O154" s="13">
        <f t="shared" si="33"/>
        <v>41903</v>
      </c>
      <c r="P154" s="2">
        <f t="shared" si="34"/>
        <v>-8.6130285004570983E-2</v>
      </c>
      <c r="Q154" s="2">
        <f t="shared" si="35"/>
        <v>0.39847944030879834</v>
      </c>
      <c r="R154" s="2">
        <f t="shared" si="36"/>
        <v>-0.2896251786786499</v>
      </c>
      <c r="S154" s="2">
        <f t="shared" si="37"/>
        <v>0.42980522686965839</v>
      </c>
      <c r="T154" s="2">
        <f t="shared" si="38"/>
        <v>1.504204491948046</v>
      </c>
      <c r="V154" s="20"/>
      <c r="W154" s="21"/>
      <c r="X154" s="21"/>
      <c r="Y154" s="21"/>
      <c r="Z154" s="2"/>
      <c r="AA154" s="2"/>
      <c r="AC154" s="21"/>
      <c r="AD154" s="21"/>
      <c r="AE154" s="21"/>
      <c r="AF154" s="21"/>
      <c r="AG154" s="2"/>
      <c r="AH154" s="2"/>
    </row>
    <row r="155" spans="8:34">
      <c r="H155" s="122">
        <v>41910</v>
      </c>
      <c r="I155" s="77">
        <v>2437.201</v>
      </c>
      <c r="J155" s="77">
        <v>2917.0706</v>
      </c>
      <c r="K155" s="77">
        <v>1324.7562</v>
      </c>
      <c r="L155" s="77">
        <v>2957.9032999999999</v>
      </c>
      <c r="M155" s="77">
        <v>2831.1929</v>
      </c>
      <c r="O155" s="13">
        <f t="shared" si="33"/>
        <v>41910</v>
      </c>
      <c r="P155" s="2">
        <f t="shared" si="34"/>
        <v>-8.1612204770399432E-2</v>
      </c>
      <c r="Q155" s="2">
        <f t="shared" si="35"/>
        <v>0.45245033195678364</v>
      </c>
      <c r="R155" s="2">
        <f t="shared" si="36"/>
        <v>-0.29092893200881953</v>
      </c>
      <c r="S155" s="2">
        <f t="shared" si="37"/>
        <v>0.4897910718807903</v>
      </c>
      <c r="T155" s="2">
        <f t="shared" si="38"/>
        <v>1.6200620147061437</v>
      </c>
      <c r="V155" s="20"/>
      <c r="W155" s="21"/>
      <c r="X155" s="21"/>
      <c r="Y155" s="21"/>
      <c r="Z155" s="2"/>
      <c r="AA155" s="2"/>
      <c r="AC155" s="21"/>
      <c r="AD155" s="21"/>
      <c r="AE155" s="21"/>
      <c r="AF155" s="21"/>
      <c r="AG155" s="2"/>
      <c r="AH155" s="2"/>
    </row>
    <row r="156" spans="8:34">
      <c r="H156" s="122">
        <v>41917</v>
      </c>
      <c r="I156" s="77">
        <v>2450.9879999999998</v>
      </c>
      <c r="J156" s="77">
        <v>2982.7842000000001</v>
      </c>
      <c r="K156" s="77">
        <v>1324.6762000000001</v>
      </c>
      <c r="L156" s="77">
        <v>3033.1765999999998</v>
      </c>
      <c r="M156" s="77">
        <v>2896.4531000000002</v>
      </c>
      <c r="O156" s="66">
        <f t="shared" si="33"/>
        <v>41917</v>
      </c>
      <c r="P156" s="2">
        <f t="shared" si="34"/>
        <v>-7.6416977732157498E-2</v>
      </c>
      <c r="Q156" s="2">
        <f t="shared" si="35"/>
        <v>0.48517005431594606</v>
      </c>
      <c r="R156" s="2">
        <f t="shared" si="36"/>
        <v>-0.29097175172571477</v>
      </c>
      <c r="S156" s="2">
        <f t="shared" si="37"/>
        <v>0.52770356560261145</v>
      </c>
      <c r="T156" s="2">
        <f t="shared" si="38"/>
        <v>1.6804555580398128</v>
      </c>
      <c r="V156" s="20"/>
      <c r="W156" s="21"/>
      <c r="X156" s="21"/>
      <c r="Y156" s="21"/>
      <c r="Z156" s="2"/>
      <c r="AA156" s="2"/>
      <c r="AC156" s="21"/>
      <c r="AD156" s="21"/>
      <c r="AE156" s="21"/>
      <c r="AF156" s="21"/>
      <c r="AG156" s="2"/>
      <c r="AH156" s="2"/>
    </row>
    <row r="157" spans="8:34">
      <c r="H157" s="123">
        <v>41922</v>
      </c>
      <c r="I157" s="77">
        <v>2466.7890000000002</v>
      </c>
      <c r="J157" s="77">
        <v>2992.2213000000002</v>
      </c>
      <c r="K157" s="77">
        <v>1326.9765</v>
      </c>
      <c r="L157" s="77">
        <v>3061.0434</v>
      </c>
      <c r="M157" s="77">
        <v>2850.3933000000002</v>
      </c>
      <c r="N157" s="1"/>
      <c r="O157" s="1"/>
      <c r="P157" s="21"/>
      <c r="Q157" s="21"/>
      <c r="R157" s="21"/>
      <c r="S157" s="21"/>
      <c r="T157" s="21"/>
      <c r="W157" s="14"/>
      <c r="X157" s="14"/>
      <c r="Y157" s="14"/>
      <c r="AC157" s="21"/>
      <c r="AD157" s="21"/>
      <c r="AE157" s="21"/>
      <c r="AF157" s="21"/>
    </row>
    <row r="158" spans="8:34" ht="14.25">
      <c r="H158" s="167"/>
      <c r="I158" s="116"/>
      <c r="J158" s="116"/>
      <c r="K158" s="116"/>
      <c r="L158" s="116"/>
      <c r="M158" s="116"/>
      <c r="N158" s="1"/>
      <c r="O158" s="1"/>
      <c r="P158" s="21"/>
      <c r="Q158" s="21"/>
      <c r="R158" s="21"/>
      <c r="S158" s="21"/>
      <c r="T158" s="21"/>
      <c r="W158" s="14"/>
      <c r="X158" s="14"/>
      <c r="Y158" s="14"/>
      <c r="AC158" s="21"/>
      <c r="AD158" s="21"/>
      <c r="AE158" s="21"/>
      <c r="AF158" s="21"/>
    </row>
    <row r="159" spans="8:34" ht="14.25">
      <c r="H159" s="167"/>
      <c r="I159" s="116"/>
      <c r="J159" s="116"/>
      <c r="K159" s="116"/>
      <c r="L159" s="116"/>
      <c r="M159" s="116"/>
      <c r="N159" s="1"/>
      <c r="O159" s="1"/>
      <c r="P159" s="21"/>
      <c r="Q159" s="21"/>
      <c r="R159" s="21"/>
      <c r="S159" s="21"/>
      <c r="T159" s="21"/>
      <c r="W159" s="14"/>
      <c r="X159" s="14"/>
      <c r="Y159" s="14"/>
      <c r="AC159" s="21"/>
      <c r="AD159" s="21"/>
      <c r="AE159" s="21"/>
      <c r="AF159" s="21"/>
    </row>
    <row r="160" spans="8:34" ht="14.25">
      <c r="H160" s="167"/>
      <c r="I160" s="116"/>
      <c r="J160" s="116"/>
      <c r="K160" s="116"/>
      <c r="L160" s="116"/>
      <c r="M160" s="116"/>
      <c r="N160" s="1"/>
      <c r="O160" s="1"/>
      <c r="P160" s="21"/>
      <c r="Q160" s="21"/>
      <c r="R160" s="21"/>
      <c r="S160" s="21"/>
      <c r="T160" s="21"/>
      <c r="W160" s="14"/>
      <c r="X160" s="14"/>
      <c r="Y160" s="14"/>
      <c r="AC160" s="21"/>
      <c r="AD160" s="21"/>
      <c r="AE160" s="21"/>
      <c r="AF160" s="21"/>
    </row>
    <row r="161" spans="8:32">
      <c r="H161" s="168"/>
      <c r="I161" s="117"/>
      <c r="J161" s="117"/>
      <c r="K161" s="117"/>
      <c r="L161" s="117"/>
      <c r="M161" s="117"/>
      <c r="N161" s="1"/>
      <c r="O161" s="1"/>
      <c r="P161" s="21"/>
      <c r="Q161" s="21"/>
      <c r="R161" s="21"/>
      <c r="S161" s="21"/>
      <c r="T161" s="21"/>
      <c r="W161" s="14"/>
      <c r="X161" s="14"/>
      <c r="Y161" s="14"/>
      <c r="AC161" s="21"/>
      <c r="AD161" s="21"/>
      <c r="AE161" s="21"/>
      <c r="AF161" s="21"/>
    </row>
    <row r="162" spans="8:32">
      <c r="H162" s="114"/>
      <c r="I162" s="117"/>
      <c r="J162" s="117"/>
      <c r="K162" s="117"/>
      <c r="L162" s="117"/>
      <c r="M162" s="117"/>
      <c r="N162" s="1"/>
      <c r="O162" s="1"/>
      <c r="P162" s="21"/>
      <c r="Q162" s="21"/>
      <c r="R162" s="21"/>
      <c r="S162" s="21"/>
      <c r="T162" s="21"/>
      <c r="W162" s="14"/>
      <c r="X162" s="14"/>
      <c r="Y162" s="14"/>
      <c r="AC162" s="21"/>
      <c r="AD162" s="21"/>
      <c r="AE162" s="21"/>
      <c r="AF162" s="21"/>
    </row>
    <row r="163" spans="8:32">
      <c r="H163" s="115"/>
      <c r="I163" s="118"/>
      <c r="J163" s="118"/>
      <c r="K163" s="118"/>
      <c r="L163" s="118"/>
      <c r="M163" s="118"/>
      <c r="O163" s="13"/>
      <c r="P163" s="21"/>
      <c r="Q163" s="21"/>
      <c r="R163" s="21"/>
      <c r="S163" s="21"/>
      <c r="T163" s="21"/>
      <c r="W163" s="14"/>
      <c r="X163" s="14"/>
      <c r="Y163" s="14"/>
      <c r="AC163" s="21"/>
      <c r="AD163" s="21"/>
      <c r="AE163" s="21"/>
      <c r="AF163" s="21"/>
    </row>
    <row r="164" spans="8:32">
      <c r="H164" s="115"/>
      <c r="I164" s="118"/>
      <c r="J164" s="118"/>
      <c r="K164" s="118"/>
      <c r="L164" s="118"/>
      <c r="M164" s="118"/>
      <c r="O164" s="13"/>
      <c r="P164" s="21"/>
      <c r="Q164" s="21"/>
      <c r="R164" s="21"/>
      <c r="S164" s="21"/>
      <c r="T164" s="21"/>
      <c r="W164" s="14"/>
      <c r="X164" s="14"/>
      <c r="Y164" s="14"/>
      <c r="AC164" s="21"/>
      <c r="AD164" s="21"/>
      <c r="AE164" s="21"/>
      <c r="AF164" s="21"/>
    </row>
    <row r="165" spans="8:32">
      <c r="H165" s="115"/>
      <c r="I165" s="118"/>
      <c r="J165" s="118"/>
      <c r="K165" s="118"/>
      <c r="L165" s="118"/>
      <c r="M165" s="118"/>
      <c r="O165" s="13"/>
      <c r="P165" s="21"/>
      <c r="Q165" s="21"/>
      <c r="R165" s="21"/>
      <c r="S165" s="21"/>
      <c r="T165" s="21"/>
      <c r="W165" s="14"/>
      <c r="X165" s="14"/>
      <c r="Y165" s="14"/>
      <c r="AC165" s="21"/>
      <c r="AD165" s="21"/>
      <c r="AE165" s="21"/>
      <c r="AF165" s="21"/>
    </row>
    <row r="166" spans="8:32">
      <c r="H166" s="115"/>
      <c r="I166" s="118"/>
      <c r="J166" s="118"/>
      <c r="K166" s="118"/>
      <c r="L166" s="118"/>
      <c r="M166" s="118"/>
      <c r="O166" s="13"/>
      <c r="P166" s="21"/>
      <c r="Q166" s="21"/>
      <c r="R166" s="21"/>
      <c r="S166" s="21"/>
      <c r="T166" s="21"/>
      <c r="W166" s="14"/>
      <c r="X166" s="14"/>
      <c r="Y166" s="14"/>
      <c r="AC166" s="21"/>
      <c r="AD166" s="21"/>
      <c r="AE166" s="21"/>
      <c r="AF166" s="21"/>
    </row>
    <row r="167" spans="8:32">
      <c r="H167" s="115"/>
      <c r="I167" s="118"/>
      <c r="J167" s="118"/>
      <c r="K167" s="118"/>
      <c r="L167" s="118"/>
      <c r="M167" s="118"/>
      <c r="O167" s="13"/>
      <c r="P167" s="21"/>
      <c r="Q167" s="21"/>
      <c r="R167" s="21"/>
      <c r="S167" s="21"/>
      <c r="T167" s="21"/>
      <c r="W167" s="14"/>
      <c r="X167" s="14"/>
      <c r="Y167" s="14"/>
      <c r="AC167" s="21"/>
      <c r="AD167" s="21"/>
      <c r="AE167" s="21"/>
      <c r="AF167" s="21"/>
    </row>
    <row r="168" spans="8:32">
      <c r="H168" s="115"/>
      <c r="I168" s="118"/>
      <c r="J168" s="118"/>
      <c r="K168" s="118"/>
      <c r="L168" s="118"/>
      <c r="M168" s="118"/>
      <c r="O168" s="13"/>
      <c r="P168" s="21"/>
      <c r="Q168" s="21"/>
      <c r="R168" s="21"/>
      <c r="S168" s="21"/>
      <c r="T168" s="21"/>
      <c r="W168" s="14"/>
      <c r="X168" s="14"/>
      <c r="Y168" s="14"/>
      <c r="AC168" s="21"/>
      <c r="AD168" s="21"/>
      <c r="AE168" s="21"/>
      <c r="AF168" s="21"/>
    </row>
    <row r="169" spans="8:32">
      <c r="H169" s="115"/>
      <c r="I169" s="118"/>
      <c r="J169" s="118"/>
      <c r="K169" s="118"/>
      <c r="L169" s="118"/>
      <c r="M169" s="118"/>
      <c r="O169" s="13"/>
      <c r="P169" s="21"/>
      <c r="Q169" s="21"/>
      <c r="R169" s="21"/>
      <c r="S169" s="21"/>
      <c r="T169" s="21"/>
      <c r="W169" s="14"/>
      <c r="X169" s="14"/>
      <c r="Y169" s="14"/>
      <c r="AC169" s="21"/>
      <c r="AD169" s="21"/>
      <c r="AE169" s="21"/>
      <c r="AF169" s="21"/>
    </row>
    <row r="170" spans="8:32">
      <c r="H170" s="115"/>
      <c r="I170" s="118"/>
      <c r="J170" s="118"/>
      <c r="K170" s="118"/>
      <c r="L170" s="118"/>
      <c r="M170" s="118"/>
      <c r="O170" s="13"/>
      <c r="P170" s="21"/>
      <c r="Q170" s="21"/>
      <c r="R170" s="21"/>
      <c r="S170" s="21"/>
      <c r="T170" s="21"/>
      <c r="W170" s="14"/>
      <c r="X170" s="14"/>
      <c r="Y170" s="14"/>
      <c r="AC170" s="21"/>
      <c r="AD170" s="21"/>
      <c r="AE170" s="21"/>
      <c r="AF170" s="21"/>
    </row>
    <row r="171" spans="8:32">
      <c r="H171" s="115"/>
      <c r="I171" s="118"/>
      <c r="J171" s="118"/>
      <c r="K171" s="118"/>
      <c r="L171" s="118"/>
      <c r="M171" s="118"/>
      <c r="O171" s="13"/>
      <c r="P171" s="21"/>
      <c r="Q171" s="21"/>
      <c r="R171" s="21"/>
      <c r="S171" s="21"/>
      <c r="T171" s="21"/>
      <c r="W171" s="14"/>
      <c r="X171" s="14"/>
      <c r="Y171" s="14"/>
      <c r="AC171" s="21"/>
      <c r="AD171" s="21"/>
      <c r="AE171" s="21"/>
      <c r="AF171" s="21"/>
    </row>
    <row r="172" spans="8:32">
      <c r="H172" s="115"/>
      <c r="I172" s="118"/>
      <c r="J172" s="118"/>
      <c r="K172" s="118"/>
      <c r="L172" s="118"/>
      <c r="M172" s="118"/>
      <c r="O172" s="13"/>
      <c r="P172" s="21"/>
      <c r="Q172" s="21"/>
      <c r="R172" s="21"/>
      <c r="S172" s="21"/>
      <c r="T172" s="21"/>
      <c r="W172" s="14"/>
      <c r="X172" s="14"/>
      <c r="Y172" s="14"/>
      <c r="AC172" s="21"/>
      <c r="AD172" s="21"/>
      <c r="AE172" s="21"/>
      <c r="AF172" s="21"/>
    </row>
    <row r="173" spans="8:32">
      <c r="H173" s="115"/>
      <c r="I173" s="118"/>
      <c r="J173" s="118"/>
      <c r="K173" s="118"/>
      <c r="L173" s="118"/>
      <c r="M173" s="118"/>
      <c r="O173" s="13"/>
      <c r="P173" s="21"/>
      <c r="Q173" s="21"/>
      <c r="R173" s="21"/>
      <c r="S173" s="21"/>
      <c r="T173" s="21"/>
      <c r="W173" s="14"/>
      <c r="X173" s="14"/>
      <c r="Y173" s="14"/>
      <c r="AC173" s="21"/>
      <c r="AD173" s="21"/>
      <c r="AE173" s="21"/>
      <c r="AF173" s="21"/>
    </row>
    <row r="174" spans="8:32">
      <c r="H174" s="115"/>
      <c r="I174" s="118"/>
      <c r="J174" s="118"/>
      <c r="K174" s="118"/>
      <c r="L174" s="118"/>
      <c r="M174" s="118"/>
      <c r="O174" s="13"/>
      <c r="P174" s="21"/>
      <c r="Q174" s="21"/>
      <c r="R174" s="21"/>
      <c r="S174" s="21"/>
      <c r="T174" s="21"/>
      <c r="W174" s="14"/>
      <c r="X174" s="14"/>
      <c r="Y174" s="14"/>
      <c r="AC174" s="21"/>
      <c r="AD174" s="21"/>
      <c r="AE174" s="21"/>
      <c r="AF174" s="21"/>
    </row>
    <row r="175" spans="8:32">
      <c r="H175" s="115"/>
      <c r="I175" s="118"/>
      <c r="J175" s="118"/>
      <c r="K175" s="118"/>
      <c r="L175" s="118"/>
      <c r="M175" s="118"/>
      <c r="O175" s="13"/>
      <c r="P175" s="21"/>
      <c r="Q175" s="21"/>
      <c r="R175" s="21"/>
      <c r="S175" s="21"/>
      <c r="T175" s="21"/>
      <c r="W175" s="14"/>
      <c r="X175" s="14"/>
      <c r="Y175" s="14"/>
      <c r="AC175" s="21"/>
      <c r="AD175" s="21"/>
      <c r="AE175" s="21"/>
      <c r="AF175" s="21"/>
    </row>
    <row r="176" spans="8:32">
      <c r="H176" s="115"/>
      <c r="I176" s="118"/>
      <c r="J176" s="118"/>
      <c r="K176" s="118"/>
      <c r="L176" s="118"/>
      <c r="M176" s="118"/>
      <c r="O176" s="13"/>
      <c r="P176" s="21"/>
      <c r="Q176" s="21"/>
      <c r="R176" s="21"/>
      <c r="S176" s="21"/>
      <c r="T176" s="21"/>
      <c r="W176" s="14"/>
      <c r="X176" s="14"/>
      <c r="Y176" s="14"/>
      <c r="AC176" s="21"/>
      <c r="AD176" s="21"/>
      <c r="AE176" s="21"/>
      <c r="AF176" s="21"/>
    </row>
    <row r="177" spans="8:32">
      <c r="H177" s="115"/>
      <c r="I177" s="118"/>
      <c r="J177" s="118"/>
      <c r="K177" s="118"/>
      <c r="L177" s="118"/>
      <c r="M177" s="118"/>
      <c r="O177" s="13"/>
      <c r="P177" s="21"/>
      <c r="Q177" s="21"/>
      <c r="R177" s="21"/>
      <c r="S177" s="21"/>
      <c r="T177" s="21"/>
      <c r="W177" s="14"/>
      <c r="X177" s="14"/>
      <c r="Y177" s="14"/>
      <c r="AC177" s="21"/>
      <c r="AD177" s="21"/>
      <c r="AE177" s="21"/>
      <c r="AF177" s="21"/>
    </row>
    <row r="178" spans="8:32">
      <c r="H178" s="115"/>
      <c r="I178" s="118"/>
      <c r="J178" s="118"/>
      <c r="K178" s="118"/>
      <c r="L178" s="118"/>
      <c r="M178" s="118"/>
      <c r="O178" s="13"/>
      <c r="P178" s="21"/>
      <c r="Q178" s="21"/>
      <c r="R178" s="21"/>
      <c r="S178" s="21"/>
      <c r="T178" s="21"/>
      <c r="W178" s="14"/>
      <c r="X178" s="14"/>
      <c r="Y178" s="14"/>
      <c r="AC178" s="21"/>
      <c r="AD178" s="21"/>
      <c r="AE178" s="21"/>
      <c r="AF178" s="21"/>
    </row>
    <row r="179" spans="8:32">
      <c r="H179" s="115"/>
      <c r="I179" s="118"/>
      <c r="J179" s="118"/>
      <c r="K179" s="118"/>
      <c r="L179" s="118"/>
      <c r="M179" s="118"/>
      <c r="O179" s="13"/>
      <c r="P179" s="21"/>
      <c r="Q179" s="21"/>
      <c r="R179" s="21"/>
      <c r="S179" s="21"/>
      <c r="T179" s="21"/>
      <c r="W179" s="14"/>
      <c r="X179" s="14"/>
      <c r="Y179" s="14"/>
      <c r="AC179" s="21"/>
      <c r="AD179" s="21"/>
      <c r="AE179" s="21"/>
      <c r="AF179" s="21"/>
    </row>
    <row r="180" spans="8:32">
      <c r="H180" s="115"/>
      <c r="I180" s="118"/>
      <c r="J180" s="118"/>
      <c r="K180" s="118"/>
      <c r="L180" s="118"/>
      <c r="M180" s="118"/>
      <c r="O180" s="13"/>
      <c r="P180" s="21"/>
      <c r="Q180" s="21"/>
      <c r="R180" s="21"/>
      <c r="S180" s="21"/>
      <c r="T180" s="21"/>
      <c r="W180" s="14"/>
      <c r="X180" s="14"/>
      <c r="Y180" s="14"/>
      <c r="AC180" s="21"/>
      <c r="AD180" s="21"/>
      <c r="AE180" s="21"/>
      <c r="AF180" s="21"/>
    </row>
    <row r="181" spans="8:32">
      <c r="H181" s="115"/>
      <c r="I181" s="118"/>
      <c r="J181" s="118"/>
      <c r="K181" s="118"/>
      <c r="L181" s="118"/>
      <c r="M181" s="118"/>
      <c r="O181" s="13"/>
      <c r="P181" s="21"/>
      <c r="Q181" s="21"/>
      <c r="R181" s="21"/>
      <c r="S181" s="21"/>
      <c r="T181" s="21"/>
      <c r="W181" s="14"/>
      <c r="X181" s="14"/>
      <c r="Y181" s="14"/>
      <c r="AC181" s="21"/>
      <c r="AD181" s="21"/>
      <c r="AE181" s="21"/>
      <c r="AF181" s="21"/>
    </row>
    <row r="182" spans="8:32">
      <c r="H182" s="115"/>
      <c r="I182" s="118"/>
      <c r="J182" s="118"/>
      <c r="K182" s="118"/>
      <c r="L182" s="118"/>
      <c r="M182" s="118"/>
      <c r="O182" s="13"/>
      <c r="P182" s="21"/>
      <c r="Q182" s="21"/>
      <c r="R182" s="21"/>
      <c r="S182" s="21"/>
      <c r="T182" s="21"/>
      <c r="AC182" s="21"/>
      <c r="AD182" s="21"/>
      <c r="AE182" s="21"/>
      <c r="AF182" s="21"/>
    </row>
    <row r="183" spans="8:32">
      <c r="H183" s="115"/>
      <c r="I183" s="118"/>
      <c r="J183" s="118"/>
      <c r="K183" s="118"/>
      <c r="L183" s="118"/>
      <c r="M183" s="118"/>
      <c r="O183" s="13"/>
      <c r="P183" s="21"/>
      <c r="Q183" s="21"/>
      <c r="R183" s="21"/>
      <c r="S183" s="21"/>
      <c r="T183" s="21"/>
      <c r="AC183" s="21"/>
      <c r="AD183" s="21"/>
      <c r="AE183" s="21"/>
      <c r="AF183" s="21"/>
    </row>
    <row r="184" spans="8:32">
      <c r="H184" s="115"/>
      <c r="I184" s="118"/>
      <c r="J184" s="118"/>
      <c r="K184" s="118"/>
      <c r="L184" s="118"/>
      <c r="M184" s="118"/>
      <c r="O184" s="13"/>
      <c r="P184" s="21"/>
      <c r="Q184" s="21"/>
      <c r="R184" s="21"/>
      <c r="S184" s="21"/>
      <c r="T184" s="21"/>
      <c r="AC184" s="21"/>
      <c r="AD184" s="21"/>
      <c r="AE184" s="21"/>
      <c r="AF184" s="21"/>
    </row>
    <row r="185" spans="8:32">
      <c r="H185" s="115"/>
      <c r="I185" s="118"/>
      <c r="J185" s="118"/>
      <c r="K185" s="118"/>
      <c r="L185" s="118"/>
      <c r="M185" s="118"/>
      <c r="O185" s="13"/>
      <c r="P185" s="21"/>
      <c r="Q185" s="21"/>
      <c r="R185" s="21"/>
      <c r="S185" s="21"/>
      <c r="T185" s="21"/>
      <c r="AC185" s="21"/>
      <c r="AD185" s="21"/>
      <c r="AE185" s="21"/>
      <c r="AF185" s="21"/>
    </row>
    <row r="186" spans="8:32">
      <c r="H186" s="115"/>
      <c r="I186" s="118"/>
      <c r="J186" s="118"/>
      <c r="K186" s="118"/>
      <c r="L186" s="118"/>
      <c r="M186" s="118"/>
      <c r="O186" s="13"/>
      <c r="P186" s="21"/>
      <c r="Q186" s="21"/>
      <c r="R186" s="21"/>
      <c r="S186" s="21"/>
      <c r="T186" s="21"/>
      <c r="AC186" s="21"/>
      <c r="AD186" s="21"/>
      <c r="AE186" s="21"/>
      <c r="AF186" s="21"/>
    </row>
    <row r="187" spans="8:32">
      <c r="H187" s="115"/>
      <c r="I187" s="118"/>
      <c r="J187" s="118"/>
      <c r="K187" s="118"/>
      <c r="L187" s="118"/>
      <c r="M187" s="118"/>
      <c r="O187" s="13"/>
      <c r="P187" s="21"/>
      <c r="Q187" s="21"/>
      <c r="R187" s="21"/>
      <c r="S187" s="21"/>
      <c r="T187" s="21"/>
      <c r="AC187" s="21"/>
      <c r="AD187" s="21"/>
      <c r="AE187" s="21"/>
      <c r="AF187" s="21"/>
    </row>
    <row r="188" spans="8:32">
      <c r="H188" s="115"/>
      <c r="I188" s="118"/>
      <c r="J188" s="118"/>
      <c r="K188" s="118"/>
      <c r="L188" s="118"/>
      <c r="M188" s="118"/>
      <c r="O188" s="13"/>
      <c r="P188" s="21"/>
      <c r="Q188" s="21"/>
      <c r="R188" s="21"/>
      <c r="S188" s="21"/>
      <c r="T188" s="21"/>
      <c r="AC188" s="21"/>
      <c r="AD188" s="21"/>
      <c r="AE188" s="21"/>
      <c r="AF188" s="21"/>
    </row>
    <row r="189" spans="8:32">
      <c r="H189" s="115"/>
      <c r="I189" s="118"/>
      <c r="J189" s="118"/>
      <c r="K189" s="118"/>
      <c r="L189" s="118"/>
      <c r="M189" s="118"/>
      <c r="O189" s="13"/>
      <c r="P189" s="21"/>
      <c r="Q189" s="21"/>
      <c r="R189" s="21"/>
      <c r="S189" s="21"/>
      <c r="T189" s="21"/>
      <c r="AC189" s="21"/>
      <c r="AD189" s="21"/>
      <c r="AE189" s="21"/>
      <c r="AF189" s="21"/>
    </row>
    <row r="190" spans="8:32">
      <c r="H190" s="115"/>
      <c r="I190" s="118"/>
      <c r="J190" s="118"/>
      <c r="K190" s="118"/>
      <c r="L190" s="118"/>
      <c r="M190" s="118"/>
      <c r="O190" s="13"/>
      <c r="P190" s="21"/>
      <c r="Q190" s="21"/>
      <c r="R190" s="21"/>
      <c r="S190" s="21"/>
      <c r="T190" s="21"/>
      <c r="AC190" s="21"/>
      <c r="AD190" s="21"/>
      <c r="AE190" s="21"/>
      <c r="AF190" s="21"/>
    </row>
    <row r="191" spans="8:32">
      <c r="H191" s="115"/>
      <c r="I191" s="118"/>
      <c r="J191" s="118"/>
      <c r="K191" s="118"/>
      <c r="L191" s="118"/>
      <c r="M191" s="118"/>
      <c r="O191" s="13"/>
      <c r="P191" s="21"/>
      <c r="Q191" s="21"/>
      <c r="R191" s="21"/>
      <c r="S191" s="21"/>
      <c r="T191" s="21"/>
      <c r="AC191" s="21"/>
      <c r="AD191" s="21"/>
      <c r="AE191" s="21"/>
      <c r="AF191" s="21"/>
    </row>
    <row r="192" spans="8:32">
      <c r="H192" s="115"/>
      <c r="I192" s="118"/>
      <c r="J192" s="118"/>
      <c r="K192" s="118"/>
      <c r="L192" s="118"/>
      <c r="M192" s="118"/>
      <c r="O192" s="13"/>
      <c r="P192" s="21"/>
      <c r="Q192" s="21"/>
      <c r="R192" s="21"/>
      <c r="S192" s="21"/>
      <c r="T192" s="21"/>
      <c r="AC192" s="21"/>
      <c r="AD192" s="21"/>
      <c r="AE192" s="21"/>
      <c r="AF192" s="21"/>
    </row>
    <row r="193" spans="8:32">
      <c r="H193" s="115"/>
      <c r="I193" s="118"/>
      <c r="J193" s="118"/>
      <c r="K193" s="118"/>
      <c r="L193" s="118"/>
      <c r="M193" s="118"/>
      <c r="O193" s="13"/>
      <c r="P193" s="21"/>
      <c r="Q193" s="21"/>
      <c r="R193" s="21"/>
      <c r="S193" s="21"/>
      <c r="T193" s="21"/>
      <c r="AC193" s="21"/>
      <c r="AD193" s="21"/>
      <c r="AE193" s="21"/>
      <c r="AF193" s="21"/>
    </row>
    <row r="194" spans="8:32">
      <c r="H194" s="115"/>
      <c r="I194" s="118"/>
      <c r="J194" s="118"/>
      <c r="K194" s="118"/>
      <c r="L194" s="118"/>
      <c r="M194" s="118"/>
      <c r="O194" s="13"/>
      <c r="P194" s="21"/>
      <c r="Q194" s="21"/>
      <c r="R194" s="21"/>
      <c r="S194" s="21"/>
      <c r="T194" s="21"/>
      <c r="AC194" s="21"/>
      <c r="AD194" s="21"/>
      <c r="AE194" s="21"/>
      <c r="AF194" s="21"/>
    </row>
    <row r="195" spans="8:32">
      <c r="H195" s="115"/>
      <c r="I195" s="118"/>
      <c r="J195" s="118"/>
      <c r="K195" s="118"/>
      <c r="L195" s="118"/>
      <c r="M195" s="118"/>
      <c r="O195" s="13"/>
      <c r="P195" s="21"/>
      <c r="Q195" s="21"/>
      <c r="R195" s="21"/>
      <c r="S195" s="21"/>
      <c r="T195" s="21"/>
      <c r="AC195" s="21"/>
      <c r="AD195" s="21"/>
      <c r="AE195" s="21"/>
      <c r="AF195" s="21"/>
    </row>
    <row r="196" spans="8:32">
      <c r="H196" s="115"/>
      <c r="I196" s="118"/>
      <c r="J196" s="118"/>
      <c r="K196" s="118"/>
      <c r="L196" s="118"/>
      <c r="M196" s="118"/>
      <c r="O196" s="13"/>
      <c r="P196" s="21"/>
      <c r="Q196" s="21"/>
      <c r="R196" s="21"/>
      <c r="S196" s="21"/>
      <c r="T196" s="21"/>
      <c r="AC196" s="21"/>
      <c r="AD196" s="21"/>
      <c r="AE196" s="21"/>
      <c r="AF196" s="21"/>
    </row>
    <row r="197" spans="8:32">
      <c r="H197" s="115"/>
      <c r="I197" s="118"/>
      <c r="J197" s="118"/>
      <c r="K197" s="118"/>
      <c r="L197" s="118"/>
      <c r="M197" s="118"/>
      <c r="O197" s="13"/>
      <c r="P197" s="21"/>
      <c r="Q197" s="21"/>
      <c r="R197" s="21"/>
      <c r="S197" s="21"/>
      <c r="T197" s="21"/>
      <c r="AC197" s="21"/>
      <c r="AD197" s="21"/>
      <c r="AE197" s="21"/>
      <c r="AF197" s="21"/>
    </row>
    <row r="198" spans="8:32">
      <c r="H198" s="115"/>
      <c r="I198" s="118"/>
      <c r="J198" s="118"/>
      <c r="K198" s="118"/>
      <c r="L198" s="118"/>
      <c r="M198" s="118"/>
      <c r="O198" s="13"/>
      <c r="P198" s="21"/>
      <c r="Q198" s="21"/>
      <c r="R198" s="21"/>
      <c r="S198" s="21"/>
      <c r="T198" s="21"/>
      <c r="AC198" s="21"/>
      <c r="AD198" s="21"/>
      <c r="AE198" s="21"/>
      <c r="AF198" s="21"/>
    </row>
    <row r="199" spans="8:32">
      <c r="H199" s="115"/>
      <c r="I199" s="118"/>
      <c r="J199" s="118"/>
      <c r="K199" s="118"/>
      <c r="L199" s="118"/>
      <c r="M199" s="118"/>
      <c r="O199" s="13"/>
      <c r="P199" s="21"/>
      <c r="Q199" s="21"/>
      <c r="R199" s="21"/>
      <c r="S199" s="21"/>
      <c r="T199" s="21"/>
      <c r="AC199" s="21"/>
      <c r="AD199" s="21"/>
      <c r="AE199" s="21"/>
      <c r="AF199" s="21"/>
    </row>
    <row r="200" spans="8:32">
      <c r="H200" s="115"/>
      <c r="I200" s="118"/>
      <c r="J200" s="118"/>
      <c r="K200" s="118"/>
      <c r="L200" s="118"/>
      <c r="M200" s="118"/>
      <c r="O200" s="13"/>
      <c r="P200" s="21"/>
      <c r="Q200" s="21"/>
      <c r="R200" s="21"/>
      <c r="S200" s="21"/>
      <c r="T200" s="21"/>
      <c r="AC200" s="21"/>
      <c r="AD200" s="21"/>
      <c r="AE200" s="21"/>
      <c r="AF200" s="21"/>
    </row>
    <row r="201" spans="8:32">
      <c r="H201" s="115"/>
      <c r="I201" s="118"/>
      <c r="J201" s="118"/>
      <c r="K201" s="118"/>
      <c r="L201" s="118"/>
      <c r="M201" s="118"/>
      <c r="O201" s="13"/>
      <c r="P201" s="21"/>
      <c r="Q201" s="21"/>
      <c r="R201" s="21"/>
      <c r="S201" s="21"/>
      <c r="T201" s="21"/>
      <c r="AC201" s="21"/>
      <c r="AD201" s="21"/>
      <c r="AE201" s="21"/>
      <c r="AF201" s="21"/>
    </row>
    <row r="202" spans="8:32">
      <c r="H202" s="115"/>
      <c r="I202" s="118"/>
      <c r="J202" s="118"/>
      <c r="K202" s="118"/>
      <c r="L202" s="118"/>
      <c r="M202" s="118"/>
      <c r="O202" s="13"/>
      <c r="P202" s="21"/>
      <c r="Q202" s="21"/>
      <c r="R202" s="21"/>
      <c r="S202" s="21"/>
      <c r="T202" s="21"/>
      <c r="AC202" s="21"/>
      <c r="AD202" s="21"/>
      <c r="AE202" s="21"/>
      <c r="AF202" s="21"/>
    </row>
    <row r="203" spans="8:32">
      <c r="H203" s="115"/>
      <c r="I203" s="118"/>
      <c r="J203" s="118"/>
      <c r="K203" s="118"/>
      <c r="L203" s="118"/>
      <c r="M203" s="118"/>
      <c r="O203" s="13"/>
      <c r="P203" s="21"/>
      <c r="Q203" s="21"/>
      <c r="R203" s="21"/>
      <c r="S203" s="21"/>
      <c r="T203" s="21"/>
      <c r="AC203" s="21"/>
      <c r="AD203" s="21"/>
      <c r="AE203" s="21"/>
      <c r="AF203" s="21"/>
    </row>
    <row r="204" spans="8:32">
      <c r="H204" s="115"/>
      <c r="I204" s="118"/>
      <c r="J204" s="118"/>
      <c r="K204" s="118"/>
      <c r="L204" s="118"/>
      <c r="M204" s="118"/>
      <c r="O204" s="13"/>
      <c r="P204" s="21"/>
      <c r="Q204" s="21"/>
      <c r="R204" s="21"/>
      <c r="S204" s="21"/>
      <c r="T204" s="21"/>
      <c r="AC204" s="21"/>
      <c r="AD204" s="21"/>
      <c r="AE204" s="21"/>
      <c r="AF204" s="21"/>
    </row>
    <row r="205" spans="8:32">
      <c r="H205" s="115"/>
      <c r="I205" s="118"/>
      <c r="J205" s="118"/>
      <c r="K205" s="118"/>
      <c r="L205" s="118"/>
      <c r="M205" s="118"/>
      <c r="O205" s="13"/>
      <c r="P205" s="21"/>
      <c r="Q205" s="21"/>
      <c r="R205" s="21"/>
      <c r="S205" s="21"/>
      <c r="T205" s="21"/>
      <c r="AC205" s="21"/>
      <c r="AD205" s="21"/>
      <c r="AE205" s="21"/>
      <c r="AF205" s="21"/>
    </row>
    <row r="206" spans="8:32">
      <c r="H206" s="115"/>
      <c r="I206" s="118"/>
      <c r="J206" s="118"/>
      <c r="K206" s="118"/>
      <c r="L206" s="118"/>
      <c r="M206" s="118"/>
      <c r="O206" s="13"/>
      <c r="P206" s="21"/>
      <c r="Q206" s="21"/>
      <c r="R206" s="21"/>
      <c r="S206" s="21"/>
      <c r="T206" s="21"/>
      <c r="AC206" s="21"/>
      <c r="AD206" s="21"/>
      <c r="AE206" s="21"/>
      <c r="AF206" s="21"/>
    </row>
    <row r="207" spans="8:32">
      <c r="H207" s="115"/>
      <c r="I207" s="118"/>
      <c r="J207" s="118"/>
      <c r="K207" s="118"/>
      <c r="L207" s="118"/>
      <c r="M207" s="118"/>
      <c r="O207" s="13"/>
      <c r="P207" s="21"/>
      <c r="Q207" s="21"/>
      <c r="R207" s="21"/>
      <c r="S207" s="21"/>
      <c r="T207" s="21"/>
      <c r="AC207" s="21"/>
      <c r="AD207" s="21"/>
      <c r="AE207" s="21"/>
      <c r="AF207" s="21"/>
    </row>
    <row r="208" spans="8:32">
      <c r="H208" s="115"/>
      <c r="I208" s="118"/>
      <c r="J208" s="118"/>
      <c r="K208" s="118"/>
      <c r="L208" s="118"/>
      <c r="M208" s="118"/>
      <c r="O208" s="13"/>
      <c r="P208" s="21"/>
      <c r="Q208" s="21"/>
      <c r="R208" s="21"/>
      <c r="S208" s="21"/>
      <c r="T208" s="21"/>
      <c r="AC208" s="21"/>
      <c r="AD208" s="21"/>
      <c r="AE208" s="21"/>
      <c r="AF208" s="21"/>
    </row>
    <row r="209" spans="8:32">
      <c r="H209" s="115"/>
      <c r="I209" s="118"/>
      <c r="J209" s="118"/>
      <c r="K209" s="118"/>
      <c r="L209" s="118"/>
      <c r="M209" s="118"/>
      <c r="O209" s="13"/>
      <c r="P209" s="21"/>
      <c r="Q209" s="21"/>
      <c r="R209" s="21"/>
      <c r="S209" s="21"/>
      <c r="T209" s="21"/>
      <c r="AC209" s="21"/>
      <c r="AD209" s="21"/>
      <c r="AE209" s="21"/>
      <c r="AF209" s="21"/>
    </row>
    <row r="210" spans="8:32">
      <c r="H210" s="115"/>
      <c r="I210" s="118"/>
      <c r="J210" s="118"/>
      <c r="K210" s="118"/>
      <c r="L210" s="118"/>
      <c r="M210" s="118"/>
      <c r="O210" s="13"/>
      <c r="P210" s="21"/>
      <c r="Q210" s="21"/>
      <c r="R210" s="21"/>
      <c r="S210" s="21"/>
      <c r="T210" s="21"/>
      <c r="AC210" s="21"/>
      <c r="AD210" s="21"/>
      <c r="AE210" s="21"/>
      <c r="AF210" s="21"/>
    </row>
    <row r="211" spans="8:32">
      <c r="H211" s="115"/>
      <c r="I211" s="118"/>
      <c r="J211" s="118"/>
      <c r="K211" s="118"/>
      <c r="L211" s="118"/>
      <c r="M211" s="118"/>
      <c r="O211" s="13"/>
      <c r="P211" s="21"/>
      <c r="Q211" s="21"/>
      <c r="R211" s="21"/>
      <c r="S211" s="21"/>
      <c r="T211" s="21"/>
      <c r="AC211" s="21"/>
      <c r="AD211" s="21"/>
      <c r="AE211" s="21"/>
      <c r="AF211" s="21"/>
    </row>
    <row r="212" spans="8:32">
      <c r="H212" s="115"/>
      <c r="I212" s="118"/>
      <c r="J212" s="118"/>
      <c r="K212" s="118"/>
      <c r="L212" s="118"/>
      <c r="M212" s="118"/>
      <c r="O212" s="13"/>
      <c r="P212" s="21"/>
      <c r="Q212" s="21"/>
      <c r="R212" s="21"/>
      <c r="S212" s="21"/>
      <c r="T212" s="21"/>
      <c r="AC212" s="21"/>
      <c r="AD212" s="21"/>
      <c r="AE212" s="21"/>
      <c r="AF212" s="21"/>
    </row>
    <row r="213" spans="8:32">
      <c r="H213" s="115"/>
      <c r="I213" s="118"/>
      <c r="J213" s="118"/>
      <c r="K213" s="118"/>
      <c r="L213" s="118"/>
      <c r="M213" s="118"/>
      <c r="O213" s="13"/>
      <c r="P213" s="21"/>
      <c r="Q213" s="21"/>
      <c r="R213" s="21"/>
      <c r="S213" s="21"/>
      <c r="T213" s="21"/>
      <c r="AC213" s="21"/>
    </row>
    <row r="214" spans="8:32">
      <c r="H214" s="115"/>
      <c r="I214" s="118"/>
      <c r="J214" s="118"/>
      <c r="K214" s="118"/>
      <c r="L214" s="118"/>
      <c r="M214" s="118"/>
      <c r="O214" s="13"/>
      <c r="P214" s="21"/>
      <c r="Q214" s="21"/>
      <c r="R214" s="21"/>
      <c r="S214" s="21"/>
      <c r="T214" s="21"/>
      <c r="AC214" s="21"/>
    </row>
    <row r="215" spans="8:32">
      <c r="H215" s="115"/>
      <c r="I215" s="118"/>
      <c r="J215" s="118"/>
      <c r="K215" s="118"/>
      <c r="L215" s="118"/>
      <c r="M215" s="118"/>
      <c r="O215" s="13"/>
      <c r="P215" s="21"/>
      <c r="Q215" s="21"/>
      <c r="R215" s="21"/>
      <c r="S215" s="21"/>
      <c r="T215" s="21"/>
      <c r="AC215" s="21"/>
    </row>
    <row r="216" spans="8:32">
      <c r="H216" s="115"/>
      <c r="I216" s="118"/>
      <c r="J216" s="118"/>
      <c r="K216" s="118"/>
      <c r="L216" s="118"/>
      <c r="M216" s="118"/>
      <c r="O216" s="13"/>
      <c r="P216" s="21"/>
      <c r="Q216" s="21"/>
      <c r="R216" s="21"/>
      <c r="S216" s="21"/>
      <c r="T216" s="21"/>
      <c r="AC216" s="21"/>
    </row>
    <row r="217" spans="8:32">
      <c r="H217" s="115"/>
      <c r="I217" s="118"/>
      <c r="J217" s="118"/>
      <c r="K217" s="118"/>
      <c r="L217" s="118"/>
      <c r="M217" s="118"/>
      <c r="O217" s="13"/>
      <c r="P217" s="21"/>
      <c r="Q217" s="21"/>
      <c r="R217" s="21"/>
      <c r="S217" s="21"/>
      <c r="T217" s="21"/>
      <c r="AC217" s="21"/>
    </row>
    <row r="218" spans="8:32">
      <c r="H218" s="115"/>
      <c r="I218" s="118"/>
      <c r="J218" s="118"/>
      <c r="K218" s="118"/>
      <c r="L218" s="118"/>
      <c r="M218" s="118"/>
      <c r="O218" s="13"/>
      <c r="P218" s="21"/>
      <c r="Q218" s="21"/>
      <c r="R218" s="21"/>
      <c r="S218" s="21"/>
      <c r="T218" s="21"/>
      <c r="AC218" s="21"/>
    </row>
    <row r="219" spans="8:32">
      <c r="H219" s="115"/>
      <c r="I219" s="118"/>
      <c r="J219" s="118"/>
      <c r="K219" s="118"/>
      <c r="L219" s="118"/>
      <c r="M219" s="118"/>
      <c r="O219" s="13"/>
      <c r="P219" s="21"/>
      <c r="Q219" s="21"/>
      <c r="R219" s="21"/>
      <c r="S219" s="21"/>
      <c r="T219" s="21"/>
      <c r="AC219" s="21"/>
    </row>
    <row r="220" spans="8:32">
      <c r="H220" s="115"/>
      <c r="I220" s="118"/>
      <c r="J220" s="118"/>
      <c r="K220" s="118"/>
      <c r="L220" s="118"/>
      <c r="M220" s="118"/>
      <c r="O220" s="13"/>
      <c r="P220" s="21"/>
      <c r="Q220" s="21"/>
      <c r="R220" s="21"/>
      <c r="S220" s="21"/>
      <c r="T220" s="21"/>
      <c r="AC220" s="21"/>
    </row>
    <row r="221" spans="8:32">
      <c r="H221" s="115"/>
      <c r="I221" s="118"/>
      <c r="J221" s="118"/>
      <c r="K221" s="118"/>
      <c r="L221" s="118"/>
      <c r="M221" s="118"/>
      <c r="O221" s="13"/>
      <c r="P221" s="21"/>
      <c r="Q221" s="21"/>
      <c r="R221" s="21"/>
      <c r="S221" s="21"/>
      <c r="T221" s="21"/>
      <c r="AC221" s="21"/>
    </row>
    <row r="222" spans="8:32">
      <c r="H222" s="115"/>
      <c r="I222" s="118"/>
      <c r="J222" s="118"/>
      <c r="K222" s="118"/>
      <c r="L222" s="118"/>
      <c r="M222" s="118"/>
      <c r="O222" s="13"/>
      <c r="P222" s="21"/>
      <c r="Q222" s="21"/>
      <c r="R222" s="21"/>
      <c r="S222" s="21"/>
      <c r="T222" s="21"/>
      <c r="AC222" s="21"/>
    </row>
    <row r="223" spans="8:32">
      <c r="H223" s="115"/>
      <c r="I223" s="118"/>
      <c r="J223" s="118"/>
      <c r="K223" s="118"/>
      <c r="L223" s="118"/>
      <c r="M223" s="118"/>
      <c r="O223" s="13"/>
      <c r="P223" s="21"/>
      <c r="Q223" s="21"/>
      <c r="R223" s="21"/>
      <c r="S223" s="21"/>
      <c r="T223" s="21"/>
      <c r="AC223" s="21"/>
    </row>
    <row r="224" spans="8:32">
      <c r="H224" s="115"/>
      <c r="I224" s="118"/>
      <c r="J224" s="118"/>
      <c r="K224" s="118"/>
      <c r="L224" s="118"/>
      <c r="M224" s="118"/>
      <c r="O224" s="13"/>
      <c r="P224" s="21"/>
      <c r="Q224" s="21"/>
      <c r="R224" s="21"/>
      <c r="S224" s="21"/>
      <c r="T224" s="21"/>
      <c r="AC224" s="21"/>
    </row>
    <row r="225" spans="8:29">
      <c r="H225" s="115"/>
      <c r="I225" s="118"/>
      <c r="J225" s="118"/>
      <c r="K225" s="118"/>
      <c r="L225" s="118"/>
      <c r="M225" s="118"/>
      <c r="O225" s="13"/>
      <c r="P225" s="21"/>
      <c r="Q225" s="21"/>
      <c r="R225" s="21"/>
      <c r="S225" s="21"/>
      <c r="T225" s="21"/>
      <c r="AC225" s="21"/>
    </row>
    <row r="226" spans="8:29">
      <c r="H226" s="115"/>
      <c r="I226" s="118"/>
      <c r="J226" s="118"/>
      <c r="K226" s="118"/>
      <c r="L226" s="118"/>
      <c r="M226" s="118"/>
      <c r="O226" s="13"/>
      <c r="P226" s="21"/>
      <c r="Q226" s="21"/>
      <c r="R226" s="21"/>
      <c r="S226" s="21"/>
      <c r="T226" s="21"/>
      <c r="AC226" s="21"/>
    </row>
    <row r="227" spans="8:29">
      <c r="H227" s="115"/>
      <c r="I227" s="118"/>
      <c r="J227" s="118"/>
      <c r="K227" s="118"/>
      <c r="L227" s="118"/>
      <c r="M227" s="118"/>
      <c r="O227" s="13"/>
      <c r="P227" s="21"/>
      <c r="Q227" s="21"/>
      <c r="R227" s="21"/>
      <c r="S227" s="21"/>
      <c r="T227" s="21"/>
    </row>
    <row r="228" spans="8:29">
      <c r="H228" s="115"/>
      <c r="I228" s="118"/>
      <c r="J228" s="118"/>
      <c r="K228" s="118"/>
      <c r="L228" s="118"/>
      <c r="M228" s="118"/>
      <c r="O228" s="13"/>
      <c r="P228" s="21"/>
      <c r="Q228" s="21"/>
      <c r="R228" s="21"/>
      <c r="S228" s="21"/>
      <c r="T228" s="21"/>
    </row>
    <row r="229" spans="8:29">
      <c r="H229" s="115"/>
      <c r="I229" s="118"/>
      <c r="J229" s="118"/>
      <c r="K229" s="118"/>
      <c r="L229" s="118"/>
      <c r="M229" s="118"/>
      <c r="O229" s="13"/>
      <c r="P229" s="21"/>
      <c r="Q229" s="21"/>
      <c r="R229" s="21"/>
      <c r="S229" s="21"/>
      <c r="T229" s="21"/>
    </row>
    <row r="230" spans="8:29">
      <c r="H230" s="115"/>
      <c r="I230" s="118"/>
      <c r="J230" s="118"/>
      <c r="K230" s="118"/>
      <c r="L230" s="118"/>
      <c r="M230" s="118"/>
      <c r="O230" s="13"/>
      <c r="P230" s="21"/>
      <c r="Q230" s="21"/>
      <c r="R230" s="21"/>
      <c r="S230" s="21"/>
      <c r="T230" s="21"/>
    </row>
    <row r="231" spans="8:29">
      <c r="H231" s="115"/>
      <c r="I231" s="118"/>
      <c r="J231" s="118"/>
      <c r="K231" s="118"/>
      <c r="L231" s="118"/>
      <c r="M231" s="118"/>
      <c r="O231" s="13"/>
      <c r="P231" s="21"/>
      <c r="Q231" s="21"/>
      <c r="R231" s="21"/>
      <c r="S231" s="21"/>
      <c r="T231" s="21"/>
    </row>
    <row r="232" spans="8:29">
      <c r="H232" s="115"/>
      <c r="I232" s="118"/>
      <c r="J232" s="118"/>
      <c r="K232" s="118"/>
      <c r="L232" s="118"/>
      <c r="M232" s="118"/>
      <c r="O232" s="13"/>
      <c r="P232" s="21"/>
      <c r="Q232" s="21"/>
      <c r="R232" s="21"/>
      <c r="S232" s="21"/>
      <c r="T232" s="21"/>
    </row>
    <row r="233" spans="8:29">
      <c r="H233" s="115"/>
      <c r="I233" s="118"/>
      <c r="J233" s="118"/>
      <c r="K233" s="118"/>
      <c r="L233" s="118"/>
      <c r="M233" s="118"/>
      <c r="O233" s="13"/>
      <c r="P233" s="21"/>
      <c r="Q233" s="21"/>
      <c r="R233" s="21"/>
      <c r="S233" s="21"/>
      <c r="T233" s="21"/>
    </row>
    <row r="234" spans="8:29">
      <c r="H234" s="115"/>
      <c r="I234" s="118"/>
      <c r="J234" s="118"/>
      <c r="K234" s="118"/>
      <c r="L234" s="118"/>
      <c r="M234" s="118"/>
      <c r="O234" s="13"/>
      <c r="P234" s="21"/>
      <c r="Q234" s="21"/>
      <c r="R234" s="21"/>
      <c r="S234" s="21"/>
      <c r="T234" s="21"/>
    </row>
    <row r="235" spans="8:29">
      <c r="H235" s="115"/>
      <c r="I235" s="118"/>
      <c r="J235" s="118"/>
      <c r="K235" s="118"/>
      <c r="L235" s="118"/>
      <c r="M235" s="118"/>
      <c r="O235" s="13"/>
      <c r="P235" s="21"/>
      <c r="Q235" s="21"/>
      <c r="R235" s="21"/>
      <c r="S235" s="21"/>
      <c r="T235" s="21"/>
    </row>
    <row r="236" spans="8:29">
      <c r="H236" s="115"/>
      <c r="I236" s="118"/>
      <c r="J236" s="118"/>
      <c r="K236" s="118"/>
      <c r="L236" s="118"/>
      <c r="M236" s="118"/>
      <c r="O236" s="13"/>
      <c r="P236" s="21"/>
      <c r="Q236" s="21"/>
      <c r="R236" s="21"/>
      <c r="S236" s="21"/>
      <c r="T236" s="21"/>
    </row>
    <row r="237" spans="8:29">
      <c r="H237" s="115"/>
      <c r="I237" s="118"/>
      <c r="J237" s="118"/>
      <c r="K237" s="118"/>
      <c r="L237" s="118"/>
      <c r="M237" s="118"/>
      <c r="O237" s="13"/>
      <c r="P237" s="21"/>
      <c r="Q237" s="21"/>
      <c r="R237" s="21"/>
      <c r="S237" s="21"/>
      <c r="T237" s="21"/>
    </row>
    <row r="238" spans="8:29">
      <c r="H238" s="115"/>
      <c r="I238" s="118"/>
      <c r="J238" s="118"/>
      <c r="K238" s="118"/>
      <c r="L238" s="118"/>
      <c r="M238" s="118"/>
      <c r="O238" s="13"/>
      <c r="P238" s="21"/>
      <c r="Q238" s="21"/>
      <c r="R238" s="21"/>
      <c r="S238" s="21"/>
      <c r="T238" s="21"/>
    </row>
    <row r="239" spans="8:29">
      <c r="H239" s="115"/>
      <c r="I239" s="118"/>
      <c r="J239" s="118"/>
      <c r="K239" s="118"/>
      <c r="L239" s="118"/>
      <c r="M239" s="118"/>
      <c r="O239" s="13"/>
      <c r="P239" s="21"/>
      <c r="Q239" s="21"/>
      <c r="R239" s="21"/>
      <c r="S239" s="21"/>
      <c r="T239" s="21"/>
    </row>
    <row r="240" spans="8:29">
      <c r="H240" s="115"/>
      <c r="I240" s="118"/>
      <c r="J240" s="118"/>
      <c r="K240" s="118"/>
      <c r="L240" s="118"/>
      <c r="M240" s="118"/>
      <c r="O240" s="13"/>
      <c r="P240" s="21"/>
      <c r="Q240" s="21"/>
      <c r="R240" s="21"/>
      <c r="S240" s="21"/>
      <c r="T240" s="21"/>
    </row>
    <row r="241" spans="8:20">
      <c r="H241" s="115"/>
      <c r="I241" s="118"/>
      <c r="J241" s="118"/>
      <c r="K241" s="118"/>
      <c r="L241" s="118"/>
      <c r="M241" s="118"/>
      <c r="O241" s="13"/>
      <c r="P241" s="21"/>
      <c r="Q241" s="21"/>
      <c r="R241" s="21"/>
      <c r="S241" s="21"/>
      <c r="T241" s="21"/>
    </row>
    <row r="242" spans="8:20">
      <c r="H242" s="115"/>
      <c r="I242" s="118"/>
      <c r="J242" s="118"/>
      <c r="K242" s="118"/>
      <c r="L242" s="118"/>
      <c r="M242" s="118"/>
      <c r="O242" s="13"/>
      <c r="P242" s="21"/>
      <c r="Q242" s="21"/>
      <c r="R242" s="21"/>
      <c r="S242" s="21"/>
      <c r="T242" s="21"/>
    </row>
    <row r="243" spans="8:20">
      <c r="H243" s="115"/>
      <c r="I243" s="118"/>
      <c r="J243" s="118"/>
      <c r="K243" s="118"/>
      <c r="L243" s="118"/>
      <c r="M243" s="118"/>
      <c r="O243" s="13"/>
      <c r="P243" s="21"/>
      <c r="Q243" s="21"/>
      <c r="R243" s="21"/>
      <c r="S243" s="21"/>
      <c r="T243" s="21"/>
    </row>
    <row r="244" spans="8:20">
      <c r="H244" s="115"/>
      <c r="I244" s="118"/>
      <c r="J244" s="118"/>
      <c r="K244" s="118"/>
      <c r="L244" s="118"/>
      <c r="M244" s="118"/>
      <c r="O244" s="13"/>
      <c r="P244" s="21"/>
      <c r="Q244" s="21"/>
      <c r="R244" s="21"/>
      <c r="S244" s="21"/>
      <c r="T244" s="21"/>
    </row>
    <row r="245" spans="8:20">
      <c r="H245" s="115"/>
      <c r="I245" s="118"/>
      <c r="J245" s="118"/>
      <c r="K245" s="118"/>
      <c r="L245" s="118"/>
      <c r="M245" s="118"/>
      <c r="O245" s="13"/>
      <c r="P245" s="21"/>
      <c r="Q245" s="21"/>
      <c r="R245" s="21"/>
      <c r="S245" s="21"/>
      <c r="T245" s="21"/>
    </row>
    <row r="246" spans="8:20">
      <c r="H246" s="115"/>
      <c r="I246" s="118"/>
      <c r="J246" s="118"/>
      <c r="K246" s="118"/>
      <c r="L246" s="118"/>
      <c r="M246" s="118"/>
      <c r="O246" s="13"/>
      <c r="P246" s="21"/>
      <c r="Q246" s="21"/>
      <c r="R246" s="21"/>
      <c r="S246" s="21"/>
      <c r="T246" s="21"/>
    </row>
    <row r="247" spans="8:20">
      <c r="H247" s="115"/>
      <c r="I247" s="118"/>
      <c r="J247" s="118"/>
      <c r="K247" s="118"/>
      <c r="L247" s="118"/>
      <c r="M247" s="118"/>
      <c r="O247" s="13"/>
      <c r="P247" s="21"/>
      <c r="Q247" s="21"/>
      <c r="R247" s="21"/>
      <c r="S247" s="21"/>
      <c r="T247" s="21"/>
    </row>
    <row r="248" spans="8:20">
      <c r="H248" s="115"/>
      <c r="I248" s="118"/>
      <c r="J248" s="118"/>
      <c r="K248" s="118"/>
      <c r="L248" s="118"/>
      <c r="M248" s="118"/>
      <c r="O248" s="13"/>
      <c r="P248" s="21"/>
      <c r="Q248" s="21"/>
      <c r="R248" s="21"/>
      <c r="S248" s="21"/>
      <c r="T248" s="21"/>
    </row>
    <row r="249" spans="8:20">
      <c r="H249" s="115"/>
      <c r="I249" s="118"/>
      <c r="J249" s="118"/>
      <c r="K249" s="118"/>
      <c r="L249" s="118"/>
      <c r="M249" s="118"/>
      <c r="O249" s="13"/>
      <c r="P249" s="21"/>
      <c r="Q249" s="21"/>
      <c r="R249" s="21"/>
      <c r="S249" s="21"/>
      <c r="T249" s="21"/>
    </row>
    <row r="250" spans="8:20">
      <c r="H250" s="115"/>
      <c r="I250" s="118"/>
      <c r="J250" s="118"/>
      <c r="K250" s="118"/>
      <c r="L250" s="118"/>
      <c r="M250" s="118"/>
      <c r="O250" s="13"/>
      <c r="P250" s="21"/>
      <c r="Q250" s="21"/>
      <c r="R250" s="21"/>
      <c r="S250" s="21"/>
      <c r="T250" s="21"/>
    </row>
    <row r="251" spans="8:20">
      <c r="H251" s="115"/>
      <c r="I251" s="118"/>
      <c r="J251" s="118"/>
      <c r="K251" s="118"/>
      <c r="L251" s="118"/>
      <c r="M251" s="118"/>
      <c r="O251" s="13"/>
      <c r="P251" s="21"/>
      <c r="Q251" s="21"/>
      <c r="R251" s="21"/>
      <c r="S251" s="21"/>
      <c r="T251" s="21"/>
    </row>
    <row r="252" spans="8:20">
      <c r="H252" s="115"/>
      <c r="I252" s="118"/>
      <c r="J252" s="118"/>
      <c r="K252" s="118"/>
      <c r="L252" s="118"/>
      <c r="M252" s="118"/>
      <c r="O252" s="13"/>
      <c r="P252" s="21"/>
      <c r="Q252" s="21"/>
      <c r="R252" s="21"/>
      <c r="S252" s="21"/>
      <c r="T252" s="21"/>
    </row>
    <row r="253" spans="8:20">
      <c r="H253" s="115"/>
      <c r="I253" s="118"/>
      <c r="J253" s="118"/>
      <c r="K253" s="118"/>
      <c r="L253" s="118"/>
      <c r="M253" s="118"/>
      <c r="O253" s="13"/>
      <c r="P253" s="21"/>
      <c r="Q253" s="21"/>
      <c r="R253" s="21"/>
      <c r="S253" s="21"/>
      <c r="T253" s="21"/>
    </row>
    <row r="254" spans="8:20">
      <c r="H254" s="115"/>
      <c r="I254" s="118"/>
      <c r="J254" s="118"/>
      <c r="K254" s="118"/>
      <c r="L254" s="118"/>
      <c r="M254" s="118"/>
      <c r="O254" s="13"/>
      <c r="P254" s="21"/>
      <c r="Q254" s="21"/>
      <c r="R254" s="21"/>
      <c r="S254" s="21"/>
      <c r="T254" s="21"/>
    </row>
    <row r="255" spans="8:20">
      <c r="H255" s="115"/>
      <c r="I255" s="118"/>
      <c r="J255" s="118"/>
      <c r="K255" s="118"/>
      <c r="L255" s="118"/>
      <c r="M255" s="118"/>
      <c r="O255" s="13"/>
      <c r="P255" s="21"/>
      <c r="Q255" s="21"/>
      <c r="R255" s="21"/>
      <c r="S255" s="21"/>
      <c r="T255" s="21"/>
    </row>
    <row r="256" spans="8:20">
      <c r="H256" s="115"/>
      <c r="I256" s="118"/>
      <c r="J256" s="118"/>
      <c r="K256" s="118"/>
      <c r="L256" s="118"/>
      <c r="M256" s="118"/>
      <c r="O256" s="13"/>
      <c r="P256" s="21"/>
      <c r="Q256" s="21"/>
      <c r="R256" s="21"/>
      <c r="S256" s="21"/>
      <c r="T256" s="21"/>
    </row>
    <row r="257" spans="8:20">
      <c r="H257" s="115"/>
      <c r="I257" s="118"/>
      <c r="J257" s="118"/>
      <c r="K257" s="118"/>
      <c r="L257" s="118"/>
      <c r="M257" s="118"/>
      <c r="O257" s="13"/>
      <c r="P257" s="21"/>
      <c r="Q257" s="21"/>
      <c r="R257" s="21"/>
      <c r="S257" s="21"/>
      <c r="T257" s="21"/>
    </row>
    <row r="258" spans="8:20">
      <c r="H258" s="115"/>
      <c r="I258" s="118"/>
      <c r="J258" s="118"/>
      <c r="K258" s="118"/>
      <c r="L258" s="118"/>
      <c r="M258" s="118"/>
      <c r="O258" s="13"/>
      <c r="P258" s="21"/>
      <c r="Q258" s="21"/>
      <c r="R258" s="21"/>
      <c r="S258" s="21"/>
      <c r="T258" s="21"/>
    </row>
    <row r="259" spans="8:20">
      <c r="H259" s="115"/>
      <c r="I259" s="118"/>
      <c r="J259" s="118"/>
      <c r="K259" s="118"/>
      <c r="L259" s="118"/>
      <c r="M259" s="118"/>
      <c r="O259" s="13"/>
      <c r="P259" s="21"/>
      <c r="Q259" s="21"/>
      <c r="R259" s="21"/>
      <c r="S259" s="21"/>
      <c r="T259" s="21"/>
    </row>
    <row r="260" spans="8:20">
      <c r="H260" s="115"/>
      <c r="I260" s="118"/>
      <c r="J260" s="118"/>
      <c r="K260" s="118"/>
      <c r="L260" s="118"/>
      <c r="M260" s="118"/>
      <c r="O260" s="13"/>
      <c r="P260" s="21"/>
      <c r="Q260" s="21"/>
      <c r="R260" s="21"/>
      <c r="S260" s="21"/>
      <c r="T260" s="21"/>
    </row>
    <row r="261" spans="8:20">
      <c r="H261" s="115"/>
      <c r="I261" s="118"/>
      <c r="J261" s="118"/>
      <c r="K261" s="118"/>
      <c r="L261" s="118"/>
      <c r="M261" s="118"/>
      <c r="O261" s="13"/>
      <c r="P261" s="21"/>
      <c r="Q261" s="21"/>
      <c r="R261" s="21"/>
      <c r="S261" s="21"/>
      <c r="T261" s="21"/>
    </row>
    <row r="262" spans="8:20">
      <c r="H262" s="115"/>
      <c r="I262" s="118"/>
      <c r="J262" s="118"/>
      <c r="K262" s="118"/>
      <c r="L262" s="118"/>
      <c r="M262" s="118"/>
      <c r="O262" s="13"/>
      <c r="P262" s="21"/>
      <c r="Q262" s="21"/>
      <c r="R262" s="21"/>
      <c r="S262" s="21"/>
      <c r="T262" s="21"/>
    </row>
    <row r="263" spans="8:20">
      <c r="H263" s="115"/>
      <c r="I263" s="118"/>
      <c r="J263" s="118"/>
      <c r="K263" s="118"/>
      <c r="L263" s="118"/>
      <c r="M263" s="118"/>
      <c r="O263" s="13"/>
      <c r="P263" s="21"/>
      <c r="Q263" s="21"/>
      <c r="R263" s="21"/>
      <c r="S263" s="21"/>
      <c r="T263" s="21"/>
    </row>
    <row r="264" spans="8:20">
      <c r="H264" s="115"/>
      <c r="I264" s="118"/>
      <c r="J264" s="118"/>
      <c r="K264" s="118"/>
      <c r="L264" s="118"/>
      <c r="M264" s="118"/>
      <c r="O264" s="13"/>
      <c r="P264" s="21"/>
      <c r="Q264" s="21"/>
      <c r="R264" s="21"/>
      <c r="S264" s="21"/>
      <c r="T264" s="21"/>
    </row>
    <row r="265" spans="8:20">
      <c r="H265" s="115"/>
      <c r="I265" s="118"/>
      <c r="J265" s="118"/>
      <c r="K265" s="118"/>
      <c r="L265" s="118"/>
      <c r="M265" s="118"/>
      <c r="O265" s="13"/>
      <c r="P265" s="21"/>
      <c r="Q265" s="21"/>
      <c r="R265" s="21"/>
      <c r="S265" s="21"/>
      <c r="T265" s="21"/>
    </row>
    <row r="266" spans="8:20">
      <c r="H266" s="115"/>
      <c r="I266" s="118"/>
      <c r="J266" s="118"/>
      <c r="K266" s="118"/>
      <c r="L266" s="118"/>
      <c r="M266" s="118"/>
      <c r="O266" s="13"/>
      <c r="P266" s="21"/>
      <c r="Q266" s="21"/>
      <c r="R266" s="21"/>
      <c r="S266" s="21"/>
      <c r="T266" s="21"/>
    </row>
    <row r="267" spans="8:20">
      <c r="H267" s="115"/>
      <c r="I267" s="118"/>
      <c r="J267" s="118"/>
      <c r="K267" s="118"/>
      <c r="L267" s="118"/>
      <c r="M267" s="118"/>
      <c r="O267" s="13"/>
      <c r="P267" s="21"/>
      <c r="Q267" s="21"/>
      <c r="R267" s="21"/>
      <c r="S267" s="21"/>
      <c r="T267" s="21"/>
    </row>
    <row r="268" spans="8:20">
      <c r="H268" s="115"/>
      <c r="I268" s="118"/>
      <c r="J268" s="118"/>
      <c r="K268" s="118"/>
      <c r="L268" s="118"/>
      <c r="M268" s="118"/>
      <c r="O268" s="13"/>
      <c r="P268" s="21"/>
      <c r="Q268" s="21"/>
      <c r="R268" s="21"/>
      <c r="S268" s="21"/>
      <c r="T268" s="21"/>
    </row>
    <row r="269" spans="8:20">
      <c r="H269" s="115"/>
      <c r="I269" s="118"/>
      <c r="J269" s="118"/>
      <c r="K269" s="118"/>
      <c r="L269" s="118"/>
      <c r="M269" s="118"/>
      <c r="O269" s="13"/>
      <c r="P269" s="21"/>
      <c r="Q269" s="21"/>
      <c r="R269" s="21"/>
      <c r="S269" s="21"/>
      <c r="T269" s="21"/>
    </row>
    <row r="270" spans="8:20">
      <c r="H270" s="115"/>
      <c r="I270" s="118"/>
      <c r="J270" s="118"/>
      <c r="K270" s="118"/>
      <c r="L270" s="118"/>
      <c r="M270" s="118"/>
      <c r="O270" s="13"/>
      <c r="P270" s="21"/>
      <c r="Q270" s="21"/>
      <c r="R270" s="21"/>
      <c r="S270" s="21"/>
      <c r="T270" s="21"/>
    </row>
    <row r="271" spans="8:20">
      <c r="H271" s="115"/>
      <c r="I271" s="118"/>
      <c r="J271" s="118"/>
      <c r="K271" s="118"/>
      <c r="L271" s="118"/>
      <c r="M271" s="118"/>
      <c r="O271" s="13"/>
      <c r="P271" s="21"/>
      <c r="Q271" s="21"/>
      <c r="R271" s="21"/>
      <c r="S271" s="21"/>
      <c r="T271" s="21"/>
    </row>
    <row r="272" spans="8:20">
      <c r="H272" s="115"/>
      <c r="I272" s="118"/>
      <c r="J272" s="118"/>
      <c r="K272" s="118"/>
      <c r="L272" s="118"/>
      <c r="M272" s="118"/>
      <c r="O272" s="13"/>
      <c r="P272" s="21"/>
      <c r="Q272" s="21"/>
      <c r="R272" s="21"/>
      <c r="S272" s="21"/>
      <c r="T272" s="21"/>
    </row>
    <row r="273" spans="8:20">
      <c r="H273" s="115"/>
      <c r="I273" s="118"/>
      <c r="J273" s="118"/>
      <c r="K273" s="118"/>
      <c r="L273" s="118"/>
      <c r="M273" s="118"/>
      <c r="O273" s="13"/>
      <c r="P273" s="21"/>
      <c r="Q273" s="21"/>
      <c r="R273" s="21"/>
      <c r="S273" s="21"/>
      <c r="T273" s="21"/>
    </row>
    <row r="274" spans="8:20">
      <c r="H274" s="115"/>
      <c r="I274" s="118"/>
      <c r="J274" s="118"/>
      <c r="K274" s="118"/>
      <c r="L274" s="118"/>
      <c r="M274" s="118"/>
      <c r="O274" s="13"/>
      <c r="P274" s="21"/>
      <c r="Q274" s="21"/>
      <c r="R274" s="21"/>
      <c r="S274" s="21"/>
      <c r="T274" s="21"/>
    </row>
    <row r="275" spans="8:20">
      <c r="H275" s="115"/>
      <c r="I275" s="118"/>
      <c r="J275" s="118"/>
      <c r="K275" s="118"/>
      <c r="L275" s="118"/>
      <c r="M275" s="118"/>
      <c r="O275" s="13"/>
      <c r="P275" s="21"/>
      <c r="Q275" s="21"/>
      <c r="R275" s="21"/>
      <c r="S275" s="21"/>
      <c r="T275" s="21"/>
    </row>
    <row r="276" spans="8:20">
      <c r="H276" s="115"/>
      <c r="I276" s="118"/>
      <c r="J276" s="118"/>
      <c r="K276" s="118"/>
      <c r="L276" s="118"/>
      <c r="M276" s="118"/>
      <c r="O276" s="13"/>
      <c r="P276" s="21"/>
      <c r="Q276" s="21"/>
      <c r="R276" s="21"/>
      <c r="S276" s="21"/>
      <c r="T276" s="21"/>
    </row>
    <row r="277" spans="8:20">
      <c r="H277" s="115"/>
      <c r="I277" s="118"/>
      <c r="J277" s="118"/>
      <c r="K277" s="118"/>
      <c r="L277" s="118"/>
      <c r="M277" s="118"/>
      <c r="O277" s="13"/>
      <c r="P277" s="21"/>
      <c r="Q277" s="21"/>
      <c r="R277" s="21"/>
      <c r="S277" s="21"/>
      <c r="T277" s="21"/>
    </row>
    <row r="278" spans="8:20">
      <c r="H278" s="115"/>
      <c r="I278" s="118"/>
      <c r="J278" s="118"/>
      <c r="K278" s="118"/>
      <c r="L278" s="118"/>
      <c r="M278" s="118"/>
      <c r="O278" s="13"/>
      <c r="P278" s="21"/>
      <c r="Q278" s="21"/>
      <c r="R278" s="21"/>
      <c r="S278" s="21"/>
      <c r="T278" s="21"/>
    </row>
    <row r="279" spans="8:20">
      <c r="H279" s="115"/>
      <c r="I279" s="118"/>
      <c r="J279" s="118"/>
      <c r="K279" s="118"/>
      <c r="L279" s="118"/>
      <c r="M279" s="118"/>
      <c r="O279" s="13"/>
      <c r="P279" s="21"/>
      <c r="Q279" s="21"/>
      <c r="R279" s="21"/>
      <c r="S279" s="21"/>
      <c r="T279" s="21"/>
    </row>
    <row r="280" spans="8:20">
      <c r="H280" s="115"/>
      <c r="I280" s="118"/>
      <c r="J280" s="118"/>
      <c r="K280" s="118"/>
      <c r="L280" s="118"/>
      <c r="M280" s="118"/>
      <c r="O280" s="13"/>
      <c r="P280" s="21"/>
      <c r="Q280" s="21"/>
      <c r="R280" s="21"/>
      <c r="S280" s="21"/>
      <c r="T280" s="21"/>
    </row>
    <row r="281" spans="8:20">
      <c r="H281" s="115"/>
      <c r="I281" s="118"/>
      <c r="J281" s="118"/>
      <c r="K281" s="118"/>
      <c r="L281" s="118"/>
      <c r="M281" s="118"/>
      <c r="O281" s="13"/>
      <c r="P281" s="21"/>
      <c r="Q281" s="21"/>
      <c r="R281" s="21"/>
      <c r="S281" s="21"/>
      <c r="T281" s="21"/>
    </row>
    <row r="282" spans="8:20">
      <c r="H282" s="115"/>
      <c r="I282" s="118"/>
      <c r="J282" s="118"/>
      <c r="K282" s="118"/>
      <c r="L282" s="118"/>
      <c r="M282" s="118"/>
      <c r="O282" s="13"/>
      <c r="P282" s="21"/>
      <c r="Q282" s="21"/>
      <c r="R282" s="21"/>
      <c r="S282" s="21"/>
      <c r="T282" s="21"/>
    </row>
    <row r="283" spans="8:20">
      <c r="H283" s="115"/>
      <c r="I283" s="118"/>
      <c r="J283" s="118"/>
      <c r="K283" s="118"/>
      <c r="L283" s="118"/>
      <c r="M283" s="118"/>
      <c r="O283" s="13"/>
      <c r="P283" s="21"/>
      <c r="Q283" s="21"/>
      <c r="R283" s="21"/>
      <c r="S283" s="21"/>
      <c r="T283" s="21"/>
    </row>
    <row r="284" spans="8:20">
      <c r="H284" s="115"/>
      <c r="I284" s="118"/>
      <c r="J284" s="118"/>
      <c r="K284" s="118"/>
      <c r="L284" s="118"/>
      <c r="M284" s="118"/>
      <c r="O284" s="13"/>
      <c r="P284" s="21"/>
      <c r="Q284" s="21"/>
      <c r="R284" s="21"/>
      <c r="S284" s="21"/>
      <c r="T284" s="21"/>
    </row>
    <row r="285" spans="8:20">
      <c r="H285" s="115"/>
      <c r="I285" s="118"/>
      <c r="J285" s="118"/>
      <c r="K285" s="118"/>
      <c r="L285" s="118"/>
      <c r="M285" s="118"/>
      <c r="O285" s="13"/>
      <c r="P285" s="21"/>
      <c r="Q285" s="21"/>
      <c r="R285" s="21"/>
      <c r="S285" s="21"/>
      <c r="T285" s="21"/>
    </row>
    <row r="286" spans="8:20">
      <c r="H286" s="115"/>
      <c r="I286" s="118"/>
      <c r="J286" s="118"/>
      <c r="K286" s="118"/>
      <c r="L286" s="118"/>
      <c r="M286" s="118"/>
      <c r="O286" s="13"/>
      <c r="P286" s="21"/>
      <c r="Q286" s="21"/>
      <c r="R286" s="21"/>
      <c r="S286" s="21"/>
      <c r="T286" s="21"/>
    </row>
    <row r="287" spans="8:20">
      <c r="H287" s="115"/>
      <c r="I287" s="118"/>
      <c r="J287" s="118"/>
      <c r="K287" s="118"/>
      <c r="L287" s="118"/>
      <c r="M287" s="118"/>
      <c r="O287" s="13"/>
      <c r="P287" s="21"/>
      <c r="Q287" s="21"/>
      <c r="R287" s="21"/>
      <c r="S287" s="21"/>
      <c r="T287" s="21"/>
    </row>
    <row r="288" spans="8:20">
      <c r="H288" s="115"/>
      <c r="I288" s="118"/>
      <c r="J288" s="118"/>
      <c r="K288" s="118"/>
      <c r="L288" s="118"/>
      <c r="M288" s="118"/>
      <c r="O288" s="13"/>
      <c r="P288" s="21"/>
      <c r="Q288" s="21"/>
      <c r="R288" s="21"/>
      <c r="S288" s="21"/>
      <c r="T288" s="21"/>
    </row>
    <row r="289" spans="8:20">
      <c r="H289" s="115"/>
      <c r="I289" s="118"/>
      <c r="J289" s="118"/>
      <c r="K289" s="118"/>
      <c r="L289" s="118"/>
      <c r="M289" s="118"/>
      <c r="O289" s="13"/>
      <c r="P289" s="21"/>
      <c r="Q289" s="21"/>
      <c r="R289" s="21"/>
      <c r="S289" s="21"/>
      <c r="T289" s="21"/>
    </row>
    <row r="290" spans="8:20">
      <c r="H290" s="115"/>
      <c r="I290" s="118"/>
      <c r="J290" s="118"/>
      <c r="K290" s="118"/>
      <c r="L290" s="118"/>
      <c r="M290" s="118"/>
      <c r="O290" s="13"/>
      <c r="P290" s="21"/>
      <c r="Q290" s="21"/>
      <c r="R290" s="21"/>
      <c r="S290" s="21"/>
      <c r="T290" s="21"/>
    </row>
    <row r="291" spans="8:20">
      <c r="H291" s="115"/>
      <c r="I291" s="118"/>
      <c r="J291" s="118"/>
      <c r="K291" s="118"/>
      <c r="L291" s="118"/>
      <c r="M291" s="118"/>
      <c r="O291" s="13"/>
      <c r="P291" s="21"/>
      <c r="Q291" s="21"/>
      <c r="R291" s="21"/>
      <c r="S291" s="21"/>
      <c r="T291" s="21"/>
    </row>
    <row r="292" spans="8:20">
      <c r="H292" s="115"/>
      <c r="I292" s="118"/>
      <c r="J292" s="118"/>
      <c r="K292" s="118"/>
      <c r="L292" s="118"/>
      <c r="M292" s="118"/>
      <c r="O292" s="13"/>
      <c r="P292" s="21"/>
      <c r="Q292" s="21"/>
      <c r="R292" s="21"/>
      <c r="S292" s="21"/>
      <c r="T292" s="21"/>
    </row>
    <row r="293" spans="8:20">
      <c r="H293" s="115"/>
      <c r="I293" s="118"/>
      <c r="J293" s="118"/>
      <c r="K293" s="118"/>
      <c r="L293" s="118"/>
      <c r="M293" s="118"/>
      <c r="O293" s="22"/>
      <c r="P293" s="21"/>
      <c r="Q293" s="21"/>
      <c r="R293" s="21"/>
      <c r="S293" s="21"/>
      <c r="T293" s="21"/>
    </row>
    <row r="294" spans="8:20">
      <c r="H294" s="115"/>
      <c r="I294" s="118"/>
      <c r="J294" s="118"/>
      <c r="K294" s="118"/>
      <c r="L294" s="118"/>
      <c r="M294" s="118"/>
      <c r="O294" s="22"/>
      <c r="P294" s="21"/>
      <c r="Q294" s="21"/>
      <c r="R294" s="21"/>
      <c r="S294" s="21"/>
      <c r="T294" s="21"/>
    </row>
    <row r="295" spans="8:20">
      <c r="H295" s="115"/>
      <c r="I295" s="118"/>
      <c r="J295" s="118"/>
      <c r="K295" s="118"/>
      <c r="L295" s="118"/>
      <c r="M295" s="118"/>
      <c r="O295" s="22"/>
      <c r="P295" s="21"/>
      <c r="Q295" s="21"/>
      <c r="R295" s="21"/>
      <c r="S295" s="21"/>
      <c r="T295" s="21"/>
    </row>
    <row r="296" spans="8:20">
      <c r="H296" s="115"/>
      <c r="I296" s="118"/>
      <c r="J296" s="118"/>
      <c r="K296" s="118"/>
      <c r="L296" s="118"/>
      <c r="M296" s="118"/>
      <c r="O296" s="22"/>
      <c r="P296" s="21"/>
      <c r="Q296" s="21"/>
      <c r="R296" s="21"/>
      <c r="S296" s="21"/>
      <c r="T296" s="21"/>
    </row>
    <row r="297" spans="8:20">
      <c r="H297" s="115"/>
      <c r="I297" s="118"/>
      <c r="J297" s="118"/>
      <c r="K297" s="118"/>
      <c r="L297" s="118"/>
      <c r="M297" s="118"/>
      <c r="O297" s="22"/>
      <c r="P297" s="21"/>
      <c r="Q297" s="21"/>
      <c r="R297" s="21"/>
      <c r="S297" s="21"/>
      <c r="T297" s="21"/>
    </row>
    <row r="298" spans="8:20">
      <c r="H298" s="115"/>
      <c r="I298" s="118"/>
      <c r="J298" s="118"/>
      <c r="K298" s="118"/>
      <c r="L298" s="118"/>
      <c r="M298" s="118"/>
      <c r="O298" s="22"/>
      <c r="P298" s="21"/>
      <c r="Q298" s="21"/>
      <c r="R298" s="21"/>
      <c r="S298" s="21"/>
      <c r="T298" s="21"/>
    </row>
    <row r="299" spans="8:20">
      <c r="H299" s="115"/>
      <c r="I299" s="118"/>
      <c r="J299" s="118"/>
      <c r="K299" s="118"/>
      <c r="L299" s="118"/>
      <c r="M299" s="118"/>
      <c r="O299" s="22"/>
      <c r="P299" s="21"/>
      <c r="Q299" s="21"/>
      <c r="R299" s="21"/>
      <c r="S299" s="21"/>
      <c r="T299" s="21"/>
    </row>
    <row r="300" spans="8:20">
      <c r="H300" s="115"/>
      <c r="I300" s="118"/>
      <c r="J300" s="118"/>
      <c r="K300" s="118"/>
      <c r="L300" s="118"/>
      <c r="M300" s="118"/>
      <c r="O300" s="22"/>
      <c r="P300" s="21"/>
      <c r="Q300" s="21"/>
      <c r="R300" s="21"/>
      <c r="S300" s="21"/>
      <c r="T300" s="21"/>
    </row>
    <row r="301" spans="8:20">
      <c r="H301" s="115"/>
      <c r="I301" s="118"/>
      <c r="J301" s="118"/>
      <c r="K301" s="118"/>
      <c r="L301" s="118"/>
      <c r="M301" s="118"/>
      <c r="O301" s="22"/>
      <c r="P301" s="21"/>
      <c r="Q301" s="21"/>
      <c r="R301" s="21"/>
      <c r="S301" s="21"/>
      <c r="T301" s="21"/>
    </row>
    <row r="302" spans="8:20">
      <c r="H302" s="115"/>
      <c r="I302" s="118"/>
      <c r="J302" s="118"/>
      <c r="K302" s="118"/>
      <c r="L302" s="118"/>
      <c r="M302" s="118"/>
      <c r="O302" s="22"/>
      <c r="P302" s="21"/>
      <c r="Q302" s="21"/>
      <c r="R302" s="21"/>
      <c r="S302" s="21"/>
      <c r="T302" s="21"/>
    </row>
    <row r="303" spans="8:20">
      <c r="H303" s="115"/>
      <c r="I303" s="118"/>
      <c r="J303" s="118"/>
      <c r="K303" s="118"/>
      <c r="L303" s="118"/>
      <c r="M303" s="118"/>
      <c r="O303" s="22"/>
      <c r="P303" s="21"/>
      <c r="Q303" s="21"/>
      <c r="R303" s="21"/>
      <c r="S303" s="21"/>
      <c r="T303" s="21"/>
    </row>
    <row r="304" spans="8:20">
      <c r="H304" s="115"/>
      <c r="I304" s="118"/>
      <c r="J304" s="118"/>
      <c r="K304" s="118"/>
      <c r="L304" s="118"/>
      <c r="M304" s="118"/>
      <c r="O304" s="22"/>
      <c r="P304" s="21"/>
      <c r="Q304" s="21"/>
      <c r="R304" s="21"/>
      <c r="S304" s="21"/>
      <c r="T304" s="21"/>
    </row>
    <row r="305" spans="8:20">
      <c r="H305" s="115"/>
      <c r="I305" s="118"/>
      <c r="J305" s="118"/>
      <c r="K305" s="118"/>
      <c r="L305" s="118"/>
      <c r="M305" s="118"/>
      <c r="O305" s="22"/>
      <c r="P305" s="21"/>
      <c r="Q305" s="21"/>
      <c r="R305" s="21"/>
      <c r="S305" s="21"/>
      <c r="T305" s="21"/>
    </row>
    <row r="306" spans="8:20">
      <c r="H306" s="115"/>
      <c r="I306" s="118"/>
      <c r="J306" s="118"/>
      <c r="K306" s="118"/>
      <c r="L306" s="118"/>
      <c r="M306" s="118"/>
      <c r="O306" s="22"/>
      <c r="P306" s="21"/>
      <c r="Q306" s="21"/>
      <c r="R306" s="21"/>
      <c r="S306" s="21"/>
      <c r="T306" s="21"/>
    </row>
    <row r="307" spans="8:20">
      <c r="H307" s="115"/>
      <c r="I307" s="118"/>
      <c r="J307" s="118"/>
      <c r="K307" s="118"/>
      <c r="L307" s="118"/>
      <c r="M307" s="118"/>
      <c r="O307" s="22"/>
      <c r="P307" s="21"/>
      <c r="Q307" s="21"/>
      <c r="R307" s="21"/>
      <c r="S307" s="21"/>
      <c r="T307" s="21"/>
    </row>
    <row r="308" spans="8:20">
      <c r="H308" s="115"/>
      <c r="I308" s="118"/>
      <c r="J308" s="118"/>
      <c r="K308" s="118"/>
      <c r="L308" s="118"/>
      <c r="M308" s="118"/>
      <c r="O308" s="22"/>
      <c r="P308" s="21"/>
      <c r="Q308" s="21"/>
      <c r="R308" s="21"/>
      <c r="S308" s="21"/>
      <c r="T308" s="21"/>
    </row>
    <row r="309" spans="8:20">
      <c r="H309" s="115"/>
      <c r="I309" s="118"/>
      <c r="J309" s="118"/>
      <c r="K309" s="118"/>
      <c r="L309" s="118"/>
      <c r="M309" s="118"/>
      <c r="O309" s="22"/>
      <c r="P309" s="21"/>
      <c r="Q309" s="21"/>
      <c r="R309" s="21"/>
      <c r="S309" s="21"/>
      <c r="T309" s="21"/>
    </row>
    <row r="310" spans="8:20">
      <c r="H310" s="115"/>
      <c r="I310" s="118"/>
      <c r="J310" s="118"/>
      <c r="K310" s="118"/>
      <c r="L310" s="118"/>
      <c r="M310" s="118"/>
      <c r="O310" s="22"/>
      <c r="P310" s="21"/>
      <c r="Q310" s="21"/>
      <c r="R310" s="21"/>
      <c r="S310" s="21"/>
      <c r="T310" s="21"/>
    </row>
    <row r="311" spans="8:20">
      <c r="H311" s="115"/>
      <c r="I311" s="118"/>
      <c r="J311" s="118"/>
      <c r="K311" s="118"/>
      <c r="L311" s="118"/>
      <c r="M311" s="118"/>
      <c r="O311" s="22"/>
      <c r="P311" s="21"/>
      <c r="Q311" s="21"/>
      <c r="R311" s="21"/>
      <c r="S311" s="21"/>
      <c r="T311" s="21"/>
    </row>
    <row r="312" spans="8:20">
      <c r="H312" s="115"/>
      <c r="I312" s="118"/>
      <c r="J312" s="118"/>
      <c r="K312" s="118"/>
      <c r="L312" s="118"/>
      <c r="M312" s="118"/>
      <c r="O312" s="22"/>
      <c r="P312" s="21"/>
      <c r="Q312" s="21"/>
      <c r="R312" s="21"/>
      <c r="S312" s="21"/>
      <c r="T312" s="21"/>
    </row>
    <row r="313" spans="8:20">
      <c r="H313" s="115"/>
      <c r="I313" s="118"/>
      <c r="J313" s="118"/>
      <c r="K313" s="118"/>
      <c r="L313" s="118"/>
      <c r="M313" s="118"/>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5"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13" zoomScaleNormal="100" workbookViewId="0">
      <selection activeCell="S30" sqref="S30"/>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94" t="s">
        <v>33</v>
      </c>
      <c r="B4" s="194"/>
      <c r="C4" s="194"/>
      <c r="D4" s="194"/>
      <c r="E4" s="194"/>
      <c r="F4" s="194"/>
      <c r="G4" s="194"/>
      <c r="H4" s="194"/>
      <c r="I4" s="194"/>
      <c r="J4" s="194"/>
      <c r="K4" s="194"/>
      <c r="L4" s="194"/>
      <c r="M4" s="194"/>
      <c r="N4" s="194"/>
    </row>
    <row r="5" spans="1:14">
      <c r="A5" s="197" t="s">
        <v>34</v>
      </c>
      <c r="B5" s="197"/>
      <c r="C5" s="197"/>
      <c r="D5" s="197"/>
      <c r="E5" s="197"/>
      <c r="F5" s="197"/>
      <c r="G5" s="197"/>
      <c r="H5" s="197" t="s">
        <v>41</v>
      </c>
      <c r="I5" s="197"/>
      <c r="J5" s="197"/>
      <c r="K5" s="197"/>
      <c r="L5" s="197"/>
      <c r="M5" s="197"/>
      <c r="N5" s="197"/>
    </row>
    <row r="6" spans="1:14">
      <c r="A6" s="197"/>
      <c r="B6" s="197"/>
      <c r="C6" s="197"/>
      <c r="D6" s="197"/>
      <c r="E6" s="197"/>
      <c r="F6" s="197"/>
      <c r="G6" s="197"/>
      <c r="H6" s="197"/>
      <c r="I6" s="197"/>
      <c r="J6" s="197"/>
      <c r="K6" s="197"/>
      <c r="L6" s="197"/>
      <c r="M6" s="197"/>
      <c r="N6" s="197"/>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97" t="s">
        <v>296</v>
      </c>
      <c r="B21" s="197"/>
      <c r="C21" s="197"/>
      <c r="D21" s="197"/>
      <c r="E21" s="197"/>
      <c r="F21" s="197"/>
      <c r="G21" s="197"/>
      <c r="H21" s="196" t="s">
        <v>32</v>
      </c>
      <c r="I21" s="196"/>
      <c r="J21" s="196"/>
      <c r="K21" s="196"/>
      <c r="L21" s="196"/>
      <c r="M21" s="196"/>
      <c r="N21" s="196"/>
    </row>
    <row r="22" spans="1:14" ht="15.75" customHeight="1">
      <c r="A22" s="197"/>
      <c r="B22" s="197"/>
      <c r="C22" s="197"/>
      <c r="D22" s="197"/>
      <c r="E22" s="197"/>
      <c r="F22" s="197"/>
      <c r="G22" s="197"/>
      <c r="H22" s="196"/>
      <c r="I22" s="196"/>
      <c r="J22" s="196"/>
      <c r="K22" s="196"/>
      <c r="L22" s="196"/>
      <c r="M22" s="196"/>
      <c r="N22" s="196"/>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95"/>
      <c r="I37" s="195"/>
      <c r="J37" s="195"/>
      <c r="K37" s="195"/>
      <c r="L37" s="195"/>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B4" sqref="B4"/>
    </sheetView>
  </sheetViews>
  <sheetFormatPr defaultRowHeight="15.75"/>
  <cols>
    <col min="1" max="1" width="9" style="84"/>
    <col min="2" max="2" width="9" style="84" customWidth="1"/>
    <col min="3" max="3" width="10.25" style="84" customWidth="1"/>
    <col min="4" max="9" width="9" style="84" customWidth="1"/>
    <col min="10" max="10" width="11.125" style="84" bestFit="1" customWidth="1"/>
    <col min="11" max="12" width="9" style="84" customWidth="1"/>
    <col min="13" max="16384" width="9" style="84"/>
  </cols>
  <sheetData>
    <row r="1" spans="1:12">
      <c r="G1" s="113"/>
    </row>
    <row r="3" spans="1:12" ht="13.5" customHeight="1"/>
    <row r="4" spans="1:12">
      <c r="A4" s="99" t="s">
        <v>59</v>
      </c>
      <c r="B4" s="98">
        <f>通信行业周报!H7-2</f>
        <v>41923</v>
      </c>
      <c r="C4" s="98"/>
      <c r="D4" s="97"/>
    </row>
    <row r="5" spans="1:12" ht="24" customHeight="1" thickBot="1">
      <c r="A5" s="198" t="s">
        <v>58</v>
      </c>
      <c r="B5" s="199"/>
      <c r="C5" s="199"/>
      <c r="D5" s="199"/>
      <c r="E5" s="199"/>
      <c r="F5" s="199"/>
      <c r="G5" s="199"/>
      <c r="H5" s="199"/>
      <c r="I5" s="199"/>
      <c r="J5" s="199"/>
      <c r="K5" s="199"/>
      <c r="L5" s="199"/>
    </row>
    <row r="6" spans="1:12" s="94" customFormat="1" ht="16.5" customHeight="1">
      <c r="A6" s="204" t="s">
        <v>57</v>
      </c>
      <c r="B6" s="205"/>
      <c r="C6" s="202" t="s">
        <v>56</v>
      </c>
      <c r="D6" s="203" t="s">
        <v>55</v>
      </c>
      <c r="E6" s="203"/>
      <c r="F6" s="203"/>
      <c r="G6" s="208" t="s">
        <v>54</v>
      </c>
      <c r="H6" s="209"/>
      <c r="I6" s="210"/>
      <c r="J6" s="96" t="s">
        <v>108</v>
      </c>
      <c r="K6" s="203" t="s">
        <v>53</v>
      </c>
      <c r="L6" s="203"/>
    </row>
    <row r="7" spans="1:12" s="94" customFormat="1" ht="16.5" customHeight="1">
      <c r="A7" s="206"/>
      <c r="B7" s="207"/>
      <c r="C7" s="203"/>
      <c r="D7" s="95" t="s">
        <v>52</v>
      </c>
      <c r="E7" s="95" t="s">
        <v>51</v>
      </c>
      <c r="F7" s="95" t="s">
        <v>50</v>
      </c>
      <c r="G7" s="95" t="s">
        <v>52</v>
      </c>
      <c r="H7" s="95" t="s">
        <v>51</v>
      </c>
      <c r="I7" s="95" t="s">
        <v>50</v>
      </c>
      <c r="J7" s="95" t="s">
        <v>106</v>
      </c>
      <c r="K7" s="95" t="s">
        <v>106</v>
      </c>
      <c r="L7" s="95" t="s">
        <v>107</v>
      </c>
    </row>
    <row r="8" spans="1:12">
      <c r="A8" s="93" t="s">
        <v>92</v>
      </c>
      <c r="B8" s="93" t="s">
        <v>75</v>
      </c>
      <c r="C8" s="93" t="s">
        <v>100</v>
      </c>
      <c r="D8" s="110">
        <v>-1.1296076099881147</v>
      </c>
      <c r="E8" s="110">
        <v>-1.1296076099881147</v>
      </c>
      <c r="F8" s="110">
        <v>19.087825235462574</v>
      </c>
      <c r="G8" s="110">
        <v>8.3886165213506558</v>
      </c>
      <c r="H8" s="110">
        <v>8.3886165213506558</v>
      </c>
      <c r="I8" s="110">
        <v>466.03292048877631</v>
      </c>
      <c r="J8" s="110">
        <v>35.972312927246094</v>
      </c>
      <c r="K8" s="110">
        <v>59.596355438232422</v>
      </c>
      <c r="L8" s="110">
        <v>45.092006683349609</v>
      </c>
    </row>
    <row r="9" spans="1:12">
      <c r="A9" s="93" t="s">
        <v>95</v>
      </c>
      <c r="B9" s="93" t="s">
        <v>87</v>
      </c>
      <c r="C9" s="93" t="s">
        <v>99</v>
      </c>
      <c r="D9" s="110">
        <v>-1.484263233190275</v>
      </c>
      <c r="E9" s="110">
        <v>-1.484263233190275</v>
      </c>
      <c r="F9" s="110">
        <v>30.269323767344659</v>
      </c>
      <c r="G9" s="110">
        <v>9.6167344099874512</v>
      </c>
      <c r="H9" s="110">
        <v>9.6167344099874512</v>
      </c>
      <c r="I9" s="110">
        <v>599.33788338511226</v>
      </c>
      <c r="J9" s="110">
        <v>39.364059448242187</v>
      </c>
      <c r="K9" s="110">
        <v>85.142066955566406</v>
      </c>
      <c r="L9" s="110">
        <v>61.67327880859375</v>
      </c>
    </row>
    <row r="10" spans="1:12">
      <c r="A10" s="93" t="s">
        <v>105</v>
      </c>
      <c r="B10" s="93" t="s">
        <v>112</v>
      </c>
      <c r="C10" s="93" t="s">
        <v>119</v>
      </c>
      <c r="D10" s="110">
        <v>0.13346680013346379</v>
      </c>
      <c r="E10" s="110">
        <v>0.13346680013346379</v>
      </c>
      <c r="F10" s="110">
        <v>41.726806031376526</v>
      </c>
      <c r="G10" s="110">
        <v>6.6319150572551706</v>
      </c>
      <c r="H10" s="110">
        <v>6.6319150572551706</v>
      </c>
      <c r="I10" s="110">
        <v>412.73874294992305</v>
      </c>
      <c r="J10" s="110">
        <v>34.434883117675781</v>
      </c>
      <c r="K10" s="110">
        <v>27.911710739135742</v>
      </c>
      <c r="L10" s="110">
        <v>36.776317596435547</v>
      </c>
    </row>
    <row r="11" spans="1:12">
      <c r="A11" s="93" t="s">
        <v>93</v>
      </c>
      <c r="B11" s="93" t="s">
        <v>113</v>
      </c>
      <c r="C11" s="93" t="s">
        <v>98</v>
      </c>
      <c r="D11" s="110">
        <v>-6.5963060686013986E-2</v>
      </c>
      <c r="E11" s="110">
        <v>-6.5963060686013986E-2</v>
      </c>
      <c r="F11" s="110">
        <v>16.178751034119632</v>
      </c>
      <c r="G11" s="110">
        <v>6.4964636804478513</v>
      </c>
      <c r="H11" s="110">
        <v>6.4964636804478513</v>
      </c>
      <c r="I11" s="110">
        <v>237.16713432267599</v>
      </c>
      <c r="J11" s="110">
        <v>18.457601547241211</v>
      </c>
      <c r="K11" s="110">
        <v>107.83609771728516</v>
      </c>
      <c r="L11" s="110">
        <v>26.86890983581543</v>
      </c>
    </row>
    <row r="12" spans="1:12">
      <c r="A12" s="93" t="s">
        <v>97</v>
      </c>
      <c r="B12" s="93" t="s">
        <v>115</v>
      </c>
      <c r="C12" s="93" t="s">
        <v>118</v>
      </c>
      <c r="D12" s="110">
        <v>-2.0184544405997817</v>
      </c>
      <c r="E12" s="110">
        <v>-2.0184544405997817</v>
      </c>
      <c r="F12" s="110">
        <v>68.509351210002279</v>
      </c>
      <c r="G12" s="110">
        <v>9.5453153483084741</v>
      </c>
      <c r="H12" s="110">
        <v>9.5453153483084741</v>
      </c>
      <c r="I12" s="110">
        <v>700.25580675426227</v>
      </c>
      <c r="J12" s="110">
        <v>34.645187377929687</v>
      </c>
      <c r="K12" s="110">
        <v>27.854167938232422</v>
      </c>
      <c r="L12" s="110">
        <v>30.316469192504883</v>
      </c>
    </row>
    <row r="13" spans="1:12">
      <c r="A13" s="93" t="s">
        <v>94</v>
      </c>
      <c r="B13" s="93" t="s">
        <v>90</v>
      </c>
      <c r="C13" s="93" t="s">
        <v>101</v>
      </c>
      <c r="D13" s="110">
        <v>6.2686567164179197</v>
      </c>
      <c r="E13" s="110">
        <v>6.2686567164179197</v>
      </c>
      <c r="F13" s="110">
        <v>88.286932735650183</v>
      </c>
      <c r="G13" s="110">
        <v>14.985050479236818</v>
      </c>
      <c r="H13" s="110">
        <v>14.985050479236818</v>
      </c>
      <c r="I13" s="110">
        <v>461.60803886824243</v>
      </c>
      <c r="J13" s="110">
        <v>68.094871520996094</v>
      </c>
      <c r="K13" s="110">
        <v>208.4844970703125</v>
      </c>
      <c r="L13" s="110">
        <v>105.48331451416016</v>
      </c>
    </row>
    <row r="14" spans="1:12">
      <c r="A14" s="93" t="s">
        <v>102</v>
      </c>
      <c r="B14" s="93" t="s">
        <v>116</v>
      </c>
      <c r="C14" s="93" t="s">
        <v>103</v>
      </c>
      <c r="D14" s="110">
        <v>-0.49200492004921603</v>
      </c>
      <c r="E14" s="110">
        <v>-0.49200492004921603</v>
      </c>
      <c r="F14" s="110">
        <v>27.001569858712713</v>
      </c>
      <c r="G14" s="110">
        <v>9.611700803397806</v>
      </c>
      <c r="H14" s="110">
        <v>9.611700803397806</v>
      </c>
      <c r="I14" s="110">
        <v>513.59705755466541</v>
      </c>
      <c r="J14" s="110">
        <v>78.849899291992187</v>
      </c>
      <c r="K14" s="110">
        <v>131.17169189453125</v>
      </c>
      <c r="L14" s="110">
        <v>185.0574951171875</v>
      </c>
    </row>
    <row r="15" spans="1:12">
      <c r="A15" s="103" t="s">
        <v>96</v>
      </c>
      <c r="B15" s="103" t="s">
        <v>117</v>
      </c>
      <c r="C15" s="103" t="s">
        <v>104</v>
      </c>
      <c r="D15" s="111">
        <v>-0.15151515151515804</v>
      </c>
      <c r="E15" s="111">
        <v>-0.15151515151515804</v>
      </c>
      <c r="F15" s="111">
        <v>73.783126606968324</v>
      </c>
      <c r="G15" s="111">
        <v>2.9925505748011552</v>
      </c>
      <c r="H15" s="111">
        <v>2.9925505748011552</v>
      </c>
      <c r="I15" s="111">
        <v>206.02858359497259</v>
      </c>
      <c r="J15" s="111">
        <v>30.36400032043457</v>
      </c>
      <c r="K15" s="111">
        <v>6.6767606735229492</v>
      </c>
      <c r="L15" s="111">
        <v>17.051914215087891</v>
      </c>
    </row>
    <row r="16" spans="1:12">
      <c r="A16" s="170"/>
      <c r="B16" s="170"/>
      <c r="C16" s="170"/>
      <c r="D16" s="171"/>
      <c r="E16" s="171"/>
      <c r="F16" s="171"/>
      <c r="G16" s="171"/>
      <c r="H16" s="171"/>
      <c r="I16" s="171"/>
      <c r="J16" s="171"/>
      <c r="K16" s="171"/>
      <c r="L16" s="171"/>
    </row>
    <row r="17" spans="1:26">
      <c r="A17" s="5" t="s">
        <v>109</v>
      </c>
      <c r="B17" s="87"/>
      <c r="C17" s="87"/>
      <c r="D17" s="87"/>
      <c r="E17" s="87"/>
      <c r="F17" s="87"/>
      <c r="G17" s="87"/>
      <c r="H17" s="87"/>
      <c r="I17" s="87"/>
      <c r="J17" s="87"/>
      <c r="K17" s="87"/>
      <c r="L17" s="87"/>
      <c r="M17" s="91"/>
      <c r="N17" s="90"/>
      <c r="O17" s="90"/>
      <c r="P17" s="90"/>
      <c r="Q17" s="90"/>
      <c r="R17" s="90"/>
      <c r="S17" s="90"/>
      <c r="T17" s="90"/>
      <c r="U17" s="90"/>
      <c r="V17" s="90"/>
      <c r="W17" s="90"/>
      <c r="X17" s="90"/>
      <c r="Y17" s="90"/>
      <c r="Z17" s="90"/>
    </row>
    <row r="18" spans="1:26">
      <c r="A18" s="87"/>
      <c r="B18" s="87"/>
      <c r="C18" s="87"/>
      <c r="D18" s="87"/>
      <c r="E18" s="87"/>
      <c r="F18" s="87"/>
      <c r="G18" s="87"/>
      <c r="H18" s="87"/>
      <c r="I18" s="87"/>
      <c r="J18" s="87"/>
      <c r="K18" s="87"/>
      <c r="L18" s="87"/>
      <c r="M18" s="91"/>
      <c r="N18" s="90"/>
      <c r="O18" s="90"/>
      <c r="P18" s="90"/>
      <c r="Q18" s="90"/>
      <c r="R18" s="90"/>
      <c r="S18" s="90"/>
      <c r="T18" s="90"/>
      <c r="U18" s="90"/>
      <c r="V18" s="90"/>
      <c r="W18" s="90"/>
      <c r="X18" s="90"/>
      <c r="Y18" s="90"/>
      <c r="Z18" s="90"/>
    </row>
    <row r="19" spans="1:26">
      <c r="A19" s="87"/>
      <c r="B19" s="87"/>
      <c r="C19" s="87"/>
      <c r="D19" s="87"/>
      <c r="E19" s="87"/>
      <c r="F19" s="87"/>
      <c r="G19" s="87"/>
      <c r="H19" s="87"/>
      <c r="I19" s="87"/>
      <c r="J19" s="87"/>
      <c r="K19" s="87"/>
      <c r="L19" s="87"/>
      <c r="M19" s="91"/>
      <c r="N19" s="90"/>
      <c r="O19" s="90"/>
      <c r="P19" s="90"/>
      <c r="Q19" s="90"/>
      <c r="R19" s="90"/>
      <c r="S19" s="90"/>
      <c r="T19" s="90"/>
      <c r="U19" s="90"/>
      <c r="V19" s="90"/>
      <c r="W19" s="90"/>
      <c r="X19" s="90"/>
      <c r="Y19" s="90"/>
      <c r="Z19" s="90"/>
    </row>
    <row r="20" spans="1:26">
      <c r="A20" s="87"/>
      <c r="B20" s="87"/>
      <c r="C20" s="87"/>
      <c r="D20" s="87"/>
      <c r="E20" s="87"/>
      <c r="F20" s="87"/>
      <c r="G20" s="87"/>
      <c r="H20" s="87"/>
      <c r="I20" s="87"/>
      <c r="J20" s="87"/>
      <c r="K20" s="87"/>
      <c r="L20" s="87"/>
      <c r="M20" s="91"/>
      <c r="N20" s="90"/>
      <c r="O20" s="90"/>
      <c r="P20" s="90"/>
      <c r="Q20" s="90"/>
      <c r="R20" s="90"/>
      <c r="S20" s="90"/>
      <c r="T20" s="90"/>
      <c r="U20" s="90"/>
      <c r="V20" s="90"/>
      <c r="W20" s="90"/>
      <c r="X20" s="90"/>
      <c r="Y20" s="90"/>
      <c r="Z20" s="90"/>
    </row>
    <row r="21" spans="1:26">
      <c r="A21" s="87"/>
      <c r="B21" s="87"/>
      <c r="C21" s="87"/>
      <c r="D21" s="87"/>
      <c r="E21" s="87"/>
      <c r="F21" s="87"/>
      <c r="G21" s="87"/>
      <c r="H21" s="87"/>
      <c r="I21" s="87"/>
      <c r="J21" s="87"/>
      <c r="K21" s="87"/>
      <c r="L21" s="87"/>
      <c r="M21" s="91"/>
      <c r="N21" s="90"/>
      <c r="O21" s="90"/>
      <c r="P21" s="90"/>
      <c r="Q21" s="90"/>
      <c r="R21" s="90"/>
      <c r="S21" s="90"/>
      <c r="T21" s="90"/>
      <c r="U21" s="90"/>
      <c r="V21" s="90"/>
      <c r="W21" s="90"/>
      <c r="X21" s="90"/>
      <c r="Y21" s="90"/>
      <c r="Z21" s="90"/>
    </row>
    <row r="22" spans="1:26">
      <c r="A22" s="87"/>
      <c r="B22" s="87"/>
      <c r="C22" s="87"/>
      <c r="D22" s="87"/>
      <c r="E22" s="87"/>
      <c r="F22" s="87"/>
      <c r="G22" s="87"/>
      <c r="H22" s="87"/>
      <c r="I22" s="87"/>
      <c r="J22" s="87"/>
      <c r="K22" s="87"/>
      <c r="L22" s="87"/>
      <c r="M22" s="91"/>
      <c r="N22" s="90"/>
      <c r="O22" s="90"/>
      <c r="P22" s="90"/>
      <c r="Q22" s="90"/>
      <c r="R22" s="90"/>
      <c r="S22" s="90"/>
      <c r="T22" s="90"/>
      <c r="U22" s="90"/>
      <c r="V22" s="90"/>
      <c r="W22" s="90"/>
      <c r="X22" s="90"/>
      <c r="Y22" s="90"/>
      <c r="Z22" s="90"/>
    </row>
    <row r="23" spans="1:26">
      <c r="A23" s="87"/>
      <c r="B23" s="87"/>
      <c r="C23" s="87"/>
      <c r="D23" s="87"/>
      <c r="E23" s="87"/>
      <c r="F23" s="87"/>
      <c r="G23" s="87"/>
      <c r="H23" s="87"/>
      <c r="I23" s="87"/>
      <c r="J23" s="87"/>
      <c r="K23" s="87"/>
      <c r="L23" s="87"/>
      <c r="M23" s="92"/>
    </row>
    <row r="24" spans="1:26">
      <c r="A24" s="87"/>
      <c r="B24" s="87"/>
      <c r="C24" s="87"/>
      <c r="D24" s="87"/>
      <c r="E24" s="87"/>
      <c r="F24" s="87"/>
      <c r="G24" s="87"/>
      <c r="H24" s="87"/>
      <c r="I24" s="87"/>
      <c r="J24" s="87"/>
      <c r="K24" s="87"/>
      <c r="L24" s="87"/>
      <c r="M24" s="91"/>
      <c r="N24" s="91"/>
      <c r="O24" s="91"/>
      <c r="P24" s="91"/>
      <c r="Q24" s="91"/>
      <c r="R24" s="91"/>
      <c r="S24" s="91"/>
      <c r="T24" s="91"/>
      <c r="U24" s="91"/>
      <c r="V24" s="91"/>
      <c r="W24" s="91"/>
      <c r="X24" s="91"/>
      <c r="Y24" s="91"/>
      <c r="Z24" s="91"/>
    </row>
    <row r="25" spans="1:26">
      <c r="A25" s="87"/>
      <c r="B25" s="87"/>
      <c r="C25" s="87"/>
      <c r="D25" s="87"/>
      <c r="E25" s="87"/>
      <c r="F25" s="87"/>
      <c r="G25" s="87"/>
      <c r="H25" s="87"/>
      <c r="I25" s="87"/>
      <c r="J25" s="87"/>
      <c r="K25" s="87"/>
      <c r="L25" s="87"/>
      <c r="M25" s="91"/>
      <c r="N25" s="90"/>
      <c r="O25" s="90"/>
      <c r="P25" s="90"/>
      <c r="Q25" s="90"/>
      <c r="R25" s="90"/>
      <c r="S25" s="90"/>
      <c r="T25" s="90"/>
      <c r="U25" s="90"/>
      <c r="V25" s="90"/>
      <c r="W25" s="90"/>
      <c r="X25" s="90"/>
      <c r="Y25" s="90"/>
      <c r="Z25" s="90"/>
    </row>
    <row r="26" spans="1:26">
      <c r="A26" s="87"/>
      <c r="B26" s="87"/>
      <c r="C26" s="87"/>
      <c r="D26" s="87"/>
      <c r="E26" s="87"/>
      <c r="F26" s="87"/>
      <c r="G26" s="87"/>
      <c r="H26" s="87"/>
      <c r="I26" s="87"/>
      <c r="J26" s="87"/>
      <c r="K26" s="87"/>
      <c r="L26" s="87"/>
      <c r="M26" s="91"/>
      <c r="N26" s="90"/>
      <c r="O26" s="90"/>
      <c r="P26" s="90"/>
      <c r="Q26" s="90"/>
      <c r="R26" s="90"/>
      <c r="S26" s="90"/>
      <c r="T26" s="90"/>
      <c r="U26" s="90"/>
      <c r="V26" s="90"/>
      <c r="W26" s="90"/>
      <c r="X26" s="90"/>
      <c r="Y26" s="90"/>
      <c r="Z26" s="90"/>
    </row>
    <row r="27" spans="1:26">
      <c r="A27" s="87"/>
      <c r="B27" s="87"/>
      <c r="C27" s="87"/>
      <c r="D27" s="87"/>
      <c r="E27" s="87"/>
      <c r="F27" s="87"/>
      <c r="G27" s="87"/>
      <c r="H27" s="87"/>
      <c r="I27" s="87"/>
      <c r="J27" s="87"/>
      <c r="K27" s="87"/>
      <c r="L27" s="87"/>
      <c r="M27" s="91"/>
      <c r="N27" s="90"/>
      <c r="O27" s="90"/>
      <c r="P27" s="90"/>
      <c r="Q27" s="90"/>
      <c r="R27" s="90"/>
      <c r="S27" s="90"/>
      <c r="T27" s="90"/>
      <c r="U27" s="90"/>
      <c r="V27" s="90"/>
      <c r="W27" s="90"/>
      <c r="X27" s="90"/>
      <c r="Y27" s="90"/>
      <c r="Z27" s="90"/>
    </row>
    <row r="28" spans="1:26">
      <c r="A28" s="87"/>
      <c r="B28" s="87"/>
      <c r="C28" s="87"/>
      <c r="D28" s="87"/>
      <c r="E28" s="87"/>
      <c r="F28" s="87"/>
      <c r="G28" s="87"/>
      <c r="H28" s="87"/>
      <c r="I28" s="87"/>
      <c r="J28" s="87"/>
      <c r="K28" s="87"/>
      <c r="L28" s="87"/>
      <c r="M28" s="91"/>
      <c r="N28" s="90"/>
      <c r="O28" s="90"/>
      <c r="P28" s="90"/>
      <c r="Q28" s="90"/>
      <c r="R28" s="90"/>
      <c r="S28" s="90"/>
      <c r="T28" s="90"/>
      <c r="U28" s="90"/>
      <c r="V28" s="90"/>
      <c r="W28" s="90"/>
      <c r="X28" s="90"/>
      <c r="Y28" s="90"/>
      <c r="Z28" s="90"/>
    </row>
    <row r="29" spans="1:26">
      <c r="A29" s="200"/>
      <c r="B29" s="201"/>
      <c r="C29" s="201"/>
      <c r="D29" s="201"/>
      <c r="E29" s="201"/>
      <c r="F29" s="87"/>
      <c r="G29" s="87"/>
      <c r="H29" s="87"/>
      <c r="I29" s="87"/>
      <c r="J29" s="87"/>
      <c r="K29" s="87"/>
      <c r="L29" s="87"/>
      <c r="M29" s="91"/>
      <c r="N29" s="90"/>
      <c r="O29" s="90"/>
      <c r="P29" s="90"/>
      <c r="Q29" s="90"/>
      <c r="R29" s="90"/>
      <c r="S29" s="90"/>
      <c r="T29" s="90"/>
      <c r="U29" s="90"/>
      <c r="V29" s="90"/>
      <c r="W29" s="90"/>
      <c r="X29" s="90"/>
      <c r="Y29" s="90"/>
      <c r="Z29" s="90"/>
    </row>
    <row r="30" spans="1:26">
      <c r="A30" s="201"/>
      <c r="B30" s="201"/>
      <c r="C30" s="201"/>
      <c r="D30" s="201"/>
      <c r="E30" s="201"/>
      <c r="F30" s="87"/>
      <c r="G30" s="87"/>
      <c r="H30" s="87"/>
      <c r="I30" s="87"/>
      <c r="J30" s="87"/>
      <c r="K30" s="87"/>
      <c r="L30" s="87"/>
      <c r="M30" s="91"/>
      <c r="N30" s="90"/>
      <c r="O30" s="90"/>
      <c r="P30" s="90"/>
      <c r="Q30" s="90"/>
      <c r="R30" s="90"/>
      <c r="S30" s="90"/>
      <c r="T30" s="90"/>
      <c r="U30" s="90"/>
      <c r="V30" s="90"/>
      <c r="W30" s="90"/>
      <c r="X30" s="90"/>
      <c r="Y30" s="90"/>
      <c r="Z30" s="90"/>
    </row>
    <row r="31" spans="1:26">
      <c r="A31" s="87"/>
      <c r="B31" s="87"/>
      <c r="C31" s="87"/>
      <c r="D31" s="87"/>
      <c r="E31" s="87"/>
      <c r="F31" s="87"/>
      <c r="G31" s="87"/>
      <c r="H31" s="87"/>
      <c r="I31" s="87"/>
      <c r="J31" s="87"/>
      <c r="K31" s="87"/>
      <c r="L31" s="87"/>
      <c r="M31" s="91"/>
      <c r="N31" s="90"/>
      <c r="O31" s="90"/>
      <c r="P31" s="90"/>
      <c r="Q31" s="90"/>
      <c r="R31" s="90"/>
      <c r="S31" s="90"/>
      <c r="T31" s="90"/>
      <c r="U31" s="90"/>
      <c r="V31" s="90"/>
      <c r="W31" s="90"/>
      <c r="X31" s="90"/>
      <c r="Y31" s="90"/>
      <c r="Z31" s="90"/>
    </row>
    <row r="32" spans="1:26">
      <c r="A32" s="87"/>
      <c r="B32" s="87"/>
      <c r="C32" s="87"/>
      <c r="D32" s="87"/>
      <c r="E32" s="87"/>
      <c r="F32" s="87"/>
      <c r="G32" s="87"/>
      <c r="H32" s="87"/>
      <c r="I32" s="87"/>
      <c r="J32" s="87"/>
      <c r="K32" s="87"/>
      <c r="L32" s="87"/>
    </row>
    <row r="33" spans="1:12">
      <c r="A33" s="87"/>
      <c r="B33" s="87"/>
      <c r="C33" s="87"/>
      <c r="D33" s="87"/>
      <c r="E33" s="87"/>
      <c r="F33" s="87"/>
      <c r="G33" s="87"/>
      <c r="H33" s="87"/>
      <c r="I33" s="87"/>
      <c r="J33" s="87"/>
      <c r="K33" s="87"/>
      <c r="L33" s="87"/>
    </row>
    <row r="34" spans="1:12">
      <c r="A34" s="87"/>
      <c r="B34" s="87"/>
      <c r="C34" s="87"/>
      <c r="D34" s="87"/>
      <c r="E34" s="87"/>
      <c r="F34" s="87"/>
      <c r="G34" s="87"/>
      <c r="H34" s="87"/>
      <c r="I34" s="87"/>
      <c r="J34" s="87"/>
      <c r="K34" s="87"/>
      <c r="L34" s="87"/>
    </row>
    <row r="35" spans="1:12">
      <c r="A35" s="87"/>
      <c r="B35" s="87"/>
      <c r="C35" s="87"/>
      <c r="D35" s="87"/>
      <c r="E35" s="87"/>
      <c r="F35" s="87"/>
      <c r="G35" s="87"/>
      <c r="H35" s="87"/>
      <c r="I35" s="87"/>
      <c r="J35" s="87"/>
      <c r="K35" s="87"/>
      <c r="L35" s="87"/>
    </row>
    <row r="36" spans="1:12">
      <c r="A36" s="87"/>
      <c r="B36" s="87"/>
      <c r="C36" s="87"/>
      <c r="D36" s="87"/>
      <c r="E36" s="87"/>
      <c r="F36" s="87"/>
      <c r="G36" s="87"/>
      <c r="H36" s="87"/>
      <c r="I36" s="87"/>
      <c r="J36" s="87"/>
      <c r="K36" s="87"/>
      <c r="L36" s="87"/>
    </row>
    <row r="37" spans="1:12">
      <c r="A37" s="87"/>
      <c r="B37" s="87"/>
      <c r="C37" s="87"/>
      <c r="D37" s="87"/>
      <c r="E37" s="87"/>
      <c r="F37" s="87"/>
      <c r="G37" s="87"/>
      <c r="H37" s="87"/>
      <c r="I37" s="87"/>
      <c r="J37" s="87"/>
      <c r="K37" s="87"/>
      <c r="L37" s="87"/>
    </row>
    <row r="38" spans="1:12">
      <c r="A38" s="87"/>
      <c r="B38" s="87"/>
      <c r="C38" s="87"/>
      <c r="D38" s="87"/>
      <c r="E38" s="87"/>
      <c r="F38" s="87"/>
      <c r="G38" s="87"/>
      <c r="H38" s="87"/>
      <c r="I38" s="87"/>
      <c r="J38" s="87"/>
      <c r="K38" s="87"/>
      <c r="L38" s="87"/>
    </row>
    <row r="39" spans="1:12">
      <c r="A39" s="87"/>
      <c r="B39" s="87"/>
      <c r="C39" s="87"/>
      <c r="D39" s="87"/>
      <c r="E39" s="87"/>
      <c r="F39" s="87"/>
      <c r="G39" s="87"/>
      <c r="H39" s="87"/>
      <c r="I39" s="87"/>
      <c r="J39" s="87"/>
      <c r="K39" s="87"/>
      <c r="L39" s="87"/>
    </row>
    <row r="40" spans="1:12">
      <c r="A40" s="87"/>
      <c r="B40" s="87"/>
      <c r="C40" s="87"/>
      <c r="D40" s="87"/>
      <c r="E40" s="87"/>
      <c r="F40" s="87"/>
      <c r="G40" s="87"/>
      <c r="H40" s="87"/>
      <c r="I40" s="87"/>
      <c r="J40" s="87"/>
      <c r="K40" s="87"/>
      <c r="L40" s="87"/>
    </row>
    <row r="41" spans="1:12">
      <c r="A41" s="87"/>
      <c r="B41" s="87"/>
      <c r="C41" s="87"/>
      <c r="D41" s="87"/>
      <c r="E41" s="87"/>
      <c r="F41" s="87"/>
      <c r="G41" s="87"/>
      <c r="H41" s="87"/>
      <c r="I41" s="87"/>
      <c r="J41" s="87"/>
      <c r="K41" s="87"/>
      <c r="L41" s="87"/>
    </row>
    <row r="42" spans="1:12">
      <c r="A42" s="87"/>
      <c r="B42" s="87"/>
      <c r="C42" s="87"/>
      <c r="D42" s="87"/>
      <c r="E42" s="87"/>
      <c r="F42" s="87"/>
      <c r="G42" s="87"/>
      <c r="H42" s="87"/>
      <c r="I42" s="87"/>
      <c r="J42" s="87"/>
      <c r="K42" s="87"/>
      <c r="L42" s="87"/>
    </row>
    <row r="43" spans="1:12">
      <c r="A43" s="87"/>
      <c r="B43" s="87"/>
      <c r="C43" s="87"/>
      <c r="D43" s="87"/>
      <c r="E43" s="87"/>
      <c r="F43" s="87"/>
      <c r="G43" s="87"/>
      <c r="H43" s="87"/>
      <c r="I43" s="87"/>
      <c r="J43" s="87"/>
      <c r="K43" s="87"/>
      <c r="L43" s="87"/>
    </row>
    <row r="44" spans="1:12">
      <c r="A44" s="89"/>
      <c r="B44" s="88"/>
      <c r="C44" s="88"/>
      <c r="D44" s="88"/>
      <c r="E44" s="87"/>
      <c r="F44" s="87"/>
      <c r="G44" s="87"/>
      <c r="H44" s="87"/>
      <c r="I44" s="87"/>
      <c r="J44" s="87"/>
      <c r="K44" s="87"/>
      <c r="L44" s="87"/>
    </row>
    <row r="45" spans="1:12">
      <c r="B45" s="88"/>
      <c r="C45" s="88"/>
      <c r="D45" s="88"/>
      <c r="E45" s="87"/>
      <c r="F45" s="87"/>
      <c r="G45" s="87"/>
      <c r="H45" s="87"/>
      <c r="I45" s="87"/>
      <c r="J45" s="87"/>
      <c r="K45" s="87"/>
      <c r="L45" s="87"/>
    </row>
    <row r="46" spans="1:12">
      <c r="A46" s="87"/>
      <c r="B46" s="87"/>
      <c r="C46" s="87"/>
      <c r="D46" s="87"/>
      <c r="E46" s="87"/>
      <c r="F46" s="87"/>
      <c r="G46" s="87"/>
      <c r="H46" s="87"/>
      <c r="I46" s="87"/>
      <c r="J46" s="87"/>
      <c r="K46" s="87"/>
      <c r="L46" s="87"/>
    </row>
    <row r="47" spans="1:12">
      <c r="A47" s="87"/>
      <c r="B47" s="87"/>
      <c r="C47" s="87"/>
      <c r="D47" s="87"/>
      <c r="E47" s="87"/>
      <c r="F47" s="87"/>
      <c r="G47" s="87"/>
      <c r="H47" s="87"/>
      <c r="I47" s="87"/>
      <c r="J47" s="87"/>
      <c r="K47" s="87"/>
      <c r="L47" s="87"/>
    </row>
    <row r="48" spans="1:12">
      <c r="A48" s="87"/>
      <c r="B48" s="87"/>
      <c r="C48" s="87"/>
      <c r="D48" s="87"/>
      <c r="E48" s="87"/>
      <c r="F48" s="87"/>
      <c r="G48" s="87"/>
      <c r="H48" s="87"/>
      <c r="I48" s="87"/>
      <c r="J48" s="87"/>
      <c r="K48" s="87"/>
      <c r="L48" s="87"/>
    </row>
    <row r="49" spans="1:12">
      <c r="A49" s="87"/>
      <c r="B49" s="87"/>
      <c r="C49" s="87"/>
      <c r="D49" s="87"/>
      <c r="E49" s="87"/>
      <c r="F49" s="87"/>
      <c r="G49" s="87"/>
      <c r="H49" s="87"/>
      <c r="I49" s="87"/>
      <c r="J49" s="87"/>
      <c r="K49" s="87"/>
      <c r="L49" s="87"/>
    </row>
    <row r="50" spans="1:12">
      <c r="A50" s="87"/>
      <c r="B50" s="87"/>
      <c r="C50" s="87"/>
      <c r="D50" s="87"/>
      <c r="E50" s="87"/>
      <c r="F50" s="87"/>
      <c r="G50" s="87"/>
      <c r="H50" s="87"/>
      <c r="I50" s="87"/>
      <c r="J50" s="87"/>
      <c r="K50" s="87"/>
      <c r="L50" s="87"/>
    </row>
    <row r="51" spans="1:12">
      <c r="A51" s="87"/>
      <c r="B51" s="87"/>
      <c r="C51" s="87"/>
      <c r="D51" s="87"/>
      <c r="E51" s="87"/>
      <c r="F51" s="87"/>
      <c r="G51" s="87"/>
      <c r="H51" s="87"/>
      <c r="I51" s="87"/>
      <c r="J51" s="87"/>
      <c r="K51" s="87"/>
      <c r="L51" s="87"/>
    </row>
    <row r="52" spans="1:12">
      <c r="A52" s="87"/>
      <c r="B52" s="87"/>
      <c r="C52" s="87"/>
      <c r="D52" s="87"/>
      <c r="E52" s="87"/>
      <c r="F52" s="87"/>
      <c r="G52" s="87"/>
      <c r="H52" s="87"/>
      <c r="I52" s="87"/>
      <c r="J52" s="87"/>
      <c r="K52" s="87"/>
      <c r="L52" s="87"/>
    </row>
    <row r="53" spans="1:12">
      <c r="A53" s="87"/>
      <c r="B53" s="87"/>
      <c r="C53" s="87"/>
      <c r="D53" s="87"/>
      <c r="E53" s="87"/>
      <c r="F53" s="87"/>
      <c r="G53" s="87"/>
      <c r="H53" s="87"/>
      <c r="I53" s="87"/>
      <c r="J53" s="87"/>
      <c r="K53" s="87"/>
      <c r="L53" s="87"/>
    </row>
    <row r="54" spans="1:12">
      <c r="A54" s="87"/>
      <c r="B54" s="87"/>
      <c r="C54" s="87"/>
      <c r="D54" s="87"/>
      <c r="E54" s="87"/>
      <c r="F54" s="87"/>
      <c r="G54" s="87"/>
      <c r="H54" s="87"/>
      <c r="I54" s="87"/>
      <c r="J54" s="87"/>
      <c r="K54" s="87"/>
      <c r="L54" s="87"/>
    </row>
    <row r="55" spans="1:12">
      <c r="E55" s="88"/>
      <c r="F55" s="88"/>
      <c r="G55" s="88"/>
      <c r="H55" s="88"/>
      <c r="I55" s="88"/>
      <c r="J55" s="88"/>
      <c r="K55" s="88"/>
      <c r="L55" s="88"/>
    </row>
    <row r="56" spans="1:12">
      <c r="A56" s="87"/>
      <c r="B56" s="87"/>
      <c r="C56" s="87"/>
      <c r="D56" s="87"/>
      <c r="E56" s="87"/>
      <c r="F56" s="87"/>
      <c r="G56" s="87"/>
      <c r="H56" s="87"/>
      <c r="I56" s="87"/>
      <c r="J56" s="87"/>
      <c r="K56" s="87"/>
      <c r="L56" s="87"/>
    </row>
    <row r="57" spans="1:12">
      <c r="A57" s="87"/>
      <c r="B57" s="87"/>
      <c r="C57" s="87"/>
      <c r="D57" s="87"/>
      <c r="E57" s="87"/>
      <c r="F57" s="87"/>
      <c r="G57" s="87"/>
      <c r="H57" s="87"/>
      <c r="I57" s="87"/>
      <c r="J57" s="87"/>
      <c r="K57" s="87"/>
      <c r="L57" s="87"/>
    </row>
    <row r="58" spans="1:12">
      <c r="A58" s="87"/>
      <c r="B58" s="87"/>
      <c r="C58" s="87"/>
      <c r="D58" s="87"/>
      <c r="E58" s="87"/>
      <c r="F58" s="87"/>
      <c r="G58" s="87"/>
      <c r="H58" s="87"/>
      <c r="I58" s="87"/>
      <c r="J58" s="87"/>
      <c r="K58" s="87"/>
      <c r="L58" s="87"/>
    </row>
    <row r="59" spans="1:12">
      <c r="A59" s="87"/>
      <c r="B59" s="87"/>
      <c r="C59" s="87"/>
      <c r="D59" s="87"/>
      <c r="E59" s="87"/>
      <c r="F59" s="87"/>
      <c r="G59" s="87"/>
      <c r="H59" s="87"/>
      <c r="I59" s="87"/>
      <c r="J59" s="87"/>
      <c r="K59" s="87"/>
      <c r="L59" s="87"/>
    </row>
    <row r="60" spans="1:12">
      <c r="A60" s="87"/>
      <c r="B60" s="87"/>
      <c r="C60" s="87"/>
      <c r="D60" s="87"/>
      <c r="E60" s="87"/>
      <c r="F60" s="87"/>
      <c r="G60" s="87"/>
      <c r="H60" s="87"/>
      <c r="I60" s="87"/>
      <c r="J60" s="87"/>
      <c r="K60" s="87"/>
      <c r="L60" s="87"/>
    </row>
    <row r="61" spans="1:12">
      <c r="A61" s="87"/>
      <c r="B61" s="87"/>
      <c r="C61" s="87"/>
      <c r="D61" s="87"/>
      <c r="E61" s="87"/>
      <c r="F61" s="87"/>
      <c r="G61" s="87"/>
      <c r="H61" s="87"/>
      <c r="I61" s="87"/>
      <c r="J61" s="87"/>
      <c r="K61" s="87"/>
      <c r="L61" s="87"/>
    </row>
    <row r="62" spans="1:12">
      <c r="A62" s="87"/>
      <c r="B62" s="87"/>
      <c r="C62" s="87"/>
      <c r="D62" s="87"/>
      <c r="E62" s="87"/>
      <c r="F62" s="87"/>
      <c r="G62" s="87"/>
      <c r="H62" s="87"/>
      <c r="I62" s="87"/>
      <c r="J62" s="87"/>
      <c r="K62" s="87"/>
      <c r="L62" s="87"/>
    </row>
    <row r="63" spans="1:12">
      <c r="A63" s="87"/>
      <c r="B63" s="87"/>
      <c r="C63" s="87"/>
      <c r="D63" s="87"/>
      <c r="E63" s="87"/>
      <c r="F63" s="87"/>
      <c r="G63" s="87"/>
      <c r="H63" s="87"/>
      <c r="I63" s="87"/>
      <c r="J63" s="87"/>
      <c r="K63" s="87"/>
      <c r="L63" s="87"/>
    </row>
    <row r="64" spans="1:12">
      <c r="A64" s="87"/>
      <c r="B64" s="87"/>
      <c r="C64" s="87"/>
      <c r="D64" s="87"/>
      <c r="E64" s="87"/>
      <c r="F64" s="87"/>
      <c r="G64" s="87"/>
      <c r="H64" s="87"/>
      <c r="I64" s="87"/>
      <c r="J64" s="87"/>
      <c r="K64" s="87"/>
      <c r="L64" s="87"/>
    </row>
    <row r="65" spans="1:12">
      <c r="A65" s="87"/>
      <c r="B65" s="87"/>
      <c r="C65" s="87"/>
      <c r="D65" s="87"/>
      <c r="E65" s="87"/>
      <c r="F65" s="87"/>
      <c r="G65" s="87"/>
      <c r="H65" s="87"/>
      <c r="I65" s="87"/>
      <c r="J65" s="87"/>
      <c r="K65" s="87"/>
      <c r="L65" s="87"/>
    </row>
    <row r="66" spans="1:12">
      <c r="A66" s="87"/>
      <c r="B66" s="87"/>
      <c r="C66" s="87"/>
      <c r="D66" s="87"/>
      <c r="E66" s="87"/>
      <c r="F66" s="87"/>
      <c r="G66" s="87"/>
      <c r="H66" s="87"/>
      <c r="I66" s="87"/>
      <c r="J66" s="87"/>
      <c r="K66" s="87"/>
      <c r="L66" s="87"/>
    </row>
    <row r="67" spans="1:12">
      <c r="A67" s="87"/>
      <c r="B67" s="87"/>
      <c r="C67" s="87"/>
      <c r="D67" s="87"/>
      <c r="E67" s="87"/>
      <c r="F67" s="87"/>
      <c r="G67" s="87"/>
      <c r="H67" s="87"/>
      <c r="I67" s="87"/>
      <c r="J67" s="87"/>
      <c r="K67" s="87"/>
      <c r="L67" s="87"/>
    </row>
    <row r="68" spans="1:12">
      <c r="A68" s="87"/>
      <c r="B68" s="87"/>
      <c r="C68" s="87"/>
      <c r="D68" s="87"/>
      <c r="E68" s="87"/>
      <c r="F68" s="87"/>
      <c r="G68" s="87"/>
      <c r="H68" s="87"/>
      <c r="I68" s="87"/>
      <c r="J68" s="87"/>
      <c r="K68" s="87"/>
      <c r="L68" s="87"/>
    </row>
    <row r="69" spans="1:12">
      <c r="A69" s="87"/>
      <c r="B69" s="87"/>
      <c r="C69" s="87"/>
      <c r="D69" s="87"/>
      <c r="E69" s="87"/>
      <c r="F69" s="87"/>
      <c r="G69" s="87"/>
      <c r="H69" s="87"/>
      <c r="I69" s="87"/>
      <c r="J69" s="87"/>
      <c r="K69" s="87"/>
      <c r="L69" s="87"/>
    </row>
    <row r="70" spans="1:12">
      <c r="A70" s="87"/>
      <c r="B70" s="87"/>
      <c r="C70" s="87"/>
      <c r="D70" s="87"/>
      <c r="E70" s="87"/>
      <c r="F70" s="87"/>
      <c r="G70" s="87"/>
      <c r="H70" s="87"/>
      <c r="I70" s="87"/>
      <c r="J70" s="87"/>
      <c r="K70" s="87"/>
      <c r="L70" s="87"/>
    </row>
    <row r="71" spans="1:12">
      <c r="A71" s="87"/>
      <c r="B71" s="87"/>
      <c r="C71" s="87"/>
      <c r="D71" s="87"/>
      <c r="E71" s="87"/>
      <c r="F71" s="87"/>
      <c r="G71" s="87"/>
      <c r="H71" s="87"/>
      <c r="I71" s="87"/>
      <c r="J71" s="87"/>
      <c r="K71" s="87"/>
      <c r="L71" s="87"/>
    </row>
    <row r="72" spans="1:12">
      <c r="A72" s="87"/>
      <c r="B72" s="87"/>
      <c r="C72" s="87"/>
      <c r="D72" s="87"/>
      <c r="E72" s="87"/>
      <c r="F72" s="87"/>
      <c r="G72" s="87"/>
      <c r="H72" s="87"/>
      <c r="I72" s="87"/>
      <c r="J72" s="87"/>
      <c r="K72" s="87"/>
      <c r="L72" s="87"/>
    </row>
    <row r="73" spans="1:12">
      <c r="A73" s="87"/>
      <c r="B73" s="87"/>
      <c r="C73" s="87"/>
      <c r="D73" s="87"/>
      <c r="E73" s="87"/>
      <c r="F73" s="87"/>
      <c r="G73" s="87"/>
      <c r="H73" s="87"/>
      <c r="I73" s="87"/>
      <c r="J73" s="87"/>
      <c r="K73" s="87"/>
      <c r="L73" s="87"/>
    </row>
    <row r="74" spans="1:12">
      <c r="A74" s="87"/>
      <c r="B74" s="87"/>
      <c r="C74" s="87"/>
      <c r="D74" s="87"/>
      <c r="E74" s="87"/>
      <c r="F74" s="87"/>
      <c r="G74" s="87"/>
      <c r="H74" s="87"/>
      <c r="I74" s="87"/>
      <c r="J74" s="87"/>
      <c r="K74" s="87"/>
      <c r="L74" s="87"/>
    </row>
    <row r="75" spans="1:12">
      <c r="A75" s="87"/>
      <c r="B75" s="87"/>
      <c r="C75" s="87"/>
      <c r="D75" s="87"/>
      <c r="E75" s="87"/>
      <c r="F75" s="87"/>
      <c r="G75" s="87"/>
      <c r="H75" s="87"/>
      <c r="I75" s="87"/>
      <c r="J75" s="87"/>
      <c r="K75" s="87"/>
      <c r="L75" s="87"/>
    </row>
    <row r="76" spans="1:12">
      <c r="A76" s="87"/>
      <c r="B76" s="87"/>
      <c r="C76" s="87"/>
      <c r="D76" s="87"/>
      <c r="E76" s="87"/>
      <c r="F76" s="87"/>
      <c r="G76" s="87"/>
      <c r="H76" s="87"/>
      <c r="I76" s="87"/>
      <c r="J76" s="87"/>
      <c r="K76" s="87"/>
      <c r="L76" s="87"/>
    </row>
    <row r="77" spans="1:12">
      <c r="A77" s="87"/>
      <c r="B77" s="87"/>
      <c r="C77" s="87"/>
      <c r="D77" s="87"/>
      <c r="E77" s="87"/>
      <c r="F77" s="87"/>
      <c r="G77" s="87"/>
      <c r="H77" s="87"/>
      <c r="I77" s="87"/>
      <c r="J77" s="87"/>
      <c r="K77" s="87"/>
      <c r="L77" s="87"/>
    </row>
    <row r="78" spans="1:12">
      <c r="A78" s="87"/>
      <c r="B78" s="87"/>
      <c r="C78" s="87"/>
      <c r="D78" s="87"/>
      <c r="E78" s="87"/>
      <c r="F78" s="87"/>
      <c r="G78" s="87"/>
      <c r="H78" s="87"/>
      <c r="I78" s="87"/>
      <c r="J78" s="87"/>
      <c r="K78" s="87"/>
      <c r="L78" s="87"/>
    </row>
    <row r="79" spans="1:12">
      <c r="A79" s="87"/>
      <c r="B79" s="87"/>
      <c r="C79" s="87"/>
      <c r="D79" s="87"/>
      <c r="E79" s="87"/>
      <c r="F79" s="87"/>
      <c r="G79" s="87"/>
      <c r="H79" s="87"/>
      <c r="I79" s="87"/>
      <c r="J79" s="87"/>
      <c r="K79" s="87"/>
      <c r="L79" s="87"/>
    </row>
    <row r="80" spans="1:12">
      <c r="A80" s="87"/>
      <c r="B80" s="87"/>
      <c r="C80" s="87"/>
      <c r="D80" s="87"/>
      <c r="E80" s="87"/>
      <c r="F80" s="87"/>
      <c r="G80" s="87"/>
      <c r="H80" s="87"/>
      <c r="I80" s="87"/>
      <c r="J80" s="87"/>
      <c r="K80" s="87"/>
      <c r="L80" s="87"/>
    </row>
    <row r="81" spans="1:12">
      <c r="A81" s="87"/>
      <c r="B81" s="87"/>
      <c r="C81" s="87"/>
      <c r="D81" s="87"/>
      <c r="E81" s="87"/>
      <c r="F81" s="87"/>
      <c r="G81" s="87"/>
      <c r="H81" s="87"/>
      <c r="I81" s="87"/>
      <c r="J81" s="87"/>
      <c r="K81" s="87"/>
      <c r="L81" s="87"/>
    </row>
    <row r="82" spans="1:12">
      <c r="A82" s="87"/>
      <c r="B82" s="87"/>
      <c r="C82" s="87"/>
      <c r="D82" s="87"/>
      <c r="E82" s="87"/>
      <c r="F82" s="87"/>
      <c r="G82" s="87"/>
      <c r="H82" s="87"/>
      <c r="I82" s="87"/>
      <c r="J82" s="87"/>
      <c r="K82" s="87"/>
      <c r="L82" s="87"/>
    </row>
    <row r="83" spans="1:12">
      <c r="A83" s="87"/>
      <c r="B83" s="87"/>
      <c r="C83" s="87"/>
      <c r="D83" s="87"/>
      <c r="E83" s="87"/>
      <c r="F83" s="87"/>
      <c r="G83" s="87"/>
      <c r="H83" s="87"/>
      <c r="I83" s="87"/>
      <c r="J83" s="87"/>
      <c r="K83" s="87"/>
      <c r="L83" s="87"/>
    </row>
    <row r="84" spans="1:12">
      <c r="A84" s="87"/>
      <c r="B84" s="87"/>
      <c r="C84" s="87"/>
      <c r="D84" s="87"/>
      <c r="E84" s="87"/>
      <c r="F84" s="87"/>
      <c r="G84" s="87"/>
      <c r="H84" s="87"/>
      <c r="I84" s="87"/>
      <c r="J84" s="87"/>
      <c r="K84" s="87"/>
      <c r="L84" s="87"/>
    </row>
    <row r="85" spans="1:12">
      <c r="A85" s="87"/>
      <c r="B85" s="87"/>
      <c r="C85" s="87"/>
      <c r="D85" s="87"/>
      <c r="E85" s="87"/>
      <c r="F85" s="87"/>
      <c r="G85" s="87"/>
      <c r="H85" s="87"/>
      <c r="I85" s="87"/>
      <c r="J85" s="87"/>
      <c r="K85" s="87"/>
      <c r="L85" s="87"/>
    </row>
    <row r="86" spans="1:12">
      <c r="A86" s="87"/>
      <c r="B86" s="87"/>
      <c r="C86" s="87"/>
      <c r="D86" s="87"/>
      <c r="E86" s="87"/>
      <c r="F86" s="87"/>
      <c r="G86" s="87"/>
      <c r="H86" s="87"/>
      <c r="I86" s="87"/>
      <c r="J86" s="87"/>
      <c r="K86" s="87"/>
      <c r="L86" s="87"/>
    </row>
    <row r="87" spans="1:12">
      <c r="A87" s="87"/>
      <c r="B87" s="87"/>
      <c r="C87" s="87"/>
      <c r="D87" s="87"/>
      <c r="E87" s="87"/>
      <c r="F87" s="87"/>
      <c r="G87" s="87"/>
      <c r="H87" s="87"/>
      <c r="I87" s="87"/>
      <c r="J87" s="87"/>
      <c r="K87" s="87"/>
      <c r="L87" s="87"/>
    </row>
    <row r="88" spans="1:12">
      <c r="A88" s="87"/>
      <c r="B88" s="87"/>
      <c r="C88" s="87"/>
      <c r="D88" s="87"/>
      <c r="E88" s="87"/>
      <c r="F88" s="87"/>
      <c r="G88" s="87"/>
      <c r="H88" s="87"/>
      <c r="I88" s="87"/>
      <c r="J88" s="87"/>
      <c r="K88" s="87"/>
      <c r="L88" s="87"/>
    </row>
    <row r="89" spans="1:12">
      <c r="A89" s="87"/>
      <c r="B89" s="87"/>
      <c r="C89" s="87"/>
      <c r="D89" s="87"/>
      <c r="E89" s="87"/>
      <c r="F89" s="87"/>
      <c r="G89" s="87"/>
      <c r="H89" s="87"/>
      <c r="I89" s="87"/>
      <c r="J89" s="87"/>
      <c r="K89" s="87"/>
      <c r="L89" s="87"/>
    </row>
    <row r="90" spans="1:12">
      <c r="A90" s="87"/>
      <c r="B90" s="87"/>
      <c r="C90" s="87"/>
      <c r="D90" s="87"/>
      <c r="E90" s="87"/>
      <c r="F90" s="87"/>
      <c r="G90" s="87"/>
      <c r="H90" s="87"/>
      <c r="I90" s="87"/>
      <c r="J90" s="87"/>
      <c r="K90" s="87"/>
      <c r="L90" s="87"/>
    </row>
    <row r="91" spans="1:12">
      <c r="A91" s="87"/>
      <c r="B91" s="87"/>
      <c r="C91" s="87"/>
      <c r="D91" s="87"/>
      <c r="E91" s="87"/>
      <c r="F91" s="87"/>
      <c r="G91" s="87"/>
      <c r="H91" s="87"/>
      <c r="I91" s="87"/>
      <c r="J91" s="87"/>
      <c r="K91" s="87"/>
      <c r="L91" s="87"/>
    </row>
    <row r="92" spans="1:12">
      <c r="A92" s="87"/>
      <c r="B92" s="87"/>
      <c r="C92" s="87"/>
      <c r="D92" s="87"/>
      <c r="E92" s="87"/>
      <c r="F92" s="87"/>
      <c r="G92" s="87"/>
      <c r="H92" s="87"/>
      <c r="I92" s="87"/>
      <c r="J92" s="87"/>
      <c r="K92" s="87"/>
      <c r="L92" s="87"/>
    </row>
    <row r="93" spans="1:12">
      <c r="A93" s="87"/>
      <c r="B93" s="87"/>
      <c r="C93" s="87"/>
      <c r="D93" s="87"/>
      <c r="E93" s="87"/>
      <c r="F93" s="87"/>
      <c r="G93" s="87"/>
      <c r="H93" s="87"/>
      <c r="I93" s="87"/>
      <c r="J93" s="87"/>
      <c r="K93" s="87"/>
      <c r="L93" s="87"/>
    </row>
    <row r="94" spans="1:12">
      <c r="A94" s="87"/>
      <c r="B94" s="87"/>
      <c r="C94" s="87"/>
      <c r="D94" s="87"/>
      <c r="E94" s="87"/>
      <c r="F94" s="87"/>
      <c r="G94" s="87"/>
      <c r="H94" s="87"/>
      <c r="I94" s="87"/>
      <c r="J94" s="87"/>
      <c r="K94" s="87"/>
      <c r="L94" s="87"/>
    </row>
    <row r="95" spans="1:12">
      <c r="A95" s="87"/>
      <c r="B95" s="87"/>
      <c r="C95" s="87"/>
      <c r="D95" s="87"/>
      <c r="E95" s="87"/>
      <c r="F95" s="87"/>
      <c r="G95" s="87"/>
      <c r="H95" s="87"/>
      <c r="I95" s="87"/>
      <c r="J95" s="87"/>
      <c r="K95" s="87"/>
      <c r="L95" s="87"/>
    </row>
    <row r="96" spans="1:12">
      <c r="A96" s="87"/>
      <c r="B96" s="87"/>
      <c r="C96" s="87"/>
      <c r="D96" s="87"/>
      <c r="E96" s="87"/>
      <c r="F96" s="87"/>
      <c r="G96" s="87"/>
      <c r="H96" s="87"/>
      <c r="I96" s="87"/>
      <c r="J96" s="87"/>
      <c r="K96" s="87"/>
      <c r="L96" s="87"/>
    </row>
    <row r="97" spans="1:12">
      <c r="A97" s="87"/>
      <c r="B97" s="87"/>
      <c r="C97" s="87"/>
      <c r="D97" s="87"/>
      <c r="E97" s="87"/>
      <c r="F97" s="87"/>
      <c r="G97" s="87"/>
      <c r="H97" s="87"/>
      <c r="I97" s="87"/>
      <c r="J97" s="87"/>
      <c r="K97" s="87"/>
      <c r="L97" s="87"/>
    </row>
    <row r="98" spans="1:12">
      <c r="A98" s="87"/>
      <c r="B98" s="87"/>
      <c r="C98" s="87"/>
      <c r="D98" s="87"/>
      <c r="E98" s="87"/>
      <c r="F98" s="87"/>
      <c r="G98" s="87"/>
      <c r="H98" s="87"/>
      <c r="I98" s="87"/>
      <c r="J98" s="87"/>
      <c r="K98" s="87"/>
      <c r="L98" s="87"/>
    </row>
    <row r="99" spans="1:12">
      <c r="A99" s="87"/>
      <c r="B99" s="87"/>
      <c r="C99" s="87"/>
      <c r="D99" s="87"/>
      <c r="E99" s="87"/>
      <c r="F99" s="87"/>
      <c r="G99" s="87"/>
      <c r="H99" s="87"/>
      <c r="I99" s="87"/>
      <c r="J99" s="87"/>
      <c r="K99" s="87"/>
      <c r="L99" s="87"/>
    </row>
    <row r="100" spans="1:12">
      <c r="A100" s="87"/>
      <c r="B100" s="87"/>
      <c r="C100" s="87"/>
      <c r="D100" s="87"/>
      <c r="E100" s="87"/>
      <c r="F100" s="87"/>
      <c r="G100" s="87"/>
      <c r="H100" s="87"/>
      <c r="I100" s="87"/>
      <c r="J100" s="87"/>
      <c r="K100" s="87"/>
      <c r="L100" s="87"/>
    </row>
    <row r="101" spans="1:12">
      <c r="A101" s="87"/>
      <c r="B101" s="87"/>
      <c r="C101" s="87"/>
      <c r="D101" s="87"/>
      <c r="E101" s="87"/>
      <c r="F101" s="87"/>
      <c r="G101" s="87"/>
      <c r="H101" s="87"/>
      <c r="I101" s="87"/>
      <c r="J101" s="87"/>
      <c r="K101" s="87"/>
      <c r="L101" s="87"/>
    </row>
    <row r="102" spans="1:12">
      <c r="A102" s="87"/>
      <c r="B102" s="87"/>
      <c r="C102" s="87"/>
      <c r="D102" s="87"/>
      <c r="E102" s="87"/>
      <c r="F102" s="87"/>
      <c r="G102" s="87"/>
      <c r="H102" s="87"/>
      <c r="I102" s="87"/>
      <c r="J102" s="87"/>
      <c r="K102" s="87"/>
      <c r="L102" s="87"/>
    </row>
    <row r="103" spans="1:12">
      <c r="A103" s="87"/>
      <c r="B103" s="87"/>
      <c r="C103" s="87"/>
      <c r="D103" s="87"/>
      <c r="E103" s="87"/>
      <c r="F103" s="87"/>
      <c r="G103" s="87"/>
      <c r="H103" s="87"/>
      <c r="I103" s="87"/>
      <c r="J103" s="87"/>
      <c r="K103" s="87"/>
      <c r="L103" s="87"/>
    </row>
    <row r="104" spans="1:12">
      <c r="A104" s="87"/>
      <c r="B104" s="87"/>
      <c r="C104" s="87"/>
      <c r="D104" s="87"/>
      <c r="E104" s="87"/>
      <c r="F104" s="87"/>
      <c r="G104" s="87"/>
      <c r="H104" s="87"/>
      <c r="I104" s="87"/>
      <c r="J104" s="87"/>
      <c r="K104" s="87"/>
      <c r="L104" s="87"/>
    </row>
    <row r="105" spans="1:12">
      <c r="A105" s="87"/>
      <c r="B105" s="87"/>
      <c r="C105" s="87"/>
      <c r="D105" s="87"/>
      <c r="E105" s="87"/>
      <c r="F105" s="87"/>
      <c r="G105" s="87"/>
      <c r="H105" s="87"/>
      <c r="I105" s="87"/>
      <c r="J105" s="87"/>
      <c r="K105" s="87"/>
      <c r="L105" s="87"/>
    </row>
    <row r="106" spans="1:12">
      <c r="A106" s="87"/>
      <c r="B106" s="87"/>
      <c r="C106" s="87"/>
      <c r="D106" s="87"/>
      <c r="E106" s="87"/>
      <c r="F106" s="87"/>
      <c r="G106" s="87"/>
      <c r="H106" s="87"/>
      <c r="I106" s="87"/>
      <c r="J106" s="87"/>
      <c r="K106" s="87"/>
      <c r="L106" s="87"/>
    </row>
    <row r="107" spans="1:12">
      <c r="A107" s="87"/>
      <c r="B107" s="87"/>
      <c r="C107" s="87"/>
      <c r="D107" s="87"/>
      <c r="E107" s="87"/>
      <c r="F107" s="87"/>
      <c r="G107" s="87"/>
      <c r="H107" s="87"/>
      <c r="I107" s="87"/>
      <c r="J107" s="87"/>
      <c r="K107" s="87"/>
      <c r="L107" s="87"/>
    </row>
    <row r="108" spans="1:12">
      <c r="A108" s="87"/>
      <c r="B108" s="87"/>
      <c r="C108" s="87"/>
      <c r="D108" s="87"/>
      <c r="E108" s="87"/>
      <c r="F108" s="87"/>
      <c r="G108" s="87"/>
      <c r="H108" s="87"/>
      <c r="I108" s="87"/>
      <c r="J108" s="87"/>
      <c r="K108" s="87"/>
      <c r="L108" s="87"/>
    </row>
    <row r="109" spans="1:12">
      <c r="A109" s="87"/>
      <c r="B109" s="87"/>
      <c r="C109" s="87"/>
      <c r="D109" s="87"/>
      <c r="E109" s="87"/>
      <c r="F109" s="87"/>
      <c r="G109" s="87"/>
      <c r="H109" s="87"/>
      <c r="I109" s="87"/>
      <c r="J109" s="87"/>
      <c r="K109" s="87"/>
      <c r="L109" s="87"/>
    </row>
    <row r="110" spans="1:12">
      <c r="A110" s="87"/>
      <c r="B110" s="87"/>
      <c r="C110" s="87"/>
      <c r="D110" s="87"/>
      <c r="E110" s="87"/>
      <c r="F110" s="87"/>
      <c r="G110" s="87"/>
      <c r="H110" s="87"/>
      <c r="I110" s="87"/>
      <c r="J110" s="87"/>
      <c r="K110" s="87"/>
      <c r="L110" s="87"/>
    </row>
    <row r="111" spans="1:12">
      <c r="A111" s="87"/>
      <c r="B111" s="87"/>
      <c r="C111" s="87"/>
      <c r="D111" s="87"/>
      <c r="E111" s="87"/>
      <c r="F111" s="87"/>
      <c r="G111" s="87"/>
      <c r="H111" s="87"/>
      <c r="I111" s="87"/>
      <c r="J111" s="87"/>
      <c r="K111" s="87"/>
      <c r="L111" s="87"/>
    </row>
    <row r="112" spans="1:12">
      <c r="A112" s="87"/>
      <c r="B112" s="87"/>
      <c r="C112" s="87"/>
      <c r="D112" s="87"/>
      <c r="E112" s="87"/>
      <c r="F112" s="87"/>
      <c r="G112" s="87"/>
      <c r="H112" s="87"/>
      <c r="I112" s="87"/>
      <c r="J112" s="87"/>
      <c r="K112" s="87"/>
      <c r="L112" s="87"/>
    </row>
    <row r="113" spans="1:12">
      <c r="A113" s="87"/>
      <c r="B113" s="87"/>
      <c r="C113" s="87"/>
      <c r="D113" s="87"/>
      <c r="E113" s="87"/>
      <c r="F113" s="87"/>
      <c r="G113" s="87"/>
      <c r="H113" s="87"/>
      <c r="I113" s="87"/>
      <c r="J113" s="87"/>
      <c r="K113" s="87"/>
      <c r="L113" s="87"/>
    </row>
    <row r="114" spans="1:12">
      <c r="A114" s="87"/>
      <c r="B114" s="87"/>
      <c r="C114" s="87"/>
      <c r="D114" s="87"/>
      <c r="E114" s="87"/>
      <c r="F114" s="87"/>
      <c r="G114" s="87"/>
      <c r="H114" s="87"/>
      <c r="I114" s="87"/>
      <c r="J114" s="87"/>
      <c r="K114" s="87"/>
      <c r="L114" s="87"/>
    </row>
    <row r="115" spans="1:12">
      <c r="A115" s="87"/>
      <c r="B115" s="87"/>
      <c r="C115" s="87"/>
      <c r="D115" s="87"/>
      <c r="E115" s="87"/>
      <c r="F115" s="87"/>
      <c r="G115" s="87"/>
      <c r="H115" s="87"/>
      <c r="I115" s="87"/>
      <c r="J115" s="87"/>
      <c r="K115" s="87"/>
      <c r="L115" s="87"/>
    </row>
    <row r="116" spans="1:12">
      <c r="A116" s="87"/>
      <c r="B116" s="87"/>
      <c r="C116" s="87"/>
      <c r="D116" s="87"/>
      <c r="E116" s="87"/>
      <c r="F116" s="87"/>
      <c r="G116" s="87"/>
      <c r="H116" s="87"/>
      <c r="I116" s="87"/>
      <c r="J116" s="87"/>
      <c r="K116" s="87"/>
      <c r="L116" s="87"/>
    </row>
    <row r="117" spans="1:12">
      <c r="A117" s="87"/>
      <c r="B117" s="87"/>
      <c r="C117" s="87"/>
      <c r="D117" s="87"/>
      <c r="E117" s="87"/>
      <c r="F117" s="87"/>
      <c r="G117" s="87"/>
      <c r="H117" s="87"/>
      <c r="I117" s="87"/>
      <c r="J117" s="87"/>
      <c r="K117" s="87"/>
      <c r="L117" s="87"/>
    </row>
    <row r="118" spans="1:12">
      <c r="A118" s="87"/>
      <c r="B118" s="87"/>
      <c r="C118" s="87"/>
      <c r="D118" s="87"/>
      <c r="E118" s="87"/>
      <c r="F118" s="87"/>
      <c r="G118" s="87"/>
      <c r="H118" s="87"/>
      <c r="I118" s="87"/>
      <c r="J118" s="87"/>
      <c r="K118" s="87"/>
      <c r="L118" s="87"/>
    </row>
    <row r="119" spans="1:12">
      <c r="A119" s="87"/>
      <c r="B119" s="87"/>
      <c r="C119" s="87"/>
      <c r="D119" s="87"/>
      <c r="E119" s="87"/>
      <c r="F119" s="87"/>
      <c r="G119" s="87"/>
      <c r="H119" s="87"/>
      <c r="I119" s="87"/>
      <c r="J119" s="87"/>
      <c r="K119" s="87"/>
      <c r="L119" s="87"/>
    </row>
    <row r="120" spans="1:12">
      <c r="A120" s="87"/>
      <c r="B120" s="87"/>
      <c r="C120" s="87"/>
      <c r="D120" s="87"/>
      <c r="E120" s="87"/>
      <c r="F120" s="87"/>
      <c r="G120" s="87"/>
      <c r="H120" s="87"/>
      <c r="I120" s="87"/>
      <c r="J120" s="87"/>
      <c r="K120" s="87"/>
      <c r="L120" s="87"/>
    </row>
    <row r="121" spans="1:12">
      <c r="A121" s="87"/>
      <c r="B121" s="87"/>
      <c r="C121" s="87"/>
      <c r="D121" s="87"/>
      <c r="E121" s="87"/>
      <c r="F121" s="87"/>
      <c r="G121" s="87"/>
      <c r="H121" s="87"/>
      <c r="I121" s="87"/>
      <c r="J121" s="87"/>
      <c r="K121" s="87"/>
      <c r="L121" s="87"/>
    </row>
    <row r="122" spans="1:12">
      <c r="A122" s="87"/>
      <c r="B122" s="87"/>
      <c r="C122" s="87"/>
      <c r="D122" s="87"/>
      <c r="E122" s="87"/>
      <c r="F122" s="87"/>
      <c r="G122" s="87"/>
      <c r="H122" s="87"/>
      <c r="I122" s="87"/>
      <c r="J122" s="87"/>
      <c r="K122" s="87"/>
      <c r="L122" s="87"/>
    </row>
    <row r="123" spans="1:12">
      <c r="A123" s="87"/>
      <c r="B123" s="87"/>
      <c r="C123" s="87"/>
      <c r="D123" s="87"/>
      <c r="E123" s="87"/>
      <c r="F123" s="87"/>
      <c r="G123" s="87"/>
      <c r="H123" s="87"/>
      <c r="I123" s="87"/>
      <c r="J123" s="87"/>
      <c r="K123" s="87"/>
      <c r="L123" s="87"/>
    </row>
    <row r="124" spans="1:12">
      <c r="A124" s="87"/>
      <c r="B124" s="87"/>
      <c r="C124" s="87"/>
      <c r="D124" s="87"/>
      <c r="E124" s="87"/>
      <c r="F124" s="87"/>
      <c r="G124" s="87"/>
      <c r="H124" s="87"/>
      <c r="I124" s="87"/>
      <c r="J124" s="87"/>
      <c r="K124" s="87"/>
      <c r="L124" s="87"/>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topLeftCell="A34" workbookViewId="0">
      <selection activeCell="H40" sqref="H40"/>
    </sheetView>
  </sheetViews>
  <sheetFormatPr defaultRowHeight="14.25"/>
  <cols>
    <col min="1" max="5" width="9" style="150" customWidth="1"/>
    <col min="6" max="7" width="9" style="150"/>
    <col min="8" max="8" width="12.375" style="150" customWidth="1"/>
    <col min="9" max="9" width="17.125" style="162" bestFit="1" customWidth="1"/>
    <col min="10" max="10" width="13.375" style="163" bestFit="1" customWidth="1"/>
    <col min="11" max="11" width="10.625" style="163" bestFit="1" customWidth="1"/>
    <col min="12" max="12" width="12.25" style="163" customWidth="1"/>
    <col min="13" max="13" width="11.5" style="165" bestFit="1" customWidth="1"/>
    <col min="14" max="14" width="8.125" style="165" bestFit="1" customWidth="1"/>
    <col min="15" max="15" width="9" style="150" customWidth="1"/>
    <col min="16" max="16" width="9.625" style="150" customWidth="1"/>
    <col min="17" max="16384" width="9" style="150"/>
  </cols>
  <sheetData>
    <row r="1" spans="2:16">
      <c r="I1" s="151"/>
      <c r="J1" s="211" t="s">
        <v>286</v>
      </c>
      <c r="K1" s="211"/>
      <c r="L1" s="152" t="s">
        <v>287</v>
      </c>
      <c r="M1" s="212" t="s">
        <v>288</v>
      </c>
      <c r="N1" s="212"/>
      <c r="O1" s="212" t="s">
        <v>289</v>
      </c>
      <c r="P1" s="212"/>
    </row>
    <row r="2" spans="2:16" ht="24">
      <c r="E2" s="84"/>
      <c r="F2" s="84"/>
      <c r="G2" s="84"/>
      <c r="H2" s="153"/>
      <c r="I2" s="154" t="s">
        <v>35</v>
      </c>
      <c r="J2" s="155" t="s">
        <v>110</v>
      </c>
      <c r="K2" s="155" t="s">
        <v>111</v>
      </c>
      <c r="L2" s="155" t="s">
        <v>290</v>
      </c>
      <c r="M2" s="140" t="s">
        <v>291</v>
      </c>
      <c r="N2" s="140" t="s">
        <v>292</v>
      </c>
      <c r="O2" s="156" t="s">
        <v>293</v>
      </c>
      <c r="P2" s="156" t="s">
        <v>294</v>
      </c>
    </row>
    <row r="3" spans="2:16" ht="15.75">
      <c r="E3" s="84"/>
      <c r="F3" s="84"/>
      <c r="G3" s="84"/>
      <c r="I3" s="151">
        <v>41882</v>
      </c>
      <c r="J3" s="155">
        <v>24810.957600000002</v>
      </c>
      <c r="K3" s="155">
        <v>143.5514</v>
      </c>
      <c r="L3" s="152">
        <v>237</v>
      </c>
      <c r="M3" s="157">
        <v>47959.5</v>
      </c>
      <c r="N3" s="157">
        <v>37.85</v>
      </c>
      <c r="O3" s="157">
        <v>2956.8</v>
      </c>
      <c r="P3" s="157"/>
    </row>
    <row r="4" spans="2:16" ht="15.75">
      <c r="E4" s="84"/>
      <c r="F4" s="84"/>
      <c r="G4" s="84"/>
      <c r="I4" s="151">
        <v>41851</v>
      </c>
      <c r="J4" s="155">
        <v>21899.308300000001</v>
      </c>
      <c r="K4" s="155">
        <v>157.35550000000001</v>
      </c>
      <c r="L4" s="152">
        <v>243.6</v>
      </c>
      <c r="M4" s="157">
        <v>47690.3</v>
      </c>
      <c r="N4" s="157">
        <v>37.75</v>
      </c>
      <c r="O4" s="157">
        <v>2043.7</v>
      </c>
      <c r="P4" s="157"/>
    </row>
    <row r="5" spans="2:16">
      <c r="B5" s="106"/>
      <c r="I5" s="158">
        <v>41820</v>
      </c>
      <c r="J5" s="155">
        <v>17982.1708</v>
      </c>
      <c r="K5" s="155">
        <v>146.0025</v>
      </c>
      <c r="L5" s="155">
        <v>454.7</v>
      </c>
      <c r="M5" s="157">
        <v>46406.5</v>
      </c>
      <c r="N5" s="157">
        <v>36.94</v>
      </c>
      <c r="O5" s="157">
        <v>1394.3</v>
      </c>
      <c r="P5" s="157"/>
    </row>
    <row r="6" spans="2:16">
      <c r="B6" s="106"/>
      <c r="I6" s="158">
        <v>41790</v>
      </c>
      <c r="J6" s="155">
        <v>14000.2523</v>
      </c>
      <c r="K6" s="155">
        <v>179.7602</v>
      </c>
      <c r="L6" s="155">
        <v>253.9</v>
      </c>
      <c r="M6" s="157">
        <v>45419.5</v>
      </c>
      <c r="N6" s="157">
        <v>36.28</v>
      </c>
      <c r="O6" s="157">
        <v>810.9</v>
      </c>
      <c r="P6" s="157"/>
    </row>
    <row r="7" spans="2:16">
      <c r="I7" s="158">
        <v>41759</v>
      </c>
      <c r="J7" s="155">
        <v>9441.4302000000007</v>
      </c>
      <c r="K7" s="155">
        <v>158.01599999999999</v>
      </c>
      <c r="L7" s="155">
        <v>142</v>
      </c>
      <c r="M7" s="157">
        <v>44501.8</v>
      </c>
      <c r="N7" s="157">
        <v>35.9</v>
      </c>
      <c r="O7" s="157">
        <v>479.8</v>
      </c>
      <c r="P7" s="157"/>
    </row>
    <row r="8" spans="2:16" ht="15" customHeight="1">
      <c r="I8" s="158">
        <v>41729</v>
      </c>
      <c r="J8" s="155">
        <v>7176.7</v>
      </c>
      <c r="K8" s="155">
        <v>161.5</v>
      </c>
      <c r="L8" s="155">
        <v>284.3</v>
      </c>
      <c r="M8" s="157">
        <v>42978.6</v>
      </c>
      <c r="N8" s="157">
        <v>34.700000000000003</v>
      </c>
      <c r="O8" s="157">
        <v>279.3</v>
      </c>
      <c r="P8" s="159">
        <f t="shared" ref="P8" si="0">O8*100</f>
        <v>27930</v>
      </c>
    </row>
    <row r="9" spans="2:16">
      <c r="I9" s="158">
        <v>41698</v>
      </c>
      <c r="J9" s="155">
        <v>4156.2464</v>
      </c>
      <c r="K9" s="155">
        <v>136.90389999999999</v>
      </c>
      <c r="L9" s="155">
        <v>226.3</v>
      </c>
      <c r="M9" s="157">
        <v>41923.800000000003</v>
      </c>
      <c r="N9" s="157">
        <v>33.94</v>
      </c>
      <c r="O9" s="157">
        <v>134</v>
      </c>
      <c r="P9" s="159"/>
    </row>
    <row r="10" spans="2:16">
      <c r="I10" s="158">
        <v>41639</v>
      </c>
      <c r="J10" s="155">
        <v>14248.525299999999</v>
      </c>
      <c r="K10" s="155">
        <v>21.2316</v>
      </c>
      <c r="L10" s="155">
        <v>1111.7</v>
      </c>
      <c r="M10" s="157">
        <v>40161.1</v>
      </c>
      <c r="N10" s="157">
        <v>32.700000000000003</v>
      </c>
      <c r="O10" s="157"/>
      <c r="P10" s="159">
        <v>20010</v>
      </c>
    </row>
    <row r="11" spans="2:16">
      <c r="I11" s="158">
        <v>41608</v>
      </c>
      <c r="J11" s="155">
        <v>11858.0774</v>
      </c>
      <c r="K11" s="155">
        <v>15.2537</v>
      </c>
      <c r="L11" s="155">
        <v>335.2</v>
      </c>
      <c r="M11" s="157">
        <v>38687.800000000003</v>
      </c>
      <c r="N11" s="157">
        <v>31.6</v>
      </c>
      <c r="O11" s="157"/>
      <c r="P11" s="159"/>
    </row>
    <row r="12" spans="2:16">
      <c r="I12" s="158">
        <v>41578</v>
      </c>
      <c r="J12" s="155">
        <v>10617.266</v>
      </c>
      <c r="K12" s="155">
        <v>13.7151</v>
      </c>
      <c r="L12" s="155">
        <v>230.3</v>
      </c>
      <c r="M12" s="157">
        <v>37940.6</v>
      </c>
      <c r="N12" s="157">
        <v>31.2</v>
      </c>
      <c r="O12" s="157"/>
      <c r="P12" s="159"/>
    </row>
    <row r="13" spans="2:16">
      <c r="I13" s="158">
        <v>41547</v>
      </c>
      <c r="J13" s="155">
        <v>9404.1836000000003</v>
      </c>
      <c r="K13" s="155">
        <v>9.3699999999999992</v>
      </c>
      <c r="L13" s="155">
        <v>347.8</v>
      </c>
      <c r="M13" s="157">
        <v>36759.800000000003</v>
      </c>
      <c r="N13" s="157">
        <v>30.47</v>
      </c>
      <c r="O13" s="157"/>
      <c r="P13" s="159">
        <v>15769.999999999998</v>
      </c>
    </row>
    <row r="14" spans="2:16">
      <c r="I14" s="158">
        <v>41517</v>
      </c>
      <c r="J14" s="155">
        <v>8211.0764999999992</v>
      </c>
      <c r="K14" s="155">
        <v>4.5747</v>
      </c>
      <c r="L14" s="155">
        <v>215.6</v>
      </c>
      <c r="M14" s="157">
        <v>35129</v>
      </c>
      <c r="N14" s="157">
        <v>29.4</v>
      </c>
      <c r="O14" s="157"/>
      <c r="P14" s="159"/>
    </row>
    <row r="15" spans="2:16">
      <c r="I15" s="158">
        <v>41486</v>
      </c>
      <c r="J15" s="155">
        <v>6987.058</v>
      </c>
      <c r="K15" s="155">
        <v>-1.2089000000000001</v>
      </c>
      <c r="L15" s="155">
        <v>217.7</v>
      </c>
      <c r="M15" s="157">
        <v>33373.9</v>
      </c>
      <c r="N15" s="157">
        <v>28.16</v>
      </c>
      <c r="O15" s="157"/>
      <c r="P15" s="159"/>
    </row>
    <row r="16" spans="2:16">
      <c r="I16" s="158">
        <v>41455</v>
      </c>
      <c r="J16" s="155">
        <v>5789.4312</v>
      </c>
      <c r="K16" s="155">
        <v>-5.6936999999999998</v>
      </c>
      <c r="L16" s="155">
        <v>470.1</v>
      </c>
      <c r="M16" s="157">
        <v>31887</v>
      </c>
      <c r="N16" s="157">
        <v>27.1</v>
      </c>
      <c r="O16" s="157"/>
      <c r="P16" s="159">
        <v>12610</v>
      </c>
    </row>
    <row r="17" spans="1:16">
      <c r="I17" s="158">
        <v>41425</v>
      </c>
      <c r="J17" s="155">
        <v>4376.4119000000001</v>
      </c>
      <c r="K17" s="155">
        <v>-9.9749999999999996</v>
      </c>
      <c r="L17" s="155">
        <v>173.9</v>
      </c>
      <c r="M17" s="157">
        <v>30437.3</v>
      </c>
      <c r="N17" s="157">
        <v>26.1</v>
      </c>
      <c r="O17" s="157"/>
      <c r="P17" s="159"/>
    </row>
    <row r="18" spans="1:16">
      <c r="I18" s="158">
        <v>41394</v>
      </c>
      <c r="J18" s="155">
        <v>3450.8</v>
      </c>
      <c r="K18" s="155">
        <v>-8.1999999999999993</v>
      </c>
      <c r="L18" s="155">
        <v>164.5</v>
      </c>
      <c r="M18" s="157">
        <v>28874.3</v>
      </c>
      <c r="N18" s="157">
        <v>25</v>
      </c>
      <c r="O18" s="157"/>
      <c r="P18" s="159"/>
    </row>
    <row r="19" spans="1:16">
      <c r="I19" s="158">
        <v>41364</v>
      </c>
      <c r="J19" s="155">
        <v>2566.3000000000002</v>
      </c>
      <c r="K19" s="155">
        <v>10.4</v>
      </c>
      <c r="L19" s="155">
        <v>488</v>
      </c>
      <c r="M19" s="157">
        <v>27726.7</v>
      </c>
      <c r="N19" s="157">
        <v>24.2</v>
      </c>
      <c r="O19" s="157"/>
      <c r="P19" s="159">
        <v>9020</v>
      </c>
    </row>
    <row r="20" spans="1:16">
      <c r="I20" s="158">
        <v>41333</v>
      </c>
      <c r="J20" s="155">
        <v>1681.2208000000001</v>
      </c>
      <c r="K20" s="155">
        <v>27.23</v>
      </c>
      <c r="L20" s="155"/>
      <c r="M20" s="157">
        <v>25991.599999999999</v>
      </c>
      <c r="N20" s="157">
        <v>23</v>
      </c>
      <c r="O20" s="157"/>
      <c r="P20" s="159"/>
    </row>
    <row r="21" spans="1:16">
      <c r="I21" s="158">
        <v>41274</v>
      </c>
      <c r="J21" s="155">
        <v>11777.5</v>
      </c>
      <c r="K21" s="155">
        <v>41</v>
      </c>
      <c r="L21" s="155">
        <v>773.9</v>
      </c>
      <c r="M21" s="157">
        <v>24588</v>
      </c>
      <c r="N21" s="157">
        <v>21.9</v>
      </c>
      <c r="O21" s="157"/>
      <c r="P21" s="159">
        <v>6833</v>
      </c>
    </row>
    <row r="22" spans="1:16">
      <c r="I22" s="158">
        <v>41243</v>
      </c>
      <c r="J22" s="155">
        <v>10310.6</v>
      </c>
      <c r="K22" s="155">
        <v>36.799999999999997</v>
      </c>
      <c r="L22" s="155">
        <v>376.9</v>
      </c>
      <c r="M22" s="157">
        <v>23280.3</v>
      </c>
      <c r="N22" s="157">
        <v>20.9</v>
      </c>
      <c r="O22" s="157"/>
      <c r="P22" s="159"/>
    </row>
    <row r="23" spans="1:16">
      <c r="I23" s="158">
        <v>41213</v>
      </c>
      <c r="J23" s="155">
        <v>9355.7999999999993</v>
      </c>
      <c r="K23" s="155">
        <v>36.700000000000003</v>
      </c>
      <c r="L23" s="155">
        <v>210</v>
      </c>
      <c r="M23" s="157">
        <v>22048.6</v>
      </c>
      <c r="N23" s="157">
        <v>20</v>
      </c>
      <c r="O23" s="157"/>
      <c r="P23" s="159"/>
    </row>
    <row r="24" spans="1:16">
      <c r="I24" s="158">
        <v>41182</v>
      </c>
      <c r="J24" s="155">
        <v>8616.2999999999993</v>
      </c>
      <c r="K24" s="155">
        <v>37.5</v>
      </c>
      <c r="L24" s="155">
        <v>324.89999999999998</v>
      </c>
      <c r="M24" s="157">
        <v>21241.5</v>
      </c>
      <c r="N24" s="157">
        <v>19</v>
      </c>
      <c r="O24" s="157"/>
      <c r="P24" s="159">
        <v>4370</v>
      </c>
    </row>
    <row r="25" spans="1:16">
      <c r="A25" s="160"/>
      <c r="I25" s="158">
        <v>41152</v>
      </c>
      <c r="J25" s="155">
        <v>7868</v>
      </c>
      <c r="K25" s="155">
        <v>40.5</v>
      </c>
      <c r="L25" s="155">
        <v>240.9</v>
      </c>
      <c r="M25" s="157">
        <v>20263.900000000001</v>
      </c>
      <c r="N25" s="157">
        <v>18.7</v>
      </c>
      <c r="O25" s="157"/>
      <c r="P25" s="159"/>
    </row>
    <row r="26" spans="1:16">
      <c r="I26" s="158">
        <v>41121</v>
      </c>
      <c r="J26" s="155">
        <v>7086.2</v>
      </c>
      <c r="K26" s="155">
        <v>44.1</v>
      </c>
      <c r="L26" s="155">
        <v>201.6</v>
      </c>
      <c r="M26" s="157">
        <v>19255.7</v>
      </c>
      <c r="N26" s="157">
        <v>18</v>
      </c>
      <c r="O26" s="157"/>
      <c r="P26" s="159"/>
    </row>
    <row r="27" spans="1:16">
      <c r="I27" s="158">
        <v>41090</v>
      </c>
      <c r="J27" s="155">
        <v>6317.5</v>
      </c>
      <c r="K27" s="155">
        <v>30.8</v>
      </c>
      <c r="L27" s="155">
        <v>612.79999999999995</v>
      </c>
      <c r="M27" s="157">
        <v>18376.099999999999</v>
      </c>
      <c r="N27" s="157">
        <v>17.3</v>
      </c>
      <c r="O27" s="157"/>
      <c r="P27" s="159">
        <v>2770</v>
      </c>
    </row>
    <row r="28" spans="1:16">
      <c r="I28" s="158">
        <v>41060</v>
      </c>
      <c r="J28" s="155">
        <v>5000.6000000000004</v>
      </c>
      <c r="K28" s="155">
        <v>44.2</v>
      </c>
      <c r="L28" s="155">
        <v>212.7</v>
      </c>
      <c r="M28" s="157">
        <v>17575.3</v>
      </c>
      <c r="N28" s="157">
        <v>16.7</v>
      </c>
      <c r="O28" s="157"/>
      <c r="P28" s="159"/>
    </row>
    <row r="29" spans="1:16">
      <c r="I29" s="158">
        <v>41029</v>
      </c>
      <c r="J29" s="155">
        <v>3903.7</v>
      </c>
      <c r="K29" s="155">
        <v>57.8</v>
      </c>
      <c r="L29" s="155">
        <v>147.30000000000001</v>
      </c>
      <c r="M29" s="157">
        <v>16667.5</v>
      </c>
      <c r="N29" s="157">
        <v>16</v>
      </c>
      <c r="O29" s="157"/>
      <c r="P29" s="159"/>
    </row>
    <row r="30" spans="1:16">
      <c r="I30" s="158">
        <v>40999</v>
      </c>
      <c r="J30" s="155">
        <v>3024.5</v>
      </c>
      <c r="K30" s="155">
        <v>99.1</v>
      </c>
      <c r="L30" s="155">
        <v>326.39999999999998</v>
      </c>
      <c r="M30" s="157">
        <v>15897.1</v>
      </c>
      <c r="N30" s="157">
        <v>15.4</v>
      </c>
      <c r="O30" s="157"/>
      <c r="P30" s="159">
        <v>1780</v>
      </c>
    </row>
    <row r="31" spans="1:16">
      <c r="I31" s="158">
        <v>40968</v>
      </c>
      <c r="J31" s="155">
        <v>1281</v>
      </c>
      <c r="K31" s="155">
        <v>38.9</v>
      </c>
      <c r="L31" s="155"/>
      <c r="M31" s="157">
        <v>15206</v>
      </c>
      <c r="N31" s="157">
        <v>14.9</v>
      </c>
      <c r="O31" s="157"/>
      <c r="P31" s="159"/>
    </row>
    <row r="32" spans="1:16">
      <c r="I32" s="158">
        <v>40939</v>
      </c>
      <c r="J32" s="155">
        <v>553.60230000000001</v>
      </c>
      <c r="K32" s="155">
        <v>17.325600000000001</v>
      </c>
      <c r="L32" s="155"/>
      <c r="M32" s="157">
        <v>14391.9</v>
      </c>
      <c r="N32" s="157">
        <v>14.3</v>
      </c>
      <c r="O32" s="157"/>
      <c r="P32" s="159"/>
    </row>
    <row r="33" spans="9:16">
      <c r="I33" s="158">
        <v>40908</v>
      </c>
      <c r="J33" s="155">
        <v>6962.9</v>
      </c>
      <c r="K33" s="155">
        <v>5.2</v>
      </c>
      <c r="L33" s="155">
        <v>675.7</v>
      </c>
      <c r="M33" s="157">
        <v>13660</v>
      </c>
      <c r="N33" s="157">
        <v>13.7</v>
      </c>
      <c r="O33" s="157"/>
      <c r="P33" s="159">
        <v>1040</v>
      </c>
    </row>
    <row r="34" spans="9:16">
      <c r="I34" s="158">
        <v>40877</v>
      </c>
      <c r="J34" s="155">
        <v>6271.1</v>
      </c>
      <c r="K34" s="155">
        <v>10.3</v>
      </c>
      <c r="L34" s="155">
        <v>363.6</v>
      </c>
      <c r="M34" s="157">
        <v>12842.4</v>
      </c>
      <c r="N34" s="157">
        <v>13</v>
      </c>
      <c r="O34" s="157"/>
      <c r="P34" s="159"/>
    </row>
    <row r="35" spans="9:16">
      <c r="I35" s="158">
        <v>40847</v>
      </c>
      <c r="J35" s="155">
        <v>5718.9</v>
      </c>
      <c r="K35" s="155">
        <v>14</v>
      </c>
      <c r="L35" s="155">
        <v>217.7</v>
      </c>
      <c r="M35" s="157"/>
      <c r="N35" s="157">
        <v>12.2</v>
      </c>
      <c r="O35" s="157"/>
      <c r="P35" s="159"/>
    </row>
    <row r="36" spans="9:16">
      <c r="I36" s="158">
        <v>40816</v>
      </c>
      <c r="J36" s="155">
        <v>5262.6</v>
      </c>
      <c r="K36" s="155">
        <v>24.2</v>
      </c>
      <c r="L36" s="155">
        <v>381.3</v>
      </c>
      <c r="M36" s="157"/>
      <c r="N36" s="157">
        <v>11.5</v>
      </c>
      <c r="O36" s="157"/>
      <c r="P36" s="159">
        <v>450</v>
      </c>
    </row>
    <row r="37" spans="9:16">
      <c r="I37" s="158">
        <v>40786</v>
      </c>
      <c r="J37" s="155">
        <v>4823.8999999999996</v>
      </c>
      <c r="K37" s="155">
        <v>37.5</v>
      </c>
      <c r="L37" s="155">
        <v>105.2</v>
      </c>
      <c r="M37" s="157"/>
      <c r="N37" s="157">
        <v>10.8</v>
      </c>
      <c r="O37" s="157"/>
      <c r="P37" s="159"/>
    </row>
    <row r="38" spans="9:16">
      <c r="I38" s="158">
        <v>40755</v>
      </c>
      <c r="J38" s="155">
        <v>4219.1000000000004</v>
      </c>
      <c r="K38" s="155">
        <v>45.3</v>
      </c>
      <c r="L38" s="155">
        <v>156.6</v>
      </c>
      <c r="M38" s="157"/>
      <c r="N38" s="157">
        <v>10</v>
      </c>
      <c r="O38" s="157"/>
      <c r="P38" s="159"/>
    </row>
    <row r="39" spans="9:16">
      <c r="I39" s="158">
        <v>40724</v>
      </c>
      <c r="J39" s="155">
        <v>4106.7</v>
      </c>
      <c r="K39" s="155">
        <v>68.099999999999994</v>
      </c>
      <c r="L39" s="155">
        <v>647.6</v>
      </c>
      <c r="M39" s="157"/>
      <c r="N39" s="157">
        <v>9.4</v>
      </c>
      <c r="O39" s="157"/>
      <c r="P39" s="159">
        <v>220.00000000000003</v>
      </c>
    </row>
    <row r="40" spans="9:16">
      <c r="I40" s="158">
        <v>40694</v>
      </c>
      <c r="J40" s="155">
        <v>2884.3</v>
      </c>
      <c r="K40" s="155">
        <v>44.4</v>
      </c>
      <c r="L40" s="155">
        <v>187.1</v>
      </c>
      <c r="M40" s="157"/>
      <c r="N40" s="157">
        <v>8.6999999999999993</v>
      </c>
      <c r="O40" s="157"/>
      <c r="P40" s="159"/>
    </row>
    <row r="41" spans="9:16">
      <c r="I41" s="158">
        <v>40663</v>
      </c>
      <c r="J41" s="155">
        <v>2026.9</v>
      </c>
      <c r="K41" s="155">
        <v>27.3</v>
      </c>
      <c r="L41" s="155">
        <v>139</v>
      </c>
      <c r="M41" s="157"/>
      <c r="N41" s="157">
        <v>8.1</v>
      </c>
      <c r="O41" s="157"/>
      <c r="P41" s="159"/>
    </row>
    <row r="42" spans="9:16">
      <c r="I42" s="158">
        <v>40633</v>
      </c>
      <c r="J42" s="155">
        <v>1359.1</v>
      </c>
      <c r="K42" s="155">
        <v>27.1</v>
      </c>
      <c r="L42" s="155">
        <v>247.7</v>
      </c>
      <c r="M42" s="157"/>
      <c r="N42" s="157">
        <v>7.5</v>
      </c>
      <c r="O42" s="157"/>
      <c r="P42" s="159">
        <v>80</v>
      </c>
    </row>
    <row r="43" spans="9:16">
      <c r="I43" s="158">
        <v>40602</v>
      </c>
      <c r="J43" s="155">
        <v>842.5</v>
      </c>
      <c r="K43" s="155">
        <v>18.5</v>
      </c>
      <c r="L43" s="155">
        <v>99.7</v>
      </c>
      <c r="M43" s="157"/>
      <c r="N43" s="157">
        <v>7</v>
      </c>
      <c r="O43" s="157"/>
      <c r="P43" s="159"/>
    </row>
    <row r="44" spans="9:16">
      <c r="I44" s="158">
        <v>40574</v>
      </c>
      <c r="J44" s="155">
        <v>442.87740000000002</v>
      </c>
      <c r="K44" s="155">
        <v>19.7546</v>
      </c>
      <c r="L44" s="155">
        <v>110.2</v>
      </c>
      <c r="M44" s="157"/>
      <c r="N44" s="157">
        <v>6.4</v>
      </c>
      <c r="O44" s="157"/>
      <c r="P44" s="159"/>
    </row>
    <row r="45" spans="9:16">
      <c r="I45" s="158">
        <v>40543</v>
      </c>
      <c r="J45" s="155">
        <v>6593</v>
      </c>
      <c r="K45" s="155">
        <v>4.5999999999999996</v>
      </c>
      <c r="L45" s="155">
        <v>712.7</v>
      </c>
      <c r="M45" s="157"/>
      <c r="N45" s="157"/>
      <c r="O45" s="157"/>
      <c r="P45" s="159">
        <v>20</v>
      </c>
    </row>
    <row r="46" spans="9:16">
      <c r="I46" s="158">
        <v>40512</v>
      </c>
      <c r="J46" s="155">
        <v>5701.9</v>
      </c>
      <c r="K46" s="155">
        <v>-1</v>
      </c>
      <c r="L46" s="155">
        <v>416.5</v>
      </c>
      <c r="M46" s="157"/>
      <c r="N46" s="157"/>
      <c r="O46" s="157"/>
      <c r="P46" s="159"/>
    </row>
    <row r="47" spans="9:16">
      <c r="I47" s="158">
        <v>40482</v>
      </c>
      <c r="J47" s="155">
        <v>5070.6000000000004</v>
      </c>
      <c r="K47" s="155">
        <v>-3.6</v>
      </c>
      <c r="L47" s="155">
        <v>275.89999999999998</v>
      </c>
      <c r="M47" s="157"/>
      <c r="N47" s="157"/>
      <c r="O47" s="157"/>
      <c r="P47" s="159"/>
    </row>
    <row r="48" spans="9:16">
      <c r="I48" s="158">
        <v>40451</v>
      </c>
      <c r="J48" s="155">
        <v>4298.8999999999996</v>
      </c>
      <c r="K48" s="155">
        <v>-10.3</v>
      </c>
      <c r="L48" s="155">
        <v>337.9</v>
      </c>
      <c r="M48" s="157"/>
      <c r="N48" s="157"/>
      <c r="O48" s="157"/>
      <c r="P48" s="159"/>
    </row>
    <row r="49" spans="9:16">
      <c r="I49" s="158">
        <v>40421</v>
      </c>
      <c r="J49" s="155">
        <v>3539.1</v>
      </c>
      <c r="K49" s="155">
        <v>-16.399999999999999</v>
      </c>
      <c r="L49" s="155">
        <v>398.9</v>
      </c>
      <c r="M49" s="161"/>
      <c r="N49" s="161"/>
      <c r="O49" s="157"/>
      <c r="P49" s="159"/>
    </row>
    <row r="50" spans="9:16">
      <c r="I50" s="158">
        <v>40390</v>
      </c>
      <c r="J50" s="155">
        <v>1084.5999999999999</v>
      </c>
      <c r="K50" s="155">
        <v>-34.1</v>
      </c>
      <c r="L50" s="155">
        <v>140</v>
      </c>
      <c r="M50" s="161"/>
      <c r="N50" s="161"/>
      <c r="O50" s="157"/>
      <c r="P50" s="159"/>
    </row>
    <row r="51" spans="9:16">
      <c r="I51" s="158">
        <v>40359</v>
      </c>
      <c r="J51" s="155">
        <v>917.1</v>
      </c>
      <c r="K51" s="155">
        <v>-40.6</v>
      </c>
      <c r="L51" s="155">
        <v>308.39999999999998</v>
      </c>
      <c r="M51" s="161"/>
      <c r="N51" s="161"/>
      <c r="O51" s="157"/>
      <c r="P51" s="159"/>
    </row>
    <row r="52" spans="9:16">
      <c r="I52" s="158">
        <v>40329</v>
      </c>
      <c r="J52" s="155">
        <v>744.4</v>
      </c>
      <c r="K52" s="155">
        <v>-45.8</v>
      </c>
      <c r="L52" s="155">
        <v>142.5</v>
      </c>
      <c r="M52" s="161"/>
      <c r="N52" s="161"/>
      <c r="O52" s="157"/>
      <c r="P52" s="159"/>
    </row>
    <row r="53" spans="9:16">
      <c r="I53" s="158">
        <v>40298</v>
      </c>
      <c r="J53" s="155">
        <v>1003.2</v>
      </c>
      <c r="K53" s="155">
        <v>-40.6</v>
      </c>
      <c r="L53" s="155">
        <v>105.4</v>
      </c>
      <c r="M53" s="161"/>
      <c r="N53" s="161"/>
      <c r="O53" s="157"/>
      <c r="P53" s="159"/>
    </row>
    <row r="54" spans="9:16">
      <c r="I54" s="158">
        <v>40268</v>
      </c>
      <c r="J54" s="155">
        <v>460.4</v>
      </c>
      <c r="K54" s="155">
        <v>-41.3</v>
      </c>
      <c r="L54" s="155"/>
      <c r="M54" s="161"/>
      <c r="N54" s="161"/>
      <c r="O54" s="157"/>
      <c r="P54" s="159"/>
    </row>
    <row r="55" spans="9:16">
      <c r="I55" s="158">
        <v>40237</v>
      </c>
      <c r="J55" s="155">
        <v>255.4</v>
      </c>
      <c r="K55" s="155">
        <v>-19</v>
      </c>
      <c r="L55" s="155"/>
      <c r="M55" s="161"/>
      <c r="N55" s="161"/>
      <c r="O55" s="157"/>
      <c r="P55" s="159"/>
    </row>
    <row r="56" spans="9:16">
      <c r="I56" s="158">
        <v>40209</v>
      </c>
      <c r="J56" s="155">
        <v>120.3706</v>
      </c>
      <c r="K56" s="155">
        <v>13.2098</v>
      </c>
      <c r="L56" s="155"/>
      <c r="M56" s="161"/>
      <c r="N56" s="161"/>
      <c r="O56" s="157"/>
      <c r="P56" s="159"/>
    </row>
    <row r="57" spans="9:16">
      <c r="I57" s="158">
        <v>40178</v>
      </c>
      <c r="J57" s="155">
        <v>3021.58</v>
      </c>
      <c r="K57" s="155">
        <v>102.2</v>
      </c>
      <c r="L57" s="155">
        <v>951.5</v>
      </c>
      <c r="M57" s="161"/>
      <c r="N57" s="161"/>
      <c r="O57" s="157"/>
      <c r="P57" s="159"/>
    </row>
    <row r="58" spans="9:16">
      <c r="I58" s="158">
        <v>40147</v>
      </c>
      <c r="J58" s="155">
        <v>2750.11</v>
      </c>
      <c r="K58" s="155">
        <v>112.8</v>
      </c>
      <c r="L58" s="155">
        <v>449.2</v>
      </c>
      <c r="M58" s="161"/>
      <c r="N58" s="161"/>
      <c r="O58" s="157"/>
      <c r="P58" s="159"/>
    </row>
    <row r="59" spans="9:16">
      <c r="I59" s="158">
        <v>40117</v>
      </c>
      <c r="J59" s="155">
        <v>2596.33</v>
      </c>
      <c r="K59" s="155">
        <v>123.5</v>
      </c>
      <c r="L59" s="155">
        <v>245.7</v>
      </c>
      <c r="M59" s="161"/>
      <c r="N59" s="161"/>
      <c r="O59" s="157"/>
      <c r="P59" s="159"/>
    </row>
    <row r="60" spans="9:16">
      <c r="I60" s="158">
        <v>40086</v>
      </c>
      <c r="J60" s="155">
        <v>2475.7399999999998</v>
      </c>
      <c r="K60" s="155">
        <v>136.1</v>
      </c>
      <c r="L60" s="155">
        <v>358</v>
      </c>
      <c r="M60" s="161"/>
      <c r="N60" s="161"/>
      <c r="O60" s="157"/>
      <c r="P60" s="159"/>
    </row>
    <row r="61" spans="9:16">
      <c r="I61" s="158">
        <v>40056</v>
      </c>
      <c r="J61" s="155">
        <v>2343</v>
      </c>
      <c r="K61" s="155">
        <v>147.4</v>
      </c>
      <c r="L61" s="155">
        <v>230.6</v>
      </c>
      <c r="M61" s="161"/>
      <c r="N61" s="161"/>
      <c r="O61" s="157"/>
      <c r="P61" s="159"/>
    </row>
    <row r="62" spans="9:16">
      <c r="I62" s="158">
        <v>40025</v>
      </c>
      <c r="J62" s="155">
        <v>2233.3000000000002</v>
      </c>
      <c r="K62" s="155">
        <v>159.1</v>
      </c>
      <c r="L62" s="155">
        <v>198.5</v>
      </c>
      <c r="M62" s="161"/>
      <c r="N62" s="161"/>
      <c r="O62" s="157"/>
      <c r="P62" s="159"/>
    </row>
    <row r="63" spans="9:16">
      <c r="I63" s="158">
        <v>39994</v>
      </c>
      <c r="J63" s="155">
        <v>2153.73</v>
      </c>
      <c r="K63" s="155">
        <v>193.7</v>
      </c>
      <c r="L63" s="155">
        <v>414.2</v>
      </c>
      <c r="M63" s="161"/>
      <c r="N63" s="161"/>
      <c r="O63" s="157"/>
      <c r="P63" s="159"/>
    </row>
    <row r="64" spans="9:16">
      <c r="I64" s="158">
        <v>39964</v>
      </c>
      <c r="J64" s="155">
        <v>2018.61</v>
      </c>
      <c r="K64" s="155">
        <v>306</v>
      </c>
      <c r="L64" s="155">
        <v>229.4</v>
      </c>
      <c r="M64" s="161"/>
      <c r="N64" s="161"/>
      <c r="O64" s="157"/>
      <c r="P64" s="159"/>
    </row>
    <row r="65" spans="1:12">
      <c r="L65" s="164"/>
    </row>
    <row r="66" spans="1:12" ht="15.75">
      <c r="A66" s="160" t="s">
        <v>295</v>
      </c>
      <c r="B66" s="88"/>
      <c r="C66" s="88"/>
      <c r="I66" s="166"/>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8" workbookViewId="0">
      <selection activeCell="A14" sqref="A14:L14"/>
    </sheetView>
  </sheetViews>
  <sheetFormatPr defaultRowHeight="12"/>
  <cols>
    <col min="1" max="1" width="9.75" style="82" customWidth="1"/>
    <col min="2" max="59" width="9" style="82"/>
    <col min="60" max="16384" width="9" style="81"/>
  </cols>
  <sheetData>
    <row r="1" spans="1:2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2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29" ht="14.25" customHeight="1"/>
    <row r="4" spans="1:29" ht="24.75" customHeight="1" thickBot="1">
      <c r="A4" s="213" t="s">
        <v>162</v>
      </c>
      <c r="B4" s="214"/>
      <c r="C4" s="214"/>
      <c r="D4" s="214"/>
      <c r="E4" s="214"/>
      <c r="F4" s="214"/>
      <c r="G4" s="214"/>
      <c r="H4" s="214"/>
      <c r="I4" s="214"/>
      <c r="J4" s="214"/>
      <c r="K4" s="214"/>
      <c r="L4" s="215"/>
    </row>
    <row r="5" spans="1:29" s="83" customFormat="1" ht="15" thickBot="1">
      <c r="A5" s="217" t="s">
        <v>307</v>
      </c>
      <c r="B5" s="218"/>
      <c r="C5" s="218"/>
      <c r="D5" s="218"/>
      <c r="E5" s="218"/>
      <c r="F5" s="218"/>
      <c r="G5" s="218"/>
      <c r="H5" s="218"/>
      <c r="I5" s="218"/>
      <c r="J5" s="218"/>
      <c r="K5" s="218"/>
      <c r="L5" s="219"/>
    </row>
    <row r="6" spans="1:29" s="83" customFormat="1" ht="63.75" customHeight="1" thickBot="1">
      <c r="A6" s="220" t="s">
        <v>308</v>
      </c>
      <c r="B6" s="221"/>
      <c r="C6" s="221"/>
      <c r="D6" s="221"/>
      <c r="E6" s="221"/>
      <c r="F6" s="221"/>
      <c r="G6" s="221"/>
      <c r="H6" s="221"/>
      <c r="I6" s="221"/>
      <c r="J6" s="221"/>
      <c r="K6" s="221"/>
      <c r="L6" s="222"/>
    </row>
    <row r="7" spans="1:29" s="83" customFormat="1" ht="15" thickBot="1">
      <c r="A7" s="217" t="s">
        <v>309</v>
      </c>
      <c r="B7" s="218"/>
      <c r="C7" s="218"/>
      <c r="D7" s="218"/>
      <c r="E7" s="218"/>
      <c r="F7" s="218"/>
      <c r="G7" s="218"/>
      <c r="H7" s="218"/>
      <c r="I7" s="218"/>
      <c r="J7" s="218"/>
      <c r="K7" s="218"/>
      <c r="L7" s="219"/>
    </row>
    <row r="8" spans="1:29" s="83" customFormat="1" ht="66.75" customHeight="1" thickBot="1">
      <c r="A8" s="220" t="s">
        <v>368</v>
      </c>
      <c r="B8" s="221"/>
      <c r="C8" s="221"/>
      <c r="D8" s="221"/>
      <c r="E8" s="221"/>
      <c r="F8" s="221"/>
      <c r="G8" s="221"/>
      <c r="H8" s="221"/>
      <c r="I8" s="221"/>
      <c r="J8" s="221"/>
      <c r="K8" s="221"/>
      <c r="L8" s="222"/>
    </row>
    <row r="9" spans="1:29" s="83" customFormat="1" ht="15" customHeight="1" thickBot="1">
      <c r="A9" s="217" t="s">
        <v>326</v>
      </c>
      <c r="B9" s="218"/>
      <c r="C9" s="218"/>
      <c r="D9" s="218"/>
      <c r="E9" s="218"/>
      <c r="F9" s="218"/>
      <c r="G9" s="218"/>
      <c r="H9" s="218"/>
      <c r="I9" s="218"/>
      <c r="J9" s="218"/>
      <c r="K9" s="218"/>
      <c r="L9" s="219"/>
    </row>
    <row r="10" spans="1:29" s="83" customFormat="1" ht="77.25" customHeight="1" thickBot="1">
      <c r="A10" s="220" t="s">
        <v>367</v>
      </c>
      <c r="B10" s="221"/>
      <c r="C10" s="221"/>
      <c r="D10" s="221"/>
      <c r="E10" s="221"/>
      <c r="F10" s="221"/>
      <c r="G10" s="221"/>
      <c r="H10" s="221"/>
      <c r="I10" s="221"/>
      <c r="J10" s="221"/>
      <c r="K10" s="221"/>
      <c r="L10" s="222"/>
      <c r="N10" s="109"/>
    </row>
    <row r="11" spans="1:29" s="83" customFormat="1" ht="15" thickBot="1">
      <c r="A11" s="217" t="s">
        <v>331</v>
      </c>
      <c r="B11" s="218"/>
      <c r="C11" s="218"/>
      <c r="D11" s="218"/>
      <c r="E11" s="218"/>
      <c r="F11" s="218"/>
      <c r="G11" s="218"/>
      <c r="H11" s="218"/>
      <c r="I11" s="218"/>
      <c r="J11" s="218"/>
      <c r="K11" s="218"/>
      <c r="L11" s="219"/>
    </row>
    <row r="12" spans="1:29" s="83" customFormat="1" ht="63" customHeight="1" thickBot="1">
      <c r="A12" s="220" t="s">
        <v>332</v>
      </c>
      <c r="B12" s="221"/>
      <c r="C12" s="221"/>
      <c r="D12" s="221"/>
      <c r="E12" s="221"/>
      <c r="F12" s="221"/>
      <c r="G12" s="221"/>
      <c r="H12" s="221"/>
      <c r="I12" s="221"/>
      <c r="J12" s="221"/>
      <c r="K12" s="221"/>
      <c r="L12" s="222"/>
    </row>
    <row r="13" spans="1:29" s="83" customFormat="1" ht="18" customHeight="1" thickBot="1">
      <c r="A13" s="217" t="s">
        <v>365</v>
      </c>
      <c r="B13" s="218"/>
      <c r="C13" s="218"/>
      <c r="D13" s="218"/>
      <c r="E13" s="218"/>
      <c r="F13" s="218"/>
      <c r="G13" s="218"/>
      <c r="H13" s="218"/>
      <c r="I13" s="218"/>
      <c r="J13" s="218"/>
      <c r="K13" s="218"/>
      <c r="L13" s="219"/>
    </row>
    <row r="14" spans="1:29" s="83" customFormat="1" ht="89.25" customHeight="1" thickBot="1">
      <c r="A14" s="220" t="s">
        <v>371</v>
      </c>
      <c r="B14" s="221"/>
      <c r="C14" s="221"/>
      <c r="D14" s="221"/>
      <c r="E14" s="221"/>
      <c r="F14" s="221"/>
      <c r="G14" s="221"/>
      <c r="H14" s="221"/>
      <c r="I14" s="221"/>
      <c r="J14" s="221"/>
      <c r="K14" s="221"/>
      <c r="L14" s="222"/>
    </row>
    <row r="15" spans="1:29" ht="16.5" customHeight="1" thickBot="1">
      <c r="A15" s="217" t="s">
        <v>345</v>
      </c>
      <c r="B15" s="223"/>
      <c r="C15" s="223"/>
      <c r="D15" s="223"/>
      <c r="E15" s="223"/>
      <c r="F15" s="223"/>
      <c r="G15" s="223"/>
      <c r="H15" s="223"/>
      <c r="I15" s="223"/>
      <c r="J15" s="223"/>
      <c r="K15" s="223"/>
      <c r="L15" s="224"/>
    </row>
    <row r="16" spans="1:29" ht="98.25" customHeight="1" thickBot="1">
      <c r="A16" s="220" t="s">
        <v>370</v>
      </c>
      <c r="B16" s="221"/>
      <c r="C16" s="221"/>
      <c r="D16" s="221"/>
      <c r="E16" s="221"/>
      <c r="F16" s="221"/>
      <c r="G16" s="221"/>
      <c r="H16" s="221"/>
      <c r="I16" s="221"/>
      <c r="J16" s="221"/>
      <c r="K16" s="221"/>
      <c r="L16" s="222"/>
    </row>
    <row r="17" spans="1:12" ht="12.75">
      <c r="A17" s="216"/>
      <c r="B17" s="216"/>
      <c r="C17" s="216"/>
      <c r="D17" s="216"/>
      <c r="E17" s="216"/>
      <c r="F17" s="216"/>
      <c r="G17" s="216"/>
      <c r="H17" s="216"/>
      <c r="I17" s="216"/>
      <c r="J17" s="216"/>
      <c r="K17" s="216"/>
      <c r="L17" s="216"/>
    </row>
    <row r="18" spans="1:12" ht="22.5" customHeight="1" thickBot="1">
      <c r="A18" s="213" t="s">
        <v>298</v>
      </c>
      <c r="B18" s="214"/>
      <c r="C18" s="214"/>
      <c r="D18" s="214"/>
      <c r="E18" s="214"/>
      <c r="F18" s="214"/>
      <c r="G18" s="214"/>
      <c r="H18" s="214"/>
      <c r="I18" s="214"/>
      <c r="J18" s="214"/>
      <c r="K18" s="214"/>
      <c r="L18" s="215"/>
    </row>
    <row r="19" spans="1:12" ht="16.5" customHeight="1" thickBot="1">
      <c r="A19" s="217" t="s">
        <v>348</v>
      </c>
      <c r="B19" s="218"/>
      <c r="C19" s="218"/>
      <c r="D19" s="218"/>
      <c r="E19" s="218"/>
      <c r="F19" s="218"/>
      <c r="G19" s="218"/>
      <c r="H19" s="218"/>
      <c r="I19" s="218"/>
      <c r="J19" s="218"/>
      <c r="K19" s="218"/>
      <c r="L19" s="219"/>
    </row>
    <row r="20" spans="1:12" ht="103.5" customHeight="1" thickBot="1">
      <c r="A20" s="220" t="s">
        <v>349</v>
      </c>
      <c r="B20" s="221"/>
      <c r="C20" s="221"/>
      <c r="D20" s="221"/>
      <c r="E20" s="221"/>
      <c r="F20" s="221"/>
      <c r="G20" s="221"/>
      <c r="H20" s="221"/>
      <c r="I20" s="221"/>
      <c r="J20" s="221"/>
      <c r="K20" s="221"/>
      <c r="L20" s="222"/>
    </row>
    <row r="21" spans="1:12" ht="17.25" customHeight="1" thickBot="1">
      <c r="A21" s="217" t="s">
        <v>350</v>
      </c>
      <c r="B21" s="218"/>
      <c r="C21" s="218"/>
      <c r="D21" s="218"/>
      <c r="E21" s="218"/>
      <c r="F21" s="218"/>
      <c r="G21" s="218"/>
      <c r="H21" s="218"/>
      <c r="I21" s="218"/>
      <c r="J21" s="218"/>
      <c r="K21" s="218"/>
      <c r="L21" s="219"/>
    </row>
    <row r="22" spans="1:12" ht="78.75" customHeight="1" thickBot="1">
      <c r="A22" s="220" t="s">
        <v>369</v>
      </c>
      <c r="B22" s="221"/>
      <c r="C22" s="221"/>
      <c r="D22" s="221"/>
      <c r="E22" s="221"/>
      <c r="F22" s="221"/>
      <c r="G22" s="221"/>
      <c r="H22" s="221"/>
      <c r="I22" s="221"/>
      <c r="J22" s="221"/>
      <c r="K22" s="221"/>
      <c r="L22" s="222"/>
    </row>
    <row r="23" spans="1:12" ht="17.25" customHeight="1" thickBot="1">
      <c r="A23" s="217" t="s">
        <v>353</v>
      </c>
      <c r="B23" s="218"/>
      <c r="C23" s="218"/>
      <c r="D23" s="218"/>
      <c r="E23" s="218"/>
      <c r="F23" s="218"/>
      <c r="G23" s="218"/>
      <c r="H23" s="218"/>
      <c r="I23" s="218"/>
      <c r="J23" s="218"/>
      <c r="K23" s="218"/>
      <c r="L23" s="219"/>
    </row>
    <row r="24" spans="1:12" ht="63.75" customHeight="1" thickBot="1">
      <c r="A24" s="220" t="s">
        <v>354</v>
      </c>
      <c r="B24" s="221"/>
      <c r="C24" s="221"/>
      <c r="D24" s="221"/>
      <c r="E24" s="221"/>
      <c r="F24" s="221"/>
      <c r="G24" s="221"/>
      <c r="H24" s="221"/>
      <c r="I24" s="221"/>
      <c r="J24" s="221"/>
      <c r="K24" s="221"/>
      <c r="L24" s="222"/>
    </row>
    <row r="25" spans="1:12" ht="13.5" thickBot="1">
      <c r="A25" s="217" t="s">
        <v>357</v>
      </c>
      <c r="B25" s="218"/>
      <c r="C25" s="218"/>
      <c r="D25" s="218"/>
      <c r="E25" s="218"/>
      <c r="F25" s="218"/>
      <c r="G25" s="218"/>
      <c r="H25" s="218"/>
      <c r="I25" s="218"/>
      <c r="J25" s="218"/>
      <c r="K25" s="218"/>
      <c r="L25" s="219"/>
    </row>
    <row r="26" spans="1:12" ht="98.25" customHeight="1" thickBot="1">
      <c r="A26" s="220" t="s">
        <v>358</v>
      </c>
      <c r="B26" s="221"/>
      <c r="C26" s="221"/>
      <c r="D26" s="221"/>
      <c r="E26" s="221"/>
      <c r="F26" s="221"/>
      <c r="G26" s="221"/>
      <c r="H26" s="221"/>
      <c r="I26" s="221"/>
      <c r="J26" s="221"/>
      <c r="K26" s="221"/>
      <c r="L26" s="222"/>
    </row>
    <row r="27" spans="1:12" ht="12.75">
      <c r="A27" s="104"/>
      <c r="B27" s="105"/>
      <c r="C27" s="105"/>
      <c r="D27" s="105"/>
      <c r="E27" s="105"/>
      <c r="F27" s="105"/>
      <c r="G27" s="105"/>
      <c r="H27" s="105"/>
      <c r="I27" s="105"/>
      <c r="J27" s="105"/>
      <c r="K27" s="105"/>
      <c r="L27" s="105"/>
    </row>
    <row r="28" spans="1:12">
      <c r="A28" s="106" t="s">
        <v>49</v>
      </c>
      <c r="B28" s="107"/>
      <c r="C28" s="107"/>
    </row>
  </sheetData>
  <mergeCells count="23">
    <mergeCell ref="A25:L25"/>
    <mergeCell ref="A26:L26"/>
    <mergeCell ref="A23:L23"/>
    <mergeCell ref="A24:L24"/>
    <mergeCell ref="A9:L9"/>
    <mergeCell ref="A10:L10"/>
    <mergeCell ref="A15:L15"/>
    <mergeCell ref="A16:L16"/>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workbookViewId="0">
      <selection activeCell="A10" sqref="A10:L10"/>
    </sheetView>
  </sheetViews>
  <sheetFormatPr defaultRowHeight="12"/>
  <cols>
    <col min="1" max="1" width="9.75" style="82" customWidth="1"/>
    <col min="2" max="59" width="9" style="82"/>
    <col min="60" max="16384" width="9" style="81"/>
  </cols>
  <sheetData>
    <row r="1" spans="1:2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2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29" ht="14.25" customHeight="1"/>
    <row r="4" spans="1:29" ht="19.5" customHeight="1" thickBot="1">
      <c r="A4" s="213" t="s">
        <v>161</v>
      </c>
      <c r="B4" s="214"/>
      <c r="C4" s="214"/>
      <c r="D4" s="214"/>
      <c r="E4" s="214"/>
      <c r="F4" s="214"/>
      <c r="G4" s="214"/>
      <c r="H4" s="214"/>
      <c r="I4" s="214"/>
      <c r="J4" s="214"/>
      <c r="K4" s="214"/>
      <c r="L4" s="215"/>
    </row>
    <row r="5" spans="1:29" s="83" customFormat="1" ht="15" thickBot="1">
      <c r="A5" s="217" t="s">
        <v>310</v>
      </c>
      <c r="B5" s="218"/>
      <c r="C5" s="218"/>
      <c r="D5" s="218"/>
      <c r="E5" s="218"/>
      <c r="F5" s="218"/>
      <c r="G5" s="218"/>
      <c r="H5" s="218"/>
      <c r="I5" s="218"/>
      <c r="J5" s="218"/>
      <c r="K5" s="218"/>
      <c r="L5" s="219"/>
    </row>
    <row r="6" spans="1:29" s="83" customFormat="1" ht="66.75" customHeight="1" thickBot="1">
      <c r="A6" s="220" t="s">
        <v>311</v>
      </c>
      <c r="B6" s="221"/>
      <c r="C6" s="221"/>
      <c r="D6" s="221"/>
      <c r="E6" s="221"/>
      <c r="F6" s="221"/>
      <c r="G6" s="221"/>
      <c r="H6" s="221"/>
      <c r="I6" s="221"/>
      <c r="J6" s="221"/>
      <c r="K6" s="221"/>
      <c r="L6" s="222"/>
    </row>
    <row r="7" spans="1:29" s="83" customFormat="1" ht="15" thickBot="1">
      <c r="A7" s="217" t="s">
        <v>343</v>
      </c>
      <c r="B7" s="218"/>
      <c r="C7" s="218"/>
      <c r="D7" s="218"/>
      <c r="E7" s="218"/>
      <c r="F7" s="218"/>
      <c r="G7" s="218"/>
      <c r="H7" s="218"/>
      <c r="I7" s="218"/>
      <c r="J7" s="218"/>
      <c r="K7" s="218"/>
      <c r="L7" s="219"/>
    </row>
    <row r="8" spans="1:29" s="83" customFormat="1" ht="55.5" customHeight="1" thickBot="1">
      <c r="A8" s="220" t="s">
        <v>344</v>
      </c>
      <c r="B8" s="221"/>
      <c r="C8" s="221"/>
      <c r="D8" s="221"/>
      <c r="E8" s="221"/>
      <c r="F8" s="221"/>
      <c r="G8" s="221"/>
      <c r="H8" s="221"/>
      <c r="I8" s="221"/>
      <c r="J8" s="221"/>
      <c r="K8" s="221"/>
      <c r="L8" s="222"/>
    </row>
    <row r="9" spans="1:29" s="83" customFormat="1" ht="15" customHeight="1" thickBot="1">
      <c r="A9" s="217" t="s">
        <v>341</v>
      </c>
      <c r="B9" s="218"/>
      <c r="C9" s="218"/>
      <c r="D9" s="218"/>
      <c r="E9" s="218"/>
      <c r="F9" s="218"/>
      <c r="G9" s="218"/>
      <c r="H9" s="218"/>
      <c r="I9" s="218"/>
      <c r="J9" s="218"/>
      <c r="K9" s="218"/>
      <c r="L9" s="219"/>
    </row>
    <row r="10" spans="1:29" s="83" customFormat="1" ht="90" customHeight="1" thickBot="1">
      <c r="A10" s="220" t="s">
        <v>342</v>
      </c>
      <c r="B10" s="221"/>
      <c r="C10" s="221"/>
      <c r="D10" s="221"/>
      <c r="E10" s="221"/>
      <c r="F10" s="221"/>
      <c r="G10" s="221"/>
      <c r="H10" s="221"/>
      <c r="I10" s="221"/>
      <c r="J10" s="221"/>
      <c r="K10" s="221"/>
      <c r="L10" s="222"/>
    </row>
    <row r="11" spans="1:29" ht="13.5" thickBot="1">
      <c r="A11" s="217" t="s">
        <v>322</v>
      </c>
      <c r="B11" s="218"/>
      <c r="C11" s="218"/>
      <c r="D11" s="218"/>
      <c r="E11" s="218"/>
      <c r="F11" s="218"/>
      <c r="G11" s="218"/>
      <c r="H11" s="218"/>
      <c r="I11" s="218"/>
      <c r="J11" s="218"/>
      <c r="K11" s="218"/>
      <c r="L11" s="219"/>
    </row>
    <row r="12" spans="1:29" ht="86.25" customHeight="1" thickBot="1">
      <c r="A12" s="220" t="s">
        <v>323</v>
      </c>
      <c r="B12" s="221"/>
      <c r="C12" s="221"/>
      <c r="D12" s="221"/>
      <c r="E12" s="221"/>
      <c r="F12" s="221"/>
      <c r="G12" s="221"/>
      <c r="H12" s="221"/>
      <c r="I12" s="221"/>
      <c r="J12" s="221"/>
      <c r="K12" s="221"/>
      <c r="L12" s="222"/>
    </row>
    <row r="13" spans="1:29" s="83" customFormat="1" ht="15" thickBot="1">
      <c r="A13" s="217" t="s">
        <v>329</v>
      </c>
      <c r="B13" s="218"/>
      <c r="C13" s="218"/>
      <c r="D13" s="218"/>
      <c r="E13" s="218"/>
      <c r="F13" s="218"/>
      <c r="G13" s="218"/>
      <c r="H13" s="218"/>
      <c r="I13" s="218"/>
      <c r="J13" s="218"/>
      <c r="K13" s="218"/>
      <c r="L13" s="219"/>
    </row>
    <row r="14" spans="1:29" s="83" customFormat="1" ht="66.75" customHeight="1" thickBot="1">
      <c r="A14" s="220" t="s">
        <v>330</v>
      </c>
      <c r="B14" s="221"/>
      <c r="C14" s="221"/>
      <c r="D14" s="221"/>
      <c r="E14" s="221"/>
      <c r="F14" s="221"/>
      <c r="G14" s="221"/>
      <c r="H14" s="221"/>
      <c r="I14" s="221"/>
      <c r="J14" s="221"/>
      <c r="K14" s="221"/>
      <c r="L14" s="222"/>
    </row>
    <row r="15" spans="1:29" s="83" customFormat="1" ht="15" thickBot="1">
      <c r="A15" s="217" t="s">
        <v>337</v>
      </c>
      <c r="B15" s="218"/>
      <c r="C15" s="218"/>
      <c r="D15" s="218"/>
      <c r="E15" s="218"/>
      <c r="F15" s="218"/>
      <c r="G15" s="218"/>
      <c r="H15" s="218"/>
      <c r="I15" s="218"/>
      <c r="J15" s="218"/>
      <c r="K15" s="218"/>
      <c r="L15" s="219"/>
    </row>
    <row r="16" spans="1:29" s="83" customFormat="1" ht="63.75" customHeight="1" thickBot="1">
      <c r="A16" s="220" t="s">
        <v>338</v>
      </c>
      <c r="B16" s="221"/>
      <c r="C16" s="221"/>
      <c r="D16" s="221"/>
      <c r="E16" s="221"/>
      <c r="F16" s="221"/>
      <c r="G16" s="221"/>
      <c r="H16" s="221"/>
      <c r="I16" s="221"/>
      <c r="J16" s="221"/>
      <c r="K16" s="221"/>
      <c r="L16" s="222"/>
    </row>
    <row r="17" spans="1:12" s="82" customFormat="1" ht="12.75">
      <c r="A17" s="216"/>
      <c r="B17" s="216"/>
      <c r="C17" s="216"/>
      <c r="D17" s="216"/>
      <c r="E17" s="216"/>
      <c r="F17" s="216"/>
      <c r="G17" s="216"/>
      <c r="H17" s="216"/>
      <c r="I17" s="216"/>
      <c r="J17" s="216"/>
      <c r="K17" s="216"/>
      <c r="L17" s="216"/>
    </row>
    <row r="18" spans="1:12" s="82" customFormat="1" ht="25.5" customHeight="1" thickBot="1">
      <c r="A18" s="213" t="s">
        <v>305</v>
      </c>
      <c r="B18" s="214"/>
      <c r="C18" s="214"/>
      <c r="D18" s="214"/>
      <c r="E18" s="214"/>
      <c r="F18" s="214"/>
      <c r="G18" s="214"/>
      <c r="H18" s="214"/>
      <c r="I18" s="214"/>
      <c r="J18" s="214"/>
      <c r="K18" s="214"/>
      <c r="L18" s="215"/>
    </row>
    <row r="19" spans="1:12" ht="13.5" thickBot="1">
      <c r="A19" s="217" t="s">
        <v>304</v>
      </c>
      <c r="B19" s="218"/>
      <c r="C19" s="218"/>
      <c r="D19" s="218"/>
      <c r="E19" s="218"/>
      <c r="F19" s="218"/>
      <c r="G19" s="218"/>
      <c r="H19" s="218"/>
      <c r="I19" s="218"/>
      <c r="J19" s="218"/>
      <c r="K19" s="218"/>
      <c r="L19" s="219"/>
    </row>
    <row r="20" spans="1:12" ht="89.25" customHeight="1" thickBot="1">
      <c r="A20" s="220" t="s">
        <v>306</v>
      </c>
      <c r="B20" s="225"/>
      <c r="C20" s="225"/>
      <c r="D20" s="225"/>
      <c r="E20" s="225"/>
      <c r="F20" s="225"/>
      <c r="G20" s="225"/>
      <c r="H20" s="225"/>
      <c r="I20" s="225"/>
      <c r="J20" s="225"/>
      <c r="K20" s="225"/>
      <c r="L20" s="226"/>
    </row>
    <row r="21" spans="1:12" ht="15.75" customHeight="1" thickBot="1">
      <c r="A21" s="217" t="s">
        <v>324</v>
      </c>
      <c r="B21" s="218"/>
      <c r="C21" s="218"/>
      <c r="D21" s="218"/>
      <c r="E21" s="218"/>
      <c r="F21" s="218"/>
      <c r="G21" s="218"/>
      <c r="H21" s="218"/>
      <c r="I21" s="218"/>
      <c r="J21" s="218"/>
      <c r="K21" s="218"/>
      <c r="L21" s="219"/>
    </row>
    <row r="22" spans="1:12" ht="88.5" customHeight="1" thickBot="1">
      <c r="A22" s="220" t="s">
        <v>325</v>
      </c>
      <c r="B22" s="225"/>
      <c r="C22" s="225"/>
      <c r="D22" s="225"/>
      <c r="E22" s="225"/>
      <c r="F22" s="225"/>
      <c r="G22" s="225"/>
      <c r="H22" s="225"/>
      <c r="I22" s="225"/>
      <c r="J22" s="225"/>
      <c r="K22" s="225"/>
      <c r="L22" s="226"/>
    </row>
    <row r="23" spans="1:12" ht="13.5" thickBot="1">
      <c r="A23" s="217" t="s">
        <v>335</v>
      </c>
      <c r="B23" s="218"/>
      <c r="C23" s="218"/>
      <c r="D23" s="218"/>
      <c r="E23" s="218"/>
      <c r="F23" s="218"/>
      <c r="G23" s="218"/>
      <c r="H23" s="218"/>
      <c r="I23" s="218"/>
      <c r="J23" s="218"/>
      <c r="K23" s="218"/>
      <c r="L23" s="219"/>
    </row>
    <row r="24" spans="1:12" ht="110.25" customHeight="1" thickBot="1">
      <c r="A24" s="220" t="s">
        <v>336</v>
      </c>
      <c r="B24" s="225"/>
      <c r="C24" s="225"/>
      <c r="D24" s="225"/>
      <c r="E24" s="225"/>
      <c r="F24" s="225"/>
      <c r="G24" s="225"/>
      <c r="H24" s="225"/>
      <c r="I24" s="225"/>
      <c r="J24" s="225"/>
      <c r="K24" s="225"/>
      <c r="L24" s="226"/>
    </row>
    <row r="25" spans="1:12" ht="13.5" thickBot="1">
      <c r="A25" s="217" t="s">
        <v>351</v>
      </c>
      <c r="B25" s="218"/>
      <c r="C25" s="218"/>
      <c r="D25" s="218"/>
      <c r="E25" s="218"/>
      <c r="F25" s="218"/>
      <c r="G25" s="218"/>
      <c r="H25" s="218"/>
      <c r="I25" s="218"/>
      <c r="J25" s="218"/>
      <c r="K25" s="218"/>
      <c r="L25" s="219"/>
    </row>
    <row r="26" spans="1:12" ht="43.5" customHeight="1" thickBot="1">
      <c r="A26" s="220" t="s">
        <v>352</v>
      </c>
      <c r="B26" s="225"/>
      <c r="C26" s="225"/>
      <c r="D26" s="225"/>
      <c r="E26" s="225"/>
      <c r="F26" s="225"/>
      <c r="G26" s="225"/>
      <c r="H26" s="225"/>
      <c r="I26" s="225"/>
      <c r="J26" s="225"/>
      <c r="K26" s="225"/>
      <c r="L26" s="226"/>
    </row>
    <row r="27" spans="1:12" ht="12.75">
      <c r="A27" s="104"/>
      <c r="B27" s="105"/>
      <c r="C27" s="105"/>
      <c r="D27" s="105"/>
      <c r="E27" s="105"/>
      <c r="F27" s="105"/>
      <c r="G27" s="105"/>
      <c r="H27" s="105"/>
      <c r="I27" s="105"/>
      <c r="J27" s="105"/>
      <c r="K27" s="105"/>
      <c r="L27" s="105"/>
    </row>
    <row r="28" spans="1:12">
      <c r="A28" s="106" t="s">
        <v>49</v>
      </c>
      <c r="B28" s="107"/>
      <c r="C28" s="107"/>
    </row>
    <row r="30" spans="1:12">
      <c r="E30" s="112"/>
    </row>
  </sheetData>
  <mergeCells count="23">
    <mergeCell ref="A4:L4"/>
    <mergeCell ref="A15:L15"/>
    <mergeCell ref="A16:L16"/>
    <mergeCell ref="A11:L11"/>
    <mergeCell ref="A7:L7"/>
    <mergeCell ref="A8:L8"/>
    <mergeCell ref="A9:L9"/>
    <mergeCell ref="A5:L5"/>
    <mergeCell ref="A6:L6"/>
    <mergeCell ref="A10:L10"/>
    <mergeCell ref="A26:L26"/>
    <mergeCell ref="A12:L12"/>
    <mergeCell ref="A13:L13"/>
    <mergeCell ref="A14:L14"/>
    <mergeCell ref="A17:L17"/>
    <mergeCell ref="A18:L18"/>
    <mergeCell ref="A25:L25"/>
    <mergeCell ref="A19:L19"/>
    <mergeCell ref="A20:L20"/>
    <mergeCell ref="A21:L21"/>
    <mergeCell ref="A22:L22"/>
    <mergeCell ref="A23:L23"/>
    <mergeCell ref="A24:L24"/>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6" workbookViewId="0">
      <selection activeCell="A18" sqref="A18:L18"/>
    </sheetView>
  </sheetViews>
  <sheetFormatPr defaultRowHeight="14.25"/>
  <cols>
    <col min="1" max="16384" width="9" style="83"/>
  </cols>
  <sheetData>
    <row r="1" spans="1:5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5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59" s="84" customFormat="1" ht="16.5" customHeight="1">
      <c r="A3" s="80"/>
      <c r="B3" s="80"/>
      <c r="C3" s="80"/>
      <c r="D3" s="80"/>
      <c r="E3" s="80"/>
      <c r="F3" s="80"/>
      <c r="G3" s="80"/>
      <c r="H3" s="80"/>
      <c r="I3" s="80"/>
      <c r="J3" s="80"/>
      <c r="K3" s="80"/>
      <c r="L3" s="80"/>
      <c r="M3" s="80"/>
      <c r="N3" s="86"/>
      <c r="O3" s="86"/>
      <c r="P3" s="86"/>
      <c r="Q3" s="86"/>
      <c r="R3" s="86"/>
      <c r="S3" s="86"/>
      <c r="T3" s="86"/>
      <c r="U3" s="86"/>
      <c r="V3" s="86"/>
      <c r="W3" s="86"/>
      <c r="X3" s="86"/>
      <c r="Y3" s="86"/>
      <c r="Z3" s="85"/>
      <c r="AA3" s="85"/>
      <c r="AB3" s="85"/>
      <c r="AC3" s="85"/>
    </row>
    <row r="4" spans="1:59" s="81" customFormat="1" thickBot="1">
      <c r="A4" s="213" t="s">
        <v>214</v>
      </c>
      <c r="B4" s="214"/>
      <c r="C4" s="214"/>
      <c r="D4" s="214"/>
      <c r="E4" s="214"/>
      <c r="F4" s="214"/>
      <c r="G4" s="214"/>
      <c r="H4" s="214"/>
      <c r="I4" s="214"/>
      <c r="J4" s="214"/>
      <c r="K4" s="214"/>
      <c r="L4" s="215"/>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row>
    <row r="5" spans="1:59" ht="15" customHeight="1" thickBot="1">
      <c r="A5" s="217" t="s">
        <v>363</v>
      </c>
      <c r="B5" s="223"/>
      <c r="C5" s="223"/>
      <c r="D5" s="223"/>
      <c r="E5" s="223"/>
      <c r="F5" s="223"/>
      <c r="G5" s="223"/>
      <c r="H5" s="223"/>
      <c r="I5" s="223"/>
      <c r="J5" s="223"/>
      <c r="K5" s="223"/>
      <c r="L5" s="224"/>
    </row>
    <row r="6" spans="1:59" ht="62.25" customHeight="1" thickBot="1">
      <c r="A6" s="220" t="s">
        <v>364</v>
      </c>
      <c r="B6" s="225"/>
      <c r="C6" s="225"/>
      <c r="D6" s="225"/>
      <c r="E6" s="225"/>
      <c r="F6" s="225"/>
      <c r="G6" s="225"/>
      <c r="H6" s="225"/>
      <c r="I6" s="225"/>
      <c r="J6" s="225"/>
      <c r="K6" s="225"/>
      <c r="L6" s="226"/>
    </row>
    <row r="7" spans="1:59" ht="15" customHeight="1" thickBot="1">
      <c r="A7" s="217" t="s">
        <v>327</v>
      </c>
      <c r="B7" s="218"/>
      <c r="C7" s="218"/>
      <c r="D7" s="218"/>
      <c r="E7" s="218"/>
      <c r="F7" s="218"/>
      <c r="G7" s="218"/>
      <c r="H7" s="218"/>
      <c r="I7" s="218"/>
      <c r="J7" s="218"/>
      <c r="K7" s="218"/>
      <c r="L7" s="219"/>
    </row>
    <row r="8" spans="1:59" ht="43.5" customHeight="1" thickBot="1">
      <c r="A8" s="220" t="s">
        <v>328</v>
      </c>
      <c r="B8" s="225"/>
      <c r="C8" s="225"/>
      <c r="D8" s="225"/>
      <c r="E8" s="225"/>
      <c r="F8" s="225"/>
      <c r="G8" s="225"/>
      <c r="H8" s="225"/>
      <c r="I8" s="225"/>
      <c r="J8" s="225"/>
      <c r="K8" s="225"/>
      <c r="L8" s="226"/>
    </row>
    <row r="9" spans="1:59" ht="15" customHeight="1" thickBot="1">
      <c r="A9" s="217" t="s">
        <v>339</v>
      </c>
      <c r="B9" s="218"/>
      <c r="C9" s="218"/>
      <c r="D9" s="218"/>
      <c r="E9" s="218"/>
      <c r="F9" s="218"/>
      <c r="G9" s="218"/>
      <c r="H9" s="218"/>
      <c r="I9" s="218"/>
      <c r="J9" s="218"/>
      <c r="K9" s="218"/>
      <c r="L9" s="219"/>
    </row>
    <row r="10" spans="1:59" ht="44.25" customHeight="1" thickBot="1">
      <c r="A10" s="220" t="s">
        <v>340</v>
      </c>
      <c r="B10" s="225"/>
      <c r="C10" s="225"/>
      <c r="D10" s="225"/>
      <c r="E10" s="225"/>
      <c r="F10" s="225"/>
      <c r="G10" s="225"/>
      <c r="H10" s="225"/>
      <c r="I10" s="225"/>
      <c r="J10" s="225"/>
      <c r="K10" s="225"/>
      <c r="L10" s="226"/>
    </row>
    <row r="11" spans="1:59" ht="15" customHeight="1" thickBot="1">
      <c r="A11" s="217" t="s">
        <v>346</v>
      </c>
      <c r="B11" s="223"/>
      <c r="C11" s="223"/>
      <c r="D11" s="223"/>
      <c r="E11" s="223"/>
      <c r="F11" s="223"/>
      <c r="G11" s="223"/>
      <c r="H11" s="223"/>
      <c r="I11" s="223"/>
      <c r="J11" s="223"/>
      <c r="K11" s="223"/>
      <c r="L11" s="224"/>
    </row>
    <row r="12" spans="1:59" ht="87.75" customHeight="1" thickBot="1">
      <c r="A12" s="220" t="s">
        <v>347</v>
      </c>
      <c r="B12" s="225"/>
      <c r="C12" s="225"/>
      <c r="D12" s="225"/>
      <c r="E12" s="225"/>
      <c r="F12" s="225"/>
      <c r="G12" s="225"/>
      <c r="H12" s="225"/>
      <c r="I12" s="225"/>
      <c r="J12" s="225"/>
      <c r="K12" s="225"/>
      <c r="L12" s="226"/>
    </row>
    <row r="13" spans="1:59" ht="17.25" customHeight="1" thickBot="1">
      <c r="A13" s="217" t="s">
        <v>355</v>
      </c>
      <c r="B13" s="218"/>
      <c r="C13" s="218"/>
      <c r="D13" s="218"/>
      <c r="E13" s="218"/>
      <c r="F13" s="218"/>
      <c r="G13" s="218"/>
      <c r="H13" s="218"/>
      <c r="I13" s="218"/>
      <c r="J13" s="218"/>
      <c r="K13" s="218"/>
      <c r="L13" s="219"/>
    </row>
    <row r="14" spans="1:59" ht="89.25" customHeight="1" thickBot="1">
      <c r="A14" s="220" t="s">
        <v>356</v>
      </c>
      <c r="B14" s="221"/>
      <c r="C14" s="221"/>
      <c r="D14" s="221"/>
      <c r="E14" s="221"/>
      <c r="F14" s="221"/>
      <c r="G14" s="221"/>
      <c r="H14" s="221"/>
      <c r="I14" s="221"/>
      <c r="J14" s="221"/>
      <c r="K14" s="221"/>
      <c r="L14" s="222"/>
    </row>
    <row r="15" spans="1:59" ht="19.5" customHeight="1" thickBot="1">
      <c r="A15" s="217" t="s">
        <v>359</v>
      </c>
      <c r="B15" s="218"/>
      <c r="C15" s="218"/>
      <c r="D15" s="218"/>
      <c r="E15" s="218"/>
      <c r="F15" s="218"/>
      <c r="G15" s="218"/>
      <c r="H15" s="218"/>
      <c r="I15" s="218"/>
      <c r="J15" s="218"/>
      <c r="K15" s="218"/>
      <c r="L15" s="219"/>
    </row>
    <row r="16" spans="1:59" ht="87.75" customHeight="1" thickBot="1">
      <c r="A16" s="220" t="s">
        <v>360</v>
      </c>
      <c r="B16" s="221"/>
      <c r="C16" s="221"/>
      <c r="D16" s="221"/>
      <c r="E16" s="221"/>
      <c r="F16" s="221"/>
      <c r="G16" s="221"/>
      <c r="H16" s="221"/>
      <c r="I16" s="221"/>
      <c r="J16" s="221"/>
      <c r="K16" s="221"/>
      <c r="L16" s="222"/>
    </row>
    <row r="17" spans="1:12" ht="16.5" customHeight="1" thickBot="1">
      <c r="A17" s="217" t="s">
        <v>361</v>
      </c>
      <c r="B17" s="218"/>
      <c r="C17" s="218"/>
      <c r="D17" s="218"/>
      <c r="E17" s="218"/>
      <c r="F17" s="218"/>
      <c r="G17" s="218"/>
      <c r="H17" s="218"/>
      <c r="I17" s="218"/>
      <c r="J17" s="218"/>
      <c r="K17" s="218"/>
      <c r="L17" s="219"/>
    </row>
    <row r="18" spans="1:12" ht="63.75" customHeight="1" thickBot="1">
      <c r="A18" s="220" t="s">
        <v>362</v>
      </c>
      <c r="B18" s="221"/>
      <c r="C18" s="221"/>
      <c r="D18" s="221"/>
      <c r="E18" s="221"/>
      <c r="F18" s="221"/>
      <c r="G18" s="221"/>
      <c r="H18" s="221"/>
      <c r="I18" s="221"/>
      <c r="J18" s="221"/>
      <c r="K18" s="221"/>
      <c r="L18" s="222"/>
    </row>
    <row r="19" spans="1:12">
      <c r="A19" s="104"/>
      <c r="B19" s="104"/>
      <c r="C19" s="104"/>
      <c r="D19" s="104"/>
      <c r="E19" s="104"/>
      <c r="F19" s="104"/>
      <c r="G19" s="104"/>
      <c r="H19" s="104"/>
      <c r="I19" s="104"/>
      <c r="J19" s="104"/>
      <c r="K19" s="104"/>
      <c r="L19" s="104"/>
    </row>
    <row r="20" spans="1:12">
      <c r="A20" s="106" t="s">
        <v>163</v>
      </c>
      <c r="B20" s="108"/>
      <c r="C20" s="108"/>
      <c r="D20" s="100"/>
      <c r="E20" s="100"/>
      <c r="F20" s="100"/>
      <c r="G20" s="100"/>
      <c r="H20" s="100"/>
      <c r="I20" s="100"/>
      <c r="J20" s="100"/>
      <c r="K20" s="100"/>
      <c r="L20" s="100"/>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4" workbookViewId="0">
      <selection activeCell="K22" sqref="K22"/>
    </sheetView>
  </sheetViews>
  <sheetFormatPr defaultRowHeight="14.25"/>
  <cols>
    <col min="1" max="16384" width="9" style="83"/>
  </cols>
  <sheetData>
    <row r="1" spans="1:5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5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59" s="84" customFormat="1" ht="16.5" customHeight="1">
      <c r="A3" s="80"/>
      <c r="B3" s="80"/>
      <c r="C3" s="80"/>
      <c r="D3" s="80"/>
      <c r="E3" s="80"/>
      <c r="F3" s="80"/>
      <c r="G3" s="80"/>
      <c r="H3" s="80"/>
      <c r="I3" s="80"/>
      <c r="J3" s="80"/>
      <c r="K3" s="80"/>
      <c r="L3" s="80"/>
      <c r="M3" s="80"/>
      <c r="N3" s="86"/>
      <c r="O3" s="86"/>
      <c r="P3" s="86"/>
      <c r="Q3" s="86"/>
      <c r="R3" s="86"/>
      <c r="S3" s="86"/>
      <c r="T3" s="86"/>
      <c r="U3" s="86"/>
      <c r="V3" s="86"/>
      <c r="W3" s="86"/>
      <c r="X3" s="86"/>
      <c r="Y3" s="86"/>
      <c r="Z3" s="85"/>
      <c r="AA3" s="85"/>
      <c r="AB3" s="85"/>
      <c r="AC3" s="85"/>
    </row>
    <row r="4" spans="1:59" s="81" customFormat="1" thickBot="1">
      <c r="A4" s="213" t="s">
        <v>164</v>
      </c>
      <c r="B4" s="214"/>
      <c r="C4" s="214"/>
      <c r="D4" s="214"/>
      <c r="E4" s="214"/>
      <c r="F4" s="214"/>
      <c r="G4" s="214"/>
      <c r="H4" s="214"/>
      <c r="I4" s="214"/>
      <c r="J4" s="214"/>
      <c r="K4" s="214"/>
      <c r="L4" s="215"/>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row>
    <row r="5" spans="1:59" ht="17.25" customHeight="1" thickBot="1">
      <c r="A5" s="217" t="s">
        <v>302</v>
      </c>
      <c r="B5" s="223"/>
      <c r="C5" s="223"/>
      <c r="D5" s="223"/>
      <c r="E5" s="223"/>
      <c r="F5" s="223"/>
      <c r="G5" s="223"/>
      <c r="H5" s="223"/>
      <c r="I5" s="223"/>
      <c r="J5" s="223"/>
      <c r="K5" s="223"/>
      <c r="L5" s="224"/>
    </row>
    <row r="6" spans="1:59" ht="42.75" customHeight="1" thickBot="1">
      <c r="A6" s="220" t="s">
        <v>303</v>
      </c>
      <c r="B6" s="225"/>
      <c r="C6" s="225"/>
      <c r="D6" s="225"/>
      <c r="E6" s="225"/>
      <c r="F6" s="225"/>
      <c r="G6" s="225"/>
      <c r="H6" s="225"/>
      <c r="I6" s="225"/>
      <c r="J6" s="225"/>
      <c r="K6" s="225"/>
      <c r="L6" s="226"/>
    </row>
    <row r="7" spans="1:59" ht="15" customHeight="1" thickBot="1">
      <c r="A7" s="217" t="s">
        <v>312</v>
      </c>
      <c r="B7" s="218"/>
      <c r="C7" s="218"/>
      <c r="D7" s="218"/>
      <c r="E7" s="218"/>
      <c r="F7" s="218"/>
      <c r="G7" s="218"/>
      <c r="H7" s="218"/>
      <c r="I7" s="218"/>
      <c r="J7" s="218"/>
      <c r="K7" s="218"/>
      <c r="L7" s="219"/>
    </row>
    <row r="8" spans="1:59" ht="86.25" customHeight="1" thickBot="1">
      <c r="A8" s="220" t="s">
        <v>313</v>
      </c>
      <c r="B8" s="221"/>
      <c r="C8" s="221"/>
      <c r="D8" s="221"/>
      <c r="E8" s="221"/>
      <c r="F8" s="221"/>
      <c r="G8" s="221"/>
      <c r="H8" s="221"/>
      <c r="I8" s="221"/>
      <c r="J8" s="221"/>
      <c r="K8" s="221"/>
      <c r="L8" s="222"/>
    </row>
    <row r="9" spans="1:59" ht="16.5" customHeight="1" thickBot="1">
      <c r="A9" s="217" t="s">
        <v>314</v>
      </c>
      <c r="B9" s="223"/>
      <c r="C9" s="223"/>
      <c r="D9" s="223"/>
      <c r="E9" s="223"/>
      <c r="F9" s="223"/>
      <c r="G9" s="223"/>
      <c r="H9" s="223"/>
      <c r="I9" s="223"/>
      <c r="J9" s="223"/>
      <c r="K9" s="223"/>
      <c r="L9" s="224"/>
    </row>
    <row r="10" spans="1:59" ht="57" customHeight="1" thickBot="1">
      <c r="A10" s="220" t="s">
        <v>315</v>
      </c>
      <c r="B10" s="225"/>
      <c r="C10" s="225"/>
      <c r="D10" s="225"/>
      <c r="E10" s="225"/>
      <c r="F10" s="225"/>
      <c r="G10" s="225"/>
      <c r="H10" s="225"/>
      <c r="I10" s="225"/>
      <c r="J10" s="225"/>
      <c r="K10" s="225"/>
      <c r="L10" s="226"/>
    </row>
    <row r="11" spans="1:59" ht="18.75" customHeight="1" thickBot="1">
      <c r="A11" s="217" t="s">
        <v>316</v>
      </c>
      <c r="B11" s="218"/>
      <c r="C11" s="218"/>
      <c r="D11" s="218"/>
      <c r="E11" s="218"/>
      <c r="F11" s="218"/>
      <c r="G11" s="218"/>
      <c r="H11" s="218"/>
      <c r="I11" s="218"/>
      <c r="J11" s="218"/>
      <c r="K11" s="218"/>
      <c r="L11" s="219"/>
    </row>
    <row r="12" spans="1:59" ht="90.75" customHeight="1" thickBot="1">
      <c r="A12" s="220" t="s">
        <v>317</v>
      </c>
      <c r="B12" s="221"/>
      <c r="C12" s="221"/>
      <c r="D12" s="221"/>
      <c r="E12" s="221"/>
      <c r="F12" s="221"/>
      <c r="G12" s="221"/>
      <c r="H12" s="221"/>
      <c r="I12" s="221"/>
      <c r="J12" s="221"/>
      <c r="K12" s="221"/>
      <c r="L12" s="222"/>
    </row>
    <row r="13" spans="1:59" ht="17.25" customHeight="1" thickBot="1">
      <c r="A13" s="217" t="s">
        <v>318</v>
      </c>
      <c r="B13" s="218"/>
      <c r="C13" s="218"/>
      <c r="D13" s="218"/>
      <c r="E13" s="218"/>
      <c r="F13" s="218"/>
      <c r="G13" s="218"/>
      <c r="H13" s="218"/>
      <c r="I13" s="218"/>
      <c r="J13" s="218"/>
      <c r="K13" s="218"/>
      <c r="L13" s="219"/>
    </row>
    <row r="14" spans="1:59" ht="63.75" customHeight="1" thickBot="1">
      <c r="A14" s="220" t="s">
        <v>319</v>
      </c>
      <c r="B14" s="221"/>
      <c r="C14" s="221"/>
      <c r="D14" s="221"/>
      <c r="E14" s="221"/>
      <c r="F14" s="221"/>
      <c r="G14" s="221"/>
      <c r="H14" s="221"/>
      <c r="I14" s="221"/>
      <c r="J14" s="221"/>
      <c r="K14" s="221"/>
      <c r="L14" s="222"/>
    </row>
    <row r="15" spans="1:59" ht="15" thickBot="1">
      <c r="A15" s="217" t="s">
        <v>320</v>
      </c>
      <c r="B15" s="218"/>
      <c r="C15" s="218"/>
      <c r="D15" s="218"/>
      <c r="E15" s="218"/>
      <c r="F15" s="218"/>
      <c r="G15" s="218"/>
      <c r="H15" s="218"/>
      <c r="I15" s="218"/>
      <c r="J15" s="218"/>
      <c r="K15" s="218"/>
      <c r="L15" s="219"/>
    </row>
    <row r="16" spans="1:59" ht="75.75" customHeight="1" thickBot="1">
      <c r="A16" s="220" t="s">
        <v>321</v>
      </c>
      <c r="B16" s="221"/>
      <c r="C16" s="221"/>
      <c r="D16" s="221"/>
      <c r="E16" s="221"/>
      <c r="F16" s="221"/>
      <c r="G16" s="221"/>
      <c r="H16" s="221"/>
      <c r="I16" s="221"/>
      <c r="J16" s="221"/>
      <c r="K16" s="221"/>
      <c r="L16" s="222"/>
    </row>
    <row r="17" spans="1:12" ht="15" thickBot="1">
      <c r="A17" s="217" t="s">
        <v>333</v>
      </c>
      <c r="B17" s="218"/>
      <c r="C17" s="218"/>
      <c r="D17" s="218"/>
      <c r="E17" s="218"/>
      <c r="F17" s="218"/>
      <c r="G17" s="218"/>
      <c r="H17" s="218"/>
      <c r="I17" s="218"/>
      <c r="J17" s="218"/>
      <c r="K17" s="218"/>
      <c r="L17" s="219"/>
    </row>
    <row r="18" spans="1:12" ht="66.75" customHeight="1" thickBot="1">
      <c r="A18" s="220" t="s">
        <v>334</v>
      </c>
      <c r="B18" s="221"/>
      <c r="C18" s="221"/>
      <c r="D18" s="221"/>
      <c r="E18" s="221"/>
      <c r="F18" s="221"/>
      <c r="G18" s="221"/>
      <c r="H18" s="221"/>
      <c r="I18" s="221"/>
      <c r="J18" s="221"/>
      <c r="K18" s="221"/>
      <c r="L18" s="222"/>
    </row>
    <row r="19" spans="1:12">
      <c r="A19" s="104"/>
      <c r="B19" s="104"/>
      <c r="C19" s="104"/>
      <c r="D19" s="104"/>
      <c r="E19" s="104"/>
      <c r="F19" s="104"/>
      <c r="G19" s="104"/>
      <c r="H19" s="104"/>
      <c r="I19" s="104"/>
      <c r="J19" s="104"/>
      <c r="K19" s="104"/>
      <c r="L19" s="104"/>
    </row>
    <row r="20" spans="1:12">
      <c r="A20" s="106" t="s">
        <v>165</v>
      </c>
      <c r="B20" s="108"/>
      <c r="C20" s="108"/>
      <c r="D20" s="100"/>
      <c r="E20" s="100"/>
      <c r="F20" s="100"/>
      <c r="G20" s="100"/>
      <c r="H20" s="100"/>
      <c r="I20" s="100"/>
      <c r="J20" s="100"/>
      <c r="K20" s="100"/>
      <c r="L20" s="100"/>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13" workbookViewId="0">
      <selection activeCell="M6" sqref="M6"/>
    </sheetView>
  </sheetViews>
  <sheetFormatPr defaultRowHeight="12"/>
  <cols>
    <col min="1" max="2" width="9" style="124"/>
    <col min="3" max="3" width="11.625" style="125" bestFit="1" customWidth="1"/>
    <col min="4" max="4" width="13.875" style="126" customWidth="1"/>
    <col min="5" max="5" width="12.125" style="126" customWidth="1"/>
    <col min="6" max="6" width="10.25" style="126" bestFit="1" customWidth="1"/>
    <col min="7" max="7" width="9.125" style="126" bestFit="1" customWidth="1"/>
    <col min="8" max="8" width="11.375" style="126" customWidth="1"/>
    <col min="9" max="9" width="10.25" style="126" bestFit="1" customWidth="1"/>
    <col min="10" max="10" width="9.125" style="126" bestFit="1" customWidth="1"/>
    <col min="11" max="11" width="20.375" style="124" customWidth="1"/>
    <col min="12" max="16384" width="9" style="127"/>
  </cols>
  <sheetData>
    <row r="1" spans="1:12" ht="15.75" customHeight="1"/>
    <row r="2" spans="1:12" ht="15.75" customHeight="1"/>
    <row r="4" spans="1:12" ht="23.25" customHeight="1">
      <c r="A4" s="229" t="s">
        <v>244</v>
      </c>
      <c r="B4" s="230"/>
      <c r="C4" s="230"/>
      <c r="D4" s="230"/>
      <c r="E4" s="230"/>
      <c r="F4" s="230"/>
      <c r="G4" s="230"/>
      <c r="H4" s="230"/>
      <c r="I4" s="230"/>
      <c r="J4" s="230"/>
      <c r="K4" s="231"/>
    </row>
    <row r="5" spans="1:12" ht="15">
      <c r="A5" s="128"/>
      <c r="B5" s="129"/>
      <c r="C5" s="129"/>
      <c r="D5" s="129"/>
      <c r="E5" s="239" t="s">
        <v>86</v>
      </c>
      <c r="F5" s="234"/>
      <c r="G5" s="235"/>
      <c r="H5" s="239" t="s">
        <v>85</v>
      </c>
      <c r="I5" s="234"/>
      <c r="J5" s="235"/>
      <c r="K5" s="129"/>
    </row>
    <row r="6" spans="1:12" ht="18.75" customHeight="1">
      <c r="A6" s="129" t="s">
        <v>8</v>
      </c>
      <c r="B6" s="130" t="s">
        <v>245</v>
      </c>
      <c r="C6" s="129" t="s">
        <v>84</v>
      </c>
      <c r="D6" s="129" t="s">
        <v>83</v>
      </c>
      <c r="E6" s="129" t="s">
        <v>82</v>
      </c>
      <c r="F6" s="129" t="s">
        <v>81</v>
      </c>
      <c r="G6" s="129" t="s">
        <v>80</v>
      </c>
      <c r="H6" s="129" t="s">
        <v>82</v>
      </c>
      <c r="I6" s="129" t="s">
        <v>81</v>
      </c>
      <c r="J6" s="129" t="s">
        <v>80</v>
      </c>
      <c r="K6" s="129" t="s">
        <v>79</v>
      </c>
    </row>
    <row r="7" spans="1:12" ht="20.25" customHeight="1">
      <c r="A7" s="131" t="s">
        <v>61</v>
      </c>
      <c r="B7" s="131" t="s">
        <v>60</v>
      </c>
      <c r="C7" s="132">
        <v>41925</v>
      </c>
      <c r="D7" s="133">
        <v>4257.5129999999999</v>
      </c>
      <c r="E7" s="133">
        <v>42389.280200000001</v>
      </c>
      <c r="F7" s="133">
        <v>38131.767200000002</v>
      </c>
      <c r="G7" s="133">
        <v>89.956156415224996</v>
      </c>
      <c r="H7" s="133">
        <v>42389.280200000001</v>
      </c>
      <c r="I7" s="133">
        <v>42389.280200000001</v>
      </c>
      <c r="J7" s="133">
        <v>100.00000000000001</v>
      </c>
      <c r="K7" s="131" t="s">
        <v>47</v>
      </c>
      <c r="L7" s="134"/>
    </row>
    <row r="8" spans="1:12" ht="21" customHeight="1">
      <c r="A8" s="131" t="s">
        <v>209</v>
      </c>
      <c r="B8" s="131" t="s">
        <v>210</v>
      </c>
      <c r="C8" s="132">
        <v>41946</v>
      </c>
      <c r="D8" s="133">
        <v>1353.1004</v>
      </c>
      <c r="E8" s="133">
        <v>88210.847200000004</v>
      </c>
      <c r="F8" s="133">
        <v>45086.366699999999</v>
      </c>
      <c r="G8" s="133">
        <v>51.11204362177353</v>
      </c>
      <c r="H8" s="133">
        <v>88210.847200000004</v>
      </c>
      <c r="I8" s="133">
        <v>46439.467100000002</v>
      </c>
      <c r="J8" s="133">
        <v>52.645982409292628</v>
      </c>
      <c r="K8" s="131" t="s">
        <v>47</v>
      </c>
      <c r="L8" s="134"/>
    </row>
    <row r="9" spans="1:12" ht="21.75" customHeight="1">
      <c r="A9" s="131" t="s">
        <v>64</v>
      </c>
      <c r="B9" s="131" t="s">
        <v>63</v>
      </c>
      <c r="C9" s="132">
        <v>41974</v>
      </c>
      <c r="D9" s="133">
        <v>4382.76</v>
      </c>
      <c r="E9" s="133">
        <v>22156.26</v>
      </c>
      <c r="F9" s="133">
        <v>11790.878699999999</v>
      </c>
      <c r="G9" s="133">
        <v>53.216917927484147</v>
      </c>
      <c r="H9" s="133">
        <v>22156.26</v>
      </c>
      <c r="I9" s="133">
        <v>16173.6387</v>
      </c>
      <c r="J9" s="133">
        <v>72.998054274503005</v>
      </c>
      <c r="K9" s="131" t="s">
        <v>47</v>
      </c>
    </row>
    <row r="10" spans="1:12" ht="19.5" customHeight="1">
      <c r="A10" s="131" t="s">
        <v>73</v>
      </c>
      <c r="B10" s="131" t="s">
        <v>72</v>
      </c>
      <c r="C10" s="132">
        <v>41976</v>
      </c>
      <c r="D10" s="133">
        <v>4690.2</v>
      </c>
      <c r="E10" s="133">
        <v>8000</v>
      </c>
      <c r="F10" s="133">
        <v>3168.32</v>
      </c>
      <c r="G10" s="133">
        <v>39.603999999999999</v>
      </c>
      <c r="H10" s="133">
        <v>8000</v>
      </c>
      <c r="I10" s="133">
        <v>7858.52</v>
      </c>
      <c r="J10" s="133">
        <v>98.231499999999997</v>
      </c>
      <c r="K10" s="131" t="s">
        <v>48</v>
      </c>
    </row>
    <row r="11" spans="1:12" ht="21.75" customHeight="1">
      <c r="A11" s="131" t="s">
        <v>64</v>
      </c>
      <c r="B11" s="131" t="s">
        <v>63</v>
      </c>
      <c r="C11" s="132">
        <v>41981</v>
      </c>
      <c r="D11" s="133">
        <v>3568.7181</v>
      </c>
      <c r="E11" s="133">
        <v>22156.26</v>
      </c>
      <c r="F11" s="133">
        <v>16173.6387</v>
      </c>
      <c r="G11" s="133">
        <v>72.998054274503005</v>
      </c>
      <c r="H11" s="133">
        <v>22156.26</v>
      </c>
      <c r="I11" s="133">
        <v>19742.356800000001</v>
      </c>
      <c r="J11" s="133">
        <v>89.105096257220325</v>
      </c>
      <c r="K11" s="131" t="s">
        <v>62</v>
      </c>
    </row>
    <row r="12" spans="1:12" ht="21.75" customHeight="1">
      <c r="A12" s="131" t="s">
        <v>299</v>
      </c>
      <c r="B12" s="131" t="s">
        <v>300</v>
      </c>
      <c r="C12" s="132">
        <v>41997</v>
      </c>
      <c r="D12" s="133">
        <v>3411.6430999999998</v>
      </c>
      <c r="E12" s="133">
        <v>49976.687400000003</v>
      </c>
      <c r="F12" s="133">
        <v>36280.033799999997</v>
      </c>
      <c r="G12" s="133">
        <v>72.593914657897074</v>
      </c>
      <c r="H12" s="133">
        <v>49976.687400000003</v>
      </c>
      <c r="I12" s="133">
        <v>39691.676899999999</v>
      </c>
      <c r="J12" s="133">
        <v>79.420383712746826</v>
      </c>
      <c r="K12" s="131" t="s">
        <v>47</v>
      </c>
    </row>
    <row r="13" spans="1:12" ht="21.75" customHeight="1">
      <c r="A13" s="131" t="s">
        <v>150</v>
      </c>
      <c r="B13" s="131" t="s">
        <v>301</v>
      </c>
      <c r="C13" s="132">
        <v>42002</v>
      </c>
      <c r="D13" s="133">
        <v>5295.6503000000002</v>
      </c>
      <c r="E13" s="133">
        <v>43121.401400000002</v>
      </c>
      <c r="F13" s="133">
        <v>9062.768</v>
      </c>
      <c r="G13" s="133">
        <v>21.016867972199066</v>
      </c>
      <c r="H13" s="133">
        <v>43121.401400000002</v>
      </c>
      <c r="I13" s="133">
        <v>14358.418300000001</v>
      </c>
      <c r="J13" s="133">
        <v>33.297661564403612</v>
      </c>
      <c r="K13" s="131" t="s">
        <v>47</v>
      </c>
    </row>
    <row r="14" spans="1:12" ht="12.75" customHeight="1">
      <c r="A14" s="135"/>
      <c r="B14" s="136"/>
      <c r="C14" s="137"/>
      <c r="D14" s="138"/>
      <c r="E14" s="138"/>
      <c r="F14" s="138"/>
      <c r="G14" s="138"/>
      <c r="H14" s="138"/>
      <c r="I14" s="138"/>
      <c r="J14" s="138"/>
      <c r="K14" s="139"/>
    </row>
    <row r="15" spans="1:12" ht="24.75" customHeight="1">
      <c r="A15" s="232" t="s">
        <v>246</v>
      </c>
      <c r="B15" s="230"/>
      <c r="C15" s="230"/>
      <c r="D15" s="230"/>
      <c r="E15" s="230"/>
      <c r="F15" s="230"/>
      <c r="G15" s="230"/>
      <c r="H15" s="230"/>
      <c r="I15" s="230"/>
      <c r="J15" s="230"/>
      <c r="K15" s="231"/>
    </row>
    <row r="16" spans="1:12" ht="18.75" customHeight="1">
      <c r="A16" s="129" t="s">
        <v>8</v>
      </c>
      <c r="B16" s="130" t="s">
        <v>245</v>
      </c>
      <c r="C16" s="130" t="s">
        <v>247</v>
      </c>
      <c r="D16" s="233" t="s">
        <v>248</v>
      </c>
      <c r="E16" s="234"/>
      <c r="F16" s="234"/>
      <c r="G16" s="234"/>
      <c r="H16" s="234"/>
      <c r="I16" s="234"/>
      <c r="J16" s="234"/>
      <c r="K16" s="235"/>
    </row>
    <row r="17" spans="1:11" ht="47.25" customHeight="1">
      <c r="A17" s="140" t="s">
        <v>249</v>
      </c>
      <c r="B17" s="141" t="s">
        <v>250</v>
      </c>
      <c r="C17" s="142">
        <v>41902</v>
      </c>
      <c r="D17" s="236" t="s">
        <v>251</v>
      </c>
      <c r="E17" s="237"/>
      <c r="F17" s="237"/>
      <c r="G17" s="237"/>
      <c r="H17" s="237"/>
      <c r="I17" s="237"/>
      <c r="J17" s="237"/>
      <c r="K17" s="238"/>
    </row>
    <row r="18" spans="1:11" ht="40.5" customHeight="1">
      <c r="A18" s="140" t="s">
        <v>252</v>
      </c>
      <c r="B18" s="141" t="s">
        <v>253</v>
      </c>
      <c r="C18" s="142">
        <v>41888</v>
      </c>
      <c r="D18" s="236" t="s">
        <v>254</v>
      </c>
      <c r="E18" s="237"/>
      <c r="F18" s="237"/>
      <c r="G18" s="237"/>
      <c r="H18" s="237"/>
      <c r="I18" s="237"/>
      <c r="J18" s="237"/>
      <c r="K18" s="238"/>
    </row>
    <row r="19" spans="1:11" ht="42.75" customHeight="1">
      <c r="A19" s="140" t="s">
        <v>150</v>
      </c>
      <c r="B19" s="141" t="s">
        <v>255</v>
      </c>
      <c r="C19" s="142">
        <v>41843</v>
      </c>
      <c r="D19" s="227" t="s">
        <v>256</v>
      </c>
      <c r="E19" s="228"/>
      <c r="F19" s="228"/>
      <c r="G19" s="228"/>
      <c r="H19" s="228"/>
      <c r="I19" s="228"/>
      <c r="J19" s="228"/>
      <c r="K19" s="228"/>
    </row>
    <row r="20" spans="1:11" ht="33" customHeight="1">
      <c r="A20" s="140" t="s">
        <v>125</v>
      </c>
      <c r="B20" s="141" t="s">
        <v>257</v>
      </c>
      <c r="C20" s="142">
        <v>41817</v>
      </c>
      <c r="D20" s="236" t="s">
        <v>258</v>
      </c>
      <c r="E20" s="237"/>
      <c r="F20" s="237"/>
      <c r="G20" s="237"/>
      <c r="H20" s="237"/>
      <c r="I20" s="237"/>
      <c r="J20" s="237"/>
      <c r="K20" s="238"/>
    </row>
    <row r="21" spans="1:11" ht="45.75" customHeight="1">
      <c r="A21" s="140" t="s">
        <v>151</v>
      </c>
      <c r="B21" s="141" t="s">
        <v>259</v>
      </c>
      <c r="C21" s="142">
        <v>41804</v>
      </c>
      <c r="D21" s="227" t="s">
        <v>260</v>
      </c>
      <c r="E21" s="228"/>
      <c r="F21" s="228"/>
      <c r="G21" s="228"/>
      <c r="H21" s="228"/>
      <c r="I21" s="228"/>
      <c r="J21" s="228"/>
      <c r="K21" s="228"/>
    </row>
    <row r="22" spans="1:11" ht="35.25" customHeight="1">
      <c r="A22" s="140" t="s">
        <v>152</v>
      </c>
      <c r="B22" s="141" t="s">
        <v>261</v>
      </c>
      <c r="C22" s="142">
        <v>41779</v>
      </c>
      <c r="D22" s="227" t="s">
        <v>262</v>
      </c>
      <c r="E22" s="228"/>
      <c r="F22" s="228"/>
      <c r="G22" s="228"/>
      <c r="H22" s="228"/>
      <c r="I22" s="228"/>
      <c r="J22" s="228"/>
      <c r="K22" s="228"/>
    </row>
    <row r="23" spans="1:11" ht="52.5" customHeight="1">
      <c r="A23" s="140" t="s">
        <v>153</v>
      </c>
      <c r="B23" s="141" t="s">
        <v>263</v>
      </c>
      <c r="C23" s="142">
        <v>41740</v>
      </c>
      <c r="D23" s="227" t="s">
        <v>264</v>
      </c>
      <c r="E23" s="228"/>
      <c r="F23" s="228"/>
      <c r="G23" s="228"/>
      <c r="H23" s="228"/>
      <c r="I23" s="228"/>
      <c r="J23" s="228"/>
      <c r="K23" s="228"/>
    </row>
    <row r="24" spans="1:11" ht="35.25" customHeight="1">
      <c r="A24" s="140" t="s">
        <v>154</v>
      </c>
      <c r="B24" s="141" t="s">
        <v>265</v>
      </c>
      <c r="C24" s="142">
        <v>41730</v>
      </c>
      <c r="D24" s="227" t="s">
        <v>266</v>
      </c>
      <c r="E24" s="228"/>
      <c r="F24" s="228"/>
      <c r="G24" s="228"/>
      <c r="H24" s="228"/>
      <c r="I24" s="228"/>
      <c r="J24" s="228"/>
      <c r="K24" s="228"/>
    </row>
    <row r="25" spans="1:11" ht="42.75" customHeight="1">
      <c r="A25" s="140" t="s">
        <v>155</v>
      </c>
      <c r="B25" s="141" t="s">
        <v>267</v>
      </c>
      <c r="C25" s="142">
        <v>41689</v>
      </c>
      <c r="D25" s="227" t="s">
        <v>268</v>
      </c>
      <c r="E25" s="228"/>
      <c r="F25" s="228"/>
      <c r="G25" s="228"/>
      <c r="H25" s="228"/>
      <c r="I25" s="228"/>
      <c r="J25" s="228"/>
      <c r="K25" s="228"/>
    </row>
    <row r="26" spans="1:11" ht="45.75" customHeight="1">
      <c r="A26" s="140" t="s">
        <v>156</v>
      </c>
      <c r="B26" s="141" t="s">
        <v>269</v>
      </c>
      <c r="C26" s="142">
        <v>41667</v>
      </c>
      <c r="D26" s="227" t="s">
        <v>270</v>
      </c>
      <c r="E26" s="228"/>
      <c r="F26" s="228"/>
      <c r="G26" s="228"/>
      <c r="H26" s="228"/>
      <c r="I26" s="228"/>
      <c r="J26" s="228"/>
      <c r="K26" s="228"/>
    </row>
    <row r="27" spans="1:11" ht="32.25" customHeight="1">
      <c r="A27" s="140" t="s">
        <v>67</v>
      </c>
      <c r="B27" s="141" t="s">
        <v>271</v>
      </c>
      <c r="C27" s="142">
        <v>41617</v>
      </c>
      <c r="D27" s="227" t="s">
        <v>272</v>
      </c>
      <c r="E27" s="228"/>
      <c r="F27" s="228"/>
      <c r="G27" s="228"/>
      <c r="H27" s="228"/>
      <c r="I27" s="228"/>
      <c r="J27" s="228"/>
      <c r="K27" s="228"/>
    </row>
    <row r="28" spans="1:11" ht="44.25" customHeight="1">
      <c r="A28" s="140" t="s">
        <v>157</v>
      </c>
      <c r="B28" s="141" t="s">
        <v>273</v>
      </c>
      <c r="C28" s="142">
        <v>41590</v>
      </c>
      <c r="D28" s="227" t="s">
        <v>274</v>
      </c>
      <c r="E28" s="228"/>
      <c r="F28" s="228"/>
      <c r="G28" s="228"/>
      <c r="H28" s="228"/>
      <c r="I28" s="228"/>
      <c r="J28" s="228"/>
      <c r="K28" s="228"/>
    </row>
    <row r="29" spans="1:11" ht="33.75" customHeight="1">
      <c r="A29" s="140" t="s">
        <v>158</v>
      </c>
      <c r="B29" s="141" t="s">
        <v>275</v>
      </c>
      <c r="C29" s="142">
        <v>41544</v>
      </c>
      <c r="D29" s="227" t="s">
        <v>276</v>
      </c>
      <c r="E29" s="228"/>
      <c r="F29" s="228"/>
      <c r="G29" s="228"/>
      <c r="H29" s="228"/>
      <c r="I29" s="228"/>
      <c r="J29" s="228"/>
      <c r="K29" s="228"/>
    </row>
    <row r="30" spans="1:11" ht="41.25" customHeight="1">
      <c r="A30" s="140" t="s">
        <v>135</v>
      </c>
      <c r="B30" s="141" t="s">
        <v>277</v>
      </c>
      <c r="C30" s="142">
        <v>41535</v>
      </c>
      <c r="D30" s="236" t="s">
        <v>278</v>
      </c>
      <c r="E30" s="237"/>
      <c r="F30" s="237"/>
      <c r="G30" s="237"/>
      <c r="H30" s="237"/>
      <c r="I30" s="237"/>
      <c r="J30" s="237"/>
      <c r="K30" s="238"/>
    </row>
    <row r="31" spans="1:11" ht="39.75" customHeight="1">
      <c r="A31" s="140" t="s">
        <v>159</v>
      </c>
      <c r="B31" s="141" t="s">
        <v>279</v>
      </c>
      <c r="C31" s="142">
        <v>41526</v>
      </c>
      <c r="D31" s="236" t="s">
        <v>280</v>
      </c>
      <c r="E31" s="237"/>
      <c r="F31" s="237"/>
      <c r="G31" s="237"/>
      <c r="H31" s="237"/>
      <c r="I31" s="237"/>
      <c r="J31" s="237"/>
      <c r="K31" s="238"/>
    </row>
    <row r="32" spans="1:11" ht="46.5" customHeight="1">
      <c r="A32" s="140" t="s">
        <v>160</v>
      </c>
      <c r="B32" s="141" t="s">
        <v>281</v>
      </c>
      <c r="C32" s="142">
        <v>41508</v>
      </c>
      <c r="D32" s="227" t="s">
        <v>282</v>
      </c>
      <c r="E32" s="228"/>
      <c r="F32" s="228"/>
      <c r="G32" s="228"/>
      <c r="H32" s="228"/>
      <c r="I32" s="228"/>
      <c r="J32" s="228"/>
      <c r="K32" s="228"/>
    </row>
    <row r="33" spans="1:11" ht="30" customHeight="1">
      <c r="A33" s="140" t="s">
        <v>133</v>
      </c>
      <c r="B33" s="141" t="s">
        <v>283</v>
      </c>
      <c r="C33" s="142">
        <v>41464</v>
      </c>
      <c r="D33" s="227" t="s">
        <v>284</v>
      </c>
      <c r="E33" s="228"/>
      <c r="F33" s="228"/>
      <c r="G33" s="228"/>
      <c r="H33" s="228"/>
      <c r="I33" s="228"/>
      <c r="J33" s="228"/>
      <c r="K33" s="228"/>
    </row>
    <row r="34" spans="1:11">
      <c r="A34" s="143"/>
      <c r="B34" s="144"/>
      <c r="C34" s="145"/>
      <c r="D34" s="146"/>
      <c r="E34" s="147"/>
      <c r="F34" s="147"/>
      <c r="G34" s="147"/>
      <c r="H34" s="147"/>
      <c r="I34" s="147"/>
      <c r="J34" s="147"/>
      <c r="K34" s="147"/>
    </row>
    <row r="35" spans="1:11" ht="12.75">
      <c r="A35" s="148" t="s">
        <v>285</v>
      </c>
      <c r="C35" s="149"/>
    </row>
    <row r="36" spans="1:11">
      <c r="C36" s="149"/>
    </row>
  </sheetData>
  <mergeCells count="22">
    <mergeCell ref="D32:K32"/>
    <mergeCell ref="D33:K33"/>
    <mergeCell ref="D26:K26"/>
    <mergeCell ref="D27:K27"/>
    <mergeCell ref="D28:K28"/>
    <mergeCell ref="D29:K29"/>
    <mergeCell ref="D30:K30"/>
    <mergeCell ref="D31:K31"/>
    <mergeCell ref="D25:K25"/>
    <mergeCell ref="A4:K4"/>
    <mergeCell ref="A15:K15"/>
    <mergeCell ref="D16:K16"/>
    <mergeCell ref="D17:K17"/>
    <mergeCell ref="D18:K18"/>
    <mergeCell ref="D19:K19"/>
    <mergeCell ref="D20:K20"/>
    <mergeCell ref="D21:K21"/>
    <mergeCell ref="D22:K22"/>
    <mergeCell ref="D23:K23"/>
    <mergeCell ref="D24:K24"/>
    <mergeCell ref="E5:G5"/>
    <mergeCell ref="H5:J5"/>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B43" workbookViewId="0">
      <selection activeCell="L74" sqref="L74"/>
    </sheetView>
  </sheetViews>
  <sheetFormatPr defaultRowHeight="12"/>
  <cols>
    <col min="1" max="2" width="9" style="119"/>
    <col min="3" max="3" width="12" style="119" customWidth="1"/>
    <col min="4" max="4" width="12.75" style="119" customWidth="1"/>
    <col min="5" max="5" width="10" style="119" customWidth="1"/>
    <col min="6" max="6" width="12.75" style="119" customWidth="1"/>
    <col min="7" max="7" width="10.125" style="119" customWidth="1"/>
    <col min="8" max="8" width="12.75" style="119" customWidth="1"/>
    <col min="9" max="9" width="10.375" style="119" customWidth="1"/>
    <col min="10" max="10" width="11.125" style="119" customWidth="1"/>
    <col min="11" max="11" width="11.75" style="119" customWidth="1"/>
    <col min="12" max="12" width="12.25" style="119" customWidth="1"/>
    <col min="13" max="13" width="17.125" style="119" customWidth="1"/>
    <col min="14" max="16384" width="9" style="119"/>
  </cols>
  <sheetData>
    <row r="1" spans="1:14" ht="14.25" customHeight="1"/>
    <row r="2" spans="1:14" ht="13.5" customHeight="1"/>
    <row r="3" spans="1:14" ht="13.5" customHeight="1"/>
    <row r="4" spans="1:14" ht="17.25" customHeight="1">
      <c r="A4" s="101"/>
      <c r="B4" s="101"/>
      <c r="C4" s="240" t="s">
        <v>222</v>
      </c>
      <c r="D4" s="241"/>
      <c r="E4" s="242"/>
      <c r="F4" s="240" t="s">
        <v>223</v>
      </c>
      <c r="G4" s="241"/>
      <c r="H4" s="242"/>
      <c r="I4" s="240" t="s">
        <v>224</v>
      </c>
      <c r="J4" s="241"/>
      <c r="K4" s="242"/>
      <c r="L4" s="240" t="s">
        <v>225</v>
      </c>
      <c r="M4" s="241"/>
      <c r="N4" s="242"/>
    </row>
    <row r="5" spans="1:14" ht="28.5" customHeight="1">
      <c r="A5" s="102" t="s">
        <v>226</v>
      </c>
      <c r="B5" s="102" t="s">
        <v>227</v>
      </c>
      <c r="C5" s="102" t="s">
        <v>228</v>
      </c>
      <c r="D5" s="102" t="s">
        <v>243</v>
      </c>
      <c r="E5" s="102" t="s">
        <v>230</v>
      </c>
      <c r="F5" s="102" t="s">
        <v>228</v>
      </c>
      <c r="G5" s="102" t="s">
        <v>242</v>
      </c>
      <c r="H5" s="102" t="s">
        <v>230</v>
      </c>
      <c r="I5" s="102" t="s">
        <v>228</v>
      </c>
      <c r="J5" s="102" t="s">
        <v>243</v>
      </c>
      <c r="K5" s="102" t="s">
        <v>230</v>
      </c>
      <c r="L5" s="102" t="s">
        <v>228</v>
      </c>
      <c r="M5" s="102" t="s">
        <v>229</v>
      </c>
      <c r="N5" s="102" t="s">
        <v>230</v>
      </c>
    </row>
    <row r="6" spans="1:14" ht="18" customHeight="1">
      <c r="A6" s="120" t="s">
        <v>135</v>
      </c>
      <c r="B6" s="120" t="s">
        <v>140</v>
      </c>
      <c r="C6" s="121">
        <v>17211.313647999999</v>
      </c>
      <c r="D6" s="121">
        <v>11110.075202</v>
      </c>
      <c r="E6" s="121">
        <v>54.916265957422809</v>
      </c>
      <c r="F6" s="121">
        <v>6194.147602</v>
      </c>
      <c r="G6" s="121">
        <v>3472.7500270000005</v>
      </c>
      <c r="H6" s="121">
        <v>78.364338171236852</v>
      </c>
      <c r="I6" s="121">
        <v>6042.1536070000002</v>
      </c>
      <c r="J6" s="121">
        <v>3607.0300939999997</v>
      </c>
      <c r="K6" s="121">
        <v>67.510485067774454</v>
      </c>
      <c r="L6" s="121">
        <v>6042.1536070000002</v>
      </c>
      <c r="M6" s="121">
        <v>3607.0300939999997</v>
      </c>
      <c r="N6" s="121">
        <v>67.510485067774454</v>
      </c>
    </row>
    <row r="7" spans="1:14" ht="18" customHeight="1">
      <c r="A7" s="120" t="s">
        <v>129</v>
      </c>
      <c r="B7" s="120" t="s">
        <v>113</v>
      </c>
      <c r="C7" s="121">
        <v>3769730.9</v>
      </c>
      <c r="D7" s="121">
        <v>3750478.4</v>
      </c>
      <c r="E7" s="121">
        <v>0.51333451220516291</v>
      </c>
      <c r="F7" s="121">
        <v>-21004.9</v>
      </c>
      <c r="G7" s="121">
        <v>-77267.3</v>
      </c>
      <c r="H7" s="121">
        <v>72.815278908412736</v>
      </c>
      <c r="I7" s="121">
        <v>117131.1</v>
      </c>
      <c r="J7" s="121">
        <v>32924.400000000001</v>
      </c>
      <c r="K7" s="121">
        <v>255.75773590407115</v>
      </c>
      <c r="L7" s="121">
        <v>112820.6</v>
      </c>
      <c r="M7" s="121">
        <v>31001.200000000001</v>
      </c>
      <c r="N7" s="121">
        <v>263.92333200005163</v>
      </c>
    </row>
    <row r="8" spans="1:14" ht="16.5" customHeight="1">
      <c r="A8" s="120" t="s">
        <v>130</v>
      </c>
      <c r="B8" s="120" t="s">
        <v>167</v>
      </c>
      <c r="C8" s="121">
        <v>17796.405615</v>
      </c>
      <c r="D8" s="121">
        <v>17121.488249000002</v>
      </c>
      <c r="E8" s="121">
        <v>3.9419316602890353</v>
      </c>
      <c r="F8" s="121">
        <v>-24.883466000000002</v>
      </c>
      <c r="G8" s="121">
        <v>1012.9852089999999</v>
      </c>
      <c r="H8" s="121">
        <v>-102.45644909510223</v>
      </c>
      <c r="I8" s="121">
        <v>107.309545</v>
      </c>
      <c r="J8" s="121">
        <v>1464.676054</v>
      </c>
      <c r="K8" s="121">
        <v>-92.67349631975344</v>
      </c>
      <c r="L8" s="121">
        <v>209.87068100000002</v>
      </c>
      <c r="M8" s="121">
        <v>1434.5702229999999</v>
      </c>
      <c r="N8" s="121">
        <v>-85.37048395155486</v>
      </c>
    </row>
    <row r="9" spans="1:14" ht="17.25" customHeight="1">
      <c r="A9" s="120" t="s">
        <v>151</v>
      </c>
      <c r="B9" s="120" t="s">
        <v>168</v>
      </c>
      <c r="C9" s="121">
        <v>44562.721329</v>
      </c>
      <c r="D9" s="121">
        <v>42706.498985999999</v>
      </c>
      <c r="E9" s="121">
        <v>4.3464633886484263</v>
      </c>
      <c r="F9" s="121">
        <v>-7043.5408939999998</v>
      </c>
      <c r="G9" s="121">
        <v>-6388.4302700000007</v>
      </c>
      <c r="H9" s="121">
        <v>-10.254641536535061</v>
      </c>
      <c r="I9" s="121">
        <v>-7073.1260510000002</v>
      </c>
      <c r="J9" s="121">
        <v>4633.2184700000007</v>
      </c>
      <c r="K9" s="121">
        <v>-252.66118135370377</v>
      </c>
      <c r="L9" s="121">
        <v>-5918.7646530000002</v>
      </c>
      <c r="M9" s="121">
        <v>5023.4712140000001</v>
      </c>
      <c r="N9" s="121">
        <v>-217.82220701304888</v>
      </c>
    </row>
    <row r="10" spans="1:14" ht="15" customHeight="1">
      <c r="A10" s="120" t="s">
        <v>137</v>
      </c>
      <c r="B10" s="120" t="s">
        <v>169</v>
      </c>
      <c r="C10" s="121">
        <v>0</v>
      </c>
      <c r="D10" s="121">
        <v>715.83545599999991</v>
      </c>
      <c r="E10" s="121">
        <v>-100</v>
      </c>
      <c r="F10" s="121">
        <v>-111.69068999999999</v>
      </c>
      <c r="G10" s="121">
        <v>77.062043000000003</v>
      </c>
      <c r="H10" s="121">
        <v>-244.93606145375614</v>
      </c>
      <c r="I10" s="121">
        <v>-109.44473000000001</v>
      </c>
      <c r="J10" s="121">
        <v>37.795460999999996</v>
      </c>
      <c r="K10" s="121">
        <v>-389.57109426446743</v>
      </c>
      <c r="L10" s="121">
        <v>-109.44473000000001</v>
      </c>
      <c r="M10" s="121">
        <v>37.795460999999996</v>
      </c>
      <c r="N10" s="121">
        <v>-389.57109426446743</v>
      </c>
    </row>
    <row r="11" spans="1:14" ht="15" customHeight="1">
      <c r="A11" s="120" t="s">
        <v>138</v>
      </c>
      <c r="B11" s="120" t="s">
        <v>170</v>
      </c>
      <c r="C11" s="121">
        <v>58559.382258000005</v>
      </c>
      <c r="D11" s="121">
        <v>53230.747304000004</v>
      </c>
      <c r="E11" s="121">
        <v>10.010445511065711</v>
      </c>
      <c r="F11" s="121">
        <v>1062.871774</v>
      </c>
      <c r="G11" s="121">
        <v>-863.02783599999998</v>
      </c>
      <c r="H11" s="121">
        <v>223.15614047007401</v>
      </c>
      <c r="I11" s="121">
        <v>2158.6553089999998</v>
      </c>
      <c r="J11" s="121">
        <v>1066.603797</v>
      </c>
      <c r="K11" s="121">
        <v>102.38586390481413</v>
      </c>
      <c r="L11" s="121">
        <v>1974.2577739999999</v>
      </c>
      <c r="M11" s="121">
        <v>1359.981683</v>
      </c>
      <c r="N11" s="121">
        <v>45.167967971815685</v>
      </c>
    </row>
    <row r="12" spans="1:14" ht="15.75" customHeight="1">
      <c r="A12" s="120" t="s">
        <v>171</v>
      </c>
      <c r="B12" s="120" t="s">
        <v>172</v>
      </c>
      <c r="C12" s="121">
        <v>16020.794713999998</v>
      </c>
      <c r="D12" s="121">
        <v>18234.984109000001</v>
      </c>
      <c r="E12" s="121">
        <v>-12.142535369181786</v>
      </c>
      <c r="F12" s="121">
        <v>3432.4677670000001</v>
      </c>
      <c r="G12" s="121">
        <v>7675.8816760000009</v>
      </c>
      <c r="H12" s="121">
        <v>-55.28242992942144</v>
      </c>
      <c r="I12" s="121">
        <v>3403.6880380000002</v>
      </c>
      <c r="J12" s="121">
        <v>7104.1013090000006</v>
      </c>
      <c r="K12" s="121">
        <v>-52.088407949814055</v>
      </c>
      <c r="L12" s="121">
        <v>3768.723954</v>
      </c>
      <c r="M12" s="121">
        <v>7104.1013090000006</v>
      </c>
      <c r="N12" s="121">
        <v>-46.950025202688174</v>
      </c>
    </row>
    <row r="13" spans="1:14" ht="15" customHeight="1">
      <c r="A13" s="120" t="s">
        <v>133</v>
      </c>
      <c r="B13" s="120" t="s">
        <v>173</v>
      </c>
      <c r="C13" s="121">
        <v>12055.742232999999</v>
      </c>
      <c r="D13" s="121">
        <v>13520.286811000002</v>
      </c>
      <c r="E13" s="121">
        <v>-10.832200518175846</v>
      </c>
      <c r="F13" s="121">
        <v>1919.816904</v>
      </c>
      <c r="G13" s="121">
        <v>2983.6758380000001</v>
      </c>
      <c r="H13" s="121">
        <v>-35.655982478080453</v>
      </c>
      <c r="I13" s="121">
        <v>1532.4114849999999</v>
      </c>
      <c r="J13" s="121">
        <v>2494.914221</v>
      </c>
      <c r="K13" s="121">
        <v>-38.578590313786989</v>
      </c>
      <c r="L13" s="121">
        <v>1564.0178069999999</v>
      </c>
      <c r="M13" s="121">
        <v>2494.914221</v>
      </c>
      <c r="N13" s="121">
        <v>-37.311760306808559</v>
      </c>
    </row>
    <row r="14" spans="1:14" ht="14.25" customHeight="1">
      <c r="A14" s="120" t="s">
        <v>174</v>
      </c>
      <c r="B14" s="120" t="s">
        <v>175</v>
      </c>
      <c r="C14" s="121">
        <v>84409.139899999995</v>
      </c>
      <c r="D14" s="121">
        <v>44135.99325</v>
      </c>
      <c r="E14" s="121">
        <v>91.247853927021339</v>
      </c>
      <c r="F14" s="121">
        <v>6193.7562639999996</v>
      </c>
      <c r="G14" s="121">
        <v>978.94928200000004</v>
      </c>
      <c r="H14" s="121">
        <v>532.69429559681726</v>
      </c>
      <c r="I14" s="121">
        <v>5213.9099040000001</v>
      </c>
      <c r="J14" s="121">
        <v>1475.4587320000001</v>
      </c>
      <c r="K14" s="121">
        <v>253.37551575790195</v>
      </c>
      <c r="L14" s="121">
        <v>5213.9099040000001</v>
      </c>
      <c r="M14" s="121">
        <v>1475.4587320000001</v>
      </c>
      <c r="N14" s="121">
        <v>253.37551575790195</v>
      </c>
    </row>
    <row r="15" spans="1:14" ht="16.5" customHeight="1">
      <c r="A15" s="120" t="s">
        <v>176</v>
      </c>
      <c r="B15" s="120" t="s">
        <v>177</v>
      </c>
      <c r="C15" s="121">
        <v>64769.184695000004</v>
      </c>
      <c r="D15" s="121">
        <v>41910.068431</v>
      </c>
      <c r="E15" s="121">
        <v>54.543256834893626</v>
      </c>
      <c r="F15" s="121">
        <v>7608.4959709999994</v>
      </c>
      <c r="G15" s="121">
        <v>4779.146017</v>
      </c>
      <c r="H15" s="121">
        <v>59.201998514706588</v>
      </c>
      <c r="I15" s="121">
        <v>11786.366714</v>
      </c>
      <c r="J15" s="121">
        <v>8257.3737419999998</v>
      </c>
      <c r="K15" s="121">
        <v>42.737474192917553</v>
      </c>
      <c r="L15" s="121">
        <v>11679.433923999999</v>
      </c>
      <c r="M15" s="121">
        <v>8249.5003059999999</v>
      </c>
      <c r="N15" s="121">
        <v>41.577471250050756</v>
      </c>
    </row>
    <row r="16" spans="1:14" ht="14.25" customHeight="1">
      <c r="A16" s="120" t="s">
        <v>178</v>
      </c>
      <c r="B16" s="120" t="s">
        <v>179</v>
      </c>
      <c r="C16" s="121">
        <v>11384.757812</v>
      </c>
      <c r="D16" s="121">
        <v>10902.314816</v>
      </c>
      <c r="E16" s="121">
        <v>4.4251427714413181</v>
      </c>
      <c r="F16" s="121">
        <v>-2305.448531</v>
      </c>
      <c r="G16" s="121">
        <v>-2779.221583</v>
      </c>
      <c r="H16" s="121">
        <v>17.046969370775788</v>
      </c>
      <c r="I16" s="121">
        <v>-1978.370279</v>
      </c>
      <c r="J16" s="121">
        <v>-2336.0516120000002</v>
      </c>
      <c r="K16" s="121">
        <v>15.311362607000492</v>
      </c>
      <c r="L16" s="121">
        <v>-1663.955162</v>
      </c>
      <c r="M16" s="121">
        <v>-2336.128882</v>
      </c>
      <c r="N16" s="121">
        <v>28.772972466507952</v>
      </c>
    </row>
    <row r="17" spans="1:14" ht="15.75" customHeight="1">
      <c r="A17" s="120" t="s">
        <v>64</v>
      </c>
      <c r="B17" s="120" t="s">
        <v>63</v>
      </c>
      <c r="C17" s="121">
        <v>15380.948219999998</v>
      </c>
      <c r="D17" s="121">
        <v>12643.840681</v>
      </c>
      <c r="E17" s="121">
        <v>21.647754096688928</v>
      </c>
      <c r="F17" s="121">
        <v>2485.96938</v>
      </c>
      <c r="G17" s="121">
        <v>691.067859</v>
      </c>
      <c r="H17" s="121">
        <v>259.7286934451397</v>
      </c>
      <c r="I17" s="121">
        <v>2497.2943690000002</v>
      </c>
      <c r="J17" s="121">
        <v>1593.064433</v>
      </c>
      <c r="K17" s="121">
        <v>56.760412025343363</v>
      </c>
      <c r="L17" s="121">
        <v>2366.3655250000002</v>
      </c>
      <c r="M17" s="121">
        <v>1019.0375710000001</v>
      </c>
      <c r="N17" s="121">
        <v>132.21572907050353</v>
      </c>
    </row>
    <row r="18" spans="1:14" ht="15" customHeight="1">
      <c r="A18" s="120" t="s">
        <v>126</v>
      </c>
      <c r="B18" s="120" t="s">
        <v>180</v>
      </c>
      <c r="C18" s="121">
        <v>368835.79878200003</v>
      </c>
      <c r="D18" s="121">
        <v>289093.57102500001</v>
      </c>
      <c r="E18" s="121">
        <v>27.58353548792828</v>
      </c>
      <c r="F18" s="121">
        <v>-145.16589099999999</v>
      </c>
      <c r="G18" s="121">
        <v>-22083.836773999999</v>
      </c>
      <c r="H18" s="121">
        <v>99.342660007472489</v>
      </c>
      <c r="I18" s="121">
        <v>-710.21051699999998</v>
      </c>
      <c r="J18" s="121">
        <v>-22763.110699000001</v>
      </c>
      <c r="K18" s="121">
        <v>96.879993572094705</v>
      </c>
      <c r="L18" s="121">
        <v>3347.923045</v>
      </c>
      <c r="M18" s="121">
        <v>-15957.719343000001</v>
      </c>
      <c r="N18" s="121">
        <v>120.97995943554803</v>
      </c>
    </row>
    <row r="19" spans="1:14" ht="16.5" customHeight="1">
      <c r="A19" s="120" t="s">
        <v>181</v>
      </c>
      <c r="B19" s="120" t="s">
        <v>182</v>
      </c>
      <c r="C19" s="121">
        <v>97043.762502999991</v>
      </c>
      <c r="D19" s="121">
        <v>102188.94432899999</v>
      </c>
      <c r="E19" s="121">
        <v>-5.0349691542315504</v>
      </c>
      <c r="F19" s="121">
        <v>3501.6306049999998</v>
      </c>
      <c r="G19" s="121">
        <v>14179.173616999999</v>
      </c>
      <c r="H19" s="121">
        <v>-75.304409836679412</v>
      </c>
      <c r="I19" s="121">
        <v>3694.1514790000001</v>
      </c>
      <c r="J19" s="121">
        <v>12479.166643999999</v>
      </c>
      <c r="K19" s="121">
        <v>-70.39745053187383</v>
      </c>
      <c r="L19" s="121">
        <v>2033.9717760000001</v>
      </c>
      <c r="M19" s="121">
        <v>11054.201692000001</v>
      </c>
      <c r="N19" s="121">
        <v>-81.600012079823017</v>
      </c>
    </row>
    <row r="20" spans="1:14" ht="16.5" customHeight="1">
      <c r="A20" s="120" t="s">
        <v>183</v>
      </c>
      <c r="B20" s="120" t="s">
        <v>184</v>
      </c>
      <c r="C20" s="121">
        <v>46209.165611000004</v>
      </c>
      <c r="D20" s="121">
        <v>39302.627879</v>
      </c>
      <c r="E20" s="121">
        <v>17.572712321585687</v>
      </c>
      <c r="F20" s="121">
        <v>5410.4128039999996</v>
      </c>
      <c r="G20" s="121">
        <v>5046.9864799999996</v>
      </c>
      <c r="H20" s="121">
        <v>7.2008578869820958</v>
      </c>
      <c r="I20" s="121">
        <v>5181.2772150000001</v>
      </c>
      <c r="J20" s="121">
        <v>4460.9482010000002</v>
      </c>
      <c r="K20" s="121">
        <v>16.147441789136344</v>
      </c>
      <c r="L20" s="121">
        <v>4943.1498869999996</v>
      </c>
      <c r="M20" s="121">
        <v>4460.9482010000002</v>
      </c>
      <c r="N20" s="121">
        <v>10.809398905190278</v>
      </c>
    </row>
    <row r="21" spans="1:14" ht="13.5" customHeight="1">
      <c r="A21" s="120" t="s">
        <v>185</v>
      </c>
      <c r="B21" s="120" t="s">
        <v>186</v>
      </c>
      <c r="C21" s="121">
        <v>25914.655992</v>
      </c>
      <c r="D21" s="121">
        <v>35280.246233999998</v>
      </c>
      <c r="E21" s="121">
        <v>-26.546272324409877</v>
      </c>
      <c r="F21" s="121">
        <v>-1823.1392430000001</v>
      </c>
      <c r="G21" s="121">
        <v>880.29645900000003</v>
      </c>
      <c r="H21" s="121">
        <v>-307.10514331399804</v>
      </c>
      <c r="I21" s="121">
        <v>-1478.7106839999999</v>
      </c>
      <c r="J21" s="121">
        <v>1519.1132419999999</v>
      </c>
      <c r="K21" s="121">
        <v>-197.34038537200772</v>
      </c>
      <c r="L21" s="121">
        <v>-1466.2744009999999</v>
      </c>
      <c r="M21" s="121">
        <v>1529.7158119999999</v>
      </c>
      <c r="N21" s="121">
        <v>-195.85273221978045</v>
      </c>
    </row>
    <row r="22" spans="1:14" ht="15" customHeight="1">
      <c r="A22" s="120" t="s">
        <v>187</v>
      </c>
      <c r="B22" s="120" t="s">
        <v>112</v>
      </c>
      <c r="C22" s="121">
        <v>128983.137216</v>
      </c>
      <c r="D22" s="121">
        <v>109459.47246500001</v>
      </c>
      <c r="E22" s="121">
        <v>17.836432344622104</v>
      </c>
      <c r="F22" s="121">
        <v>-1833.3836410000001</v>
      </c>
      <c r="G22" s="121">
        <v>1444.8689769999999</v>
      </c>
      <c r="H22" s="121">
        <v>-226.88926609848585</v>
      </c>
      <c r="I22" s="121">
        <v>6913.9527650000009</v>
      </c>
      <c r="J22" s="121">
        <v>6960.7628640000003</v>
      </c>
      <c r="K22" s="121">
        <v>-0.67248518466408358</v>
      </c>
      <c r="L22" s="121">
        <v>5278.2078140000003</v>
      </c>
      <c r="M22" s="121">
        <v>4519.6455770000002</v>
      </c>
      <c r="N22" s="121">
        <v>16.783666419779536</v>
      </c>
    </row>
    <row r="23" spans="1:14" ht="16.5" customHeight="1">
      <c r="A23" s="120" t="s">
        <v>188</v>
      </c>
      <c r="B23" s="120" t="s">
        <v>189</v>
      </c>
      <c r="C23" s="121">
        <v>2688929.9655570001</v>
      </c>
      <c r="D23" s="121">
        <v>1979286.4142150001</v>
      </c>
      <c r="E23" s="121">
        <v>35.85350489173392</v>
      </c>
      <c r="F23" s="121">
        <v>5555.3411689999994</v>
      </c>
      <c r="G23" s="121">
        <v>39170.277823000004</v>
      </c>
      <c r="H23" s="121">
        <v>-85.817457833454498</v>
      </c>
      <c r="I23" s="121">
        <v>7360.4084249999996</v>
      </c>
      <c r="J23" s="121">
        <v>28462.934986</v>
      </c>
      <c r="K23" s="121">
        <v>-74.140374389990527</v>
      </c>
      <c r="L23" s="121">
        <v>5787.8302939999994</v>
      </c>
      <c r="M23" s="121">
        <v>26997.527714999997</v>
      </c>
      <c r="N23" s="121">
        <v>-78.561628475394642</v>
      </c>
    </row>
    <row r="24" spans="1:14" ht="15.75" customHeight="1">
      <c r="A24" s="120" t="s">
        <v>156</v>
      </c>
      <c r="B24" s="120" t="s">
        <v>190</v>
      </c>
      <c r="C24" s="121">
        <v>18885.899293999999</v>
      </c>
      <c r="D24" s="121">
        <v>14537.722062999999</v>
      </c>
      <c r="E24" s="121">
        <v>29.909618660729244</v>
      </c>
      <c r="F24" s="121">
        <v>784.07077500000003</v>
      </c>
      <c r="G24" s="121">
        <v>291.880965</v>
      </c>
      <c r="H24" s="121">
        <v>168.62689555654993</v>
      </c>
      <c r="I24" s="121">
        <v>581.58623799999998</v>
      </c>
      <c r="J24" s="121">
        <v>290.65855099999999</v>
      </c>
      <c r="K24" s="121">
        <v>100.09259524589042</v>
      </c>
      <c r="L24" s="121">
        <v>611.44152199999996</v>
      </c>
      <c r="M24" s="121">
        <v>311.367997</v>
      </c>
      <c r="N24" s="121">
        <v>96.372629136962956</v>
      </c>
    </row>
    <row r="25" spans="1:14" ht="15" customHeight="1">
      <c r="A25" s="120" t="s">
        <v>154</v>
      </c>
      <c r="B25" s="120" t="s">
        <v>191</v>
      </c>
      <c r="C25" s="121">
        <v>94248.85510700001</v>
      </c>
      <c r="D25" s="121">
        <v>52265.843648000002</v>
      </c>
      <c r="E25" s="121">
        <v>80.325904125354199</v>
      </c>
      <c r="F25" s="121">
        <v>5981.5442739999999</v>
      </c>
      <c r="G25" s="121">
        <v>2248.2481440000001</v>
      </c>
      <c r="H25" s="121">
        <v>166.05356219077564</v>
      </c>
      <c r="I25" s="121">
        <v>4967.9205499999998</v>
      </c>
      <c r="J25" s="121">
        <v>1657.5826880000002</v>
      </c>
      <c r="K25" s="121">
        <v>199.70876179903726</v>
      </c>
      <c r="L25" s="121">
        <v>4995.2424419999998</v>
      </c>
      <c r="M25" s="121">
        <v>1657.5826880000002</v>
      </c>
      <c r="N25" s="121">
        <v>201.35705917797318</v>
      </c>
    </row>
    <row r="26" spans="1:14" ht="15" customHeight="1">
      <c r="A26" s="120" t="s">
        <v>192</v>
      </c>
      <c r="B26" s="120" t="s">
        <v>193</v>
      </c>
      <c r="C26" s="121">
        <v>60881.638007000009</v>
      </c>
      <c r="D26" s="121">
        <v>53232.813001999995</v>
      </c>
      <c r="E26" s="121">
        <v>14.368628245726262</v>
      </c>
      <c r="F26" s="121">
        <v>-8442.3175069999998</v>
      </c>
      <c r="G26" s="121">
        <v>-540.96039699999994</v>
      </c>
      <c r="H26" s="121">
        <v>-1460.6165541541482</v>
      </c>
      <c r="I26" s="121">
        <v>-6025.8258089999999</v>
      </c>
      <c r="J26" s="121">
        <v>899.13085799999999</v>
      </c>
      <c r="K26" s="121">
        <v>-770.18340605100229</v>
      </c>
      <c r="L26" s="121">
        <v>-6025.8258089999999</v>
      </c>
      <c r="M26" s="121">
        <v>899.13085799999999</v>
      </c>
      <c r="N26" s="121">
        <v>-770.18340605100229</v>
      </c>
    </row>
    <row r="27" spans="1:14" ht="17.25" customHeight="1">
      <c r="A27" s="120" t="s">
        <v>88</v>
      </c>
      <c r="B27" s="120" t="s">
        <v>87</v>
      </c>
      <c r="C27" s="121">
        <v>87464.539653999993</v>
      </c>
      <c r="D27" s="121">
        <v>50068.711013</v>
      </c>
      <c r="E27" s="121">
        <v>74.689018120099831</v>
      </c>
      <c r="F27" s="121">
        <v>17243.901786999999</v>
      </c>
      <c r="G27" s="121">
        <v>6854.8090469999997</v>
      </c>
      <c r="H27" s="121">
        <v>151.55918521970756</v>
      </c>
      <c r="I27" s="121">
        <v>19333.230630000002</v>
      </c>
      <c r="J27" s="121">
        <v>5576.0556919999999</v>
      </c>
      <c r="K27" s="121">
        <v>246.71875063474533</v>
      </c>
      <c r="L27" s="121">
        <v>19333.230630000002</v>
      </c>
      <c r="M27" s="121">
        <v>5576.0556919999999</v>
      </c>
      <c r="N27" s="121">
        <v>246.71875063474533</v>
      </c>
    </row>
    <row r="28" spans="1:14" ht="15" customHeight="1">
      <c r="A28" s="120" t="s">
        <v>66</v>
      </c>
      <c r="B28" s="120" t="s">
        <v>65</v>
      </c>
      <c r="C28" s="121">
        <v>34852.754589999997</v>
      </c>
      <c r="D28" s="121">
        <v>22050.057373</v>
      </c>
      <c r="E28" s="121">
        <v>58.061967823615412</v>
      </c>
      <c r="F28" s="121">
        <v>2941.4666239999997</v>
      </c>
      <c r="G28" s="121">
        <v>-296.70166899999998</v>
      </c>
      <c r="H28" s="121">
        <v>1091.3886342176256</v>
      </c>
      <c r="I28" s="121">
        <v>2471.4331000000002</v>
      </c>
      <c r="J28" s="121">
        <v>-312.81724400000002</v>
      </c>
      <c r="K28" s="121">
        <v>890.05654176788289</v>
      </c>
      <c r="L28" s="121">
        <v>2618.0227199999999</v>
      </c>
      <c r="M28" s="121">
        <v>-724.75782000000004</v>
      </c>
      <c r="N28" s="121">
        <v>461.22724691677001</v>
      </c>
    </row>
    <row r="29" spans="1:14" ht="15.75" customHeight="1">
      <c r="A29" s="120" t="s">
        <v>124</v>
      </c>
      <c r="B29" s="120" t="s">
        <v>194</v>
      </c>
      <c r="C29" s="121">
        <v>22877.420363999998</v>
      </c>
      <c r="D29" s="121">
        <v>24026.055715999999</v>
      </c>
      <c r="E29" s="121">
        <v>-4.7807903451879321</v>
      </c>
      <c r="F29" s="121">
        <v>943.2554970000001</v>
      </c>
      <c r="G29" s="121">
        <v>1192.4517840000001</v>
      </c>
      <c r="H29" s="121">
        <v>-20.897808225342885</v>
      </c>
      <c r="I29" s="121">
        <v>1306.8190650000001</v>
      </c>
      <c r="J29" s="121">
        <v>1504.930701</v>
      </c>
      <c r="K29" s="121">
        <v>-13.164170009181031</v>
      </c>
      <c r="L29" s="121">
        <v>1393.6213029999999</v>
      </c>
      <c r="M29" s="121">
        <v>1335.139443</v>
      </c>
      <c r="N29" s="121">
        <v>4.3802061504971856</v>
      </c>
    </row>
    <row r="30" spans="1:14" ht="15" customHeight="1">
      <c r="A30" s="120" t="s">
        <v>134</v>
      </c>
      <c r="B30" s="120" t="s">
        <v>115</v>
      </c>
      <c r="C30" s="121">
        <v>37986.619577999998</v>
      </c>
      <c r="D30" s="121">
        <v>30657.985444999998</v>
      </c>
      <c r="E30" s="121">
        <v>23.904486960330345</v>
      </c>
      <c r="F30" s="121">
        <v>112.88204399999999</v>
      </c>
      <c r="G30" s="121">
        <v>854.04734900000005</v>
      </c>
      <c r="H30" s="121">
        <v>-86.782694878431158</v>
      </c>
      <c r="I30" s="121">
        <v>471.18156100000004</v>
      </c>
      <c r="J30" s="121">
        <v>1100.161261</v>
      </c>
      <c r="K30" s="121">
        <v>-57.171591320011025</v>
      </c>
      <c r="L30" s="121">
        <v>339.79522799999995</v>
      </c>
      <c r="M30" s="121">
        <v>1083.401194</v>
      </c>
      <c r="N30" s="121">
        <v>-68.636251290673783</v>
      </c>
    </row>
    <row r="31" spans="1:14" ht="15" customHeight="1">
      <c r="A31" s="120" t="s">
        <v>132</v>
      </c>
      <c r="B31" s="120" t="s">
        <v>195</v>
      </c>
      <c r="C31" s="121">
        <v>18729.265291</v>
      </c>
      <c r="D31" s="121">
        <v>15797.911429</v>
      </c>
      <c r="E31" s="121">
        <v>18.555325336353992</v>
      </c>
      <c r="F31" s="121">
        <v>1076.1891820000001</v>
      </c>
      <c r="G31" s="121">
        <v>-2938.1327139999999</v>
      </c>
      <c r="H31" s="121">
        <v>136.62833802135734</v>
      </c>
      <c r="I31" s="121">
        <v>1555.7964179999999</v>
      </c>
      <c r="J31" s="121">
        <v>-1472.8068460000002</v>
      </c>
      <c r="K31" s="121">
        <v>205.63478994040469</v>
      </c>
      <c r="L31" s="121">
        <v>1642.8762369999999</v>
      </c>
      <c r="M31" s="121">
        <v>-1373.4407699999999</v>
      </c>
      <c r="N31" s="121">
        <v>219.61755271033638</v>
      </c>
    </row>
    <row r="32" spans="1:14" ht="15.75" customHeight="1">
      <c r="A32" s="120" t="s">
        <v>127</v>
      </c>
      <c r="B32" s="120" t="s">
        <v>196</v>
      </c>
      <c r="C32" s="121">
        <v>34419.501851000001</v>
      </c>
      <c r="D32" s="121">
        <v>49996.004937999998</v>
      </c>
      <c r="E32" s="121">
        <v>-31.155495536726196</v>
      </c>
      <c r="F32" s="121">
        <v>-2346.6879789999998</v>
      </c>
      <c r="G32" s="121">
        <v>543.46905500000003</v>
      </c>
      <c r="H32" s="121">
        <v>-531.79790227430703</v>
      </c>
      <c r="I32" s="121">
        <v>-2125.7608789999999</v>
      </c>
      <c r="J32" s="121">
        <v>346.71894800000001</v>
      </c>
      <c r="K32" s="121">
        <v>-713.10778982866555</v>
      </c>
      <c r="L32" s="121">
        <v>-2069.2180170000001</v>
      </c>
      <c r="M32" s="121">
        <v>514.12568699999997</v>
      </c>
      <c r="N32" s="121">
        <v>-502.47318298258847</v>
      </c>
    </row>
    <row r="33" spans="1:14">
      <c r="A33" s="120" t="s">
        <v>123</v>
      </c>
      <c r="B33" s="120" t="s">
        <v>197</v>
      </c>
      <c r="C33" s="121">
        <v>23943.851628</v>
      </c>
      <c r="D33" s="121">
        <v>16115.706552000001</v>
      </c>
      <c r="E33" s="121">
        <v>48.574631529441106</v>
      </c>
      <c r="F33" s="121">
        <v>1978.2956350000002</v>
      </c>
      <c r="G33" s="121">
        <v>-770.49838399999999</v>
      </c>
      <c r="H33" s="121">
        <v>356.75532565425863</v>
      </c>
      <c r="I33" s="121">
        <v>2772.1405640000003</v>
      </c>
      <c r="J33" s="121">
        <v>140.51961599999998</v>
      </c>
      <c r="K33" s="121">
        <v>1872.7783514580628</v>
      </c>
      <c r="L33" s="121">
        <v>3397.2368350000002</v>
      </c>
      <c r="M33" s="121">
        <v>744.93054500000005</v>
      </c>
      <c r="N33" s="121">
        <v>356.0474607736752</v>
      </c>
    </row>
    <row r="34" spans="1:14">
      <c r="A34" s="120" t="s">
        <v>215</v>
      </c>
      <c r="B34" s="120" t="s">
        <v>216</v>
      </c>
      <c r="C34" s="121">
        <v>22407.935201</v>
      </c>
      <c r="D34" s="121">
        <v>14242.982996999999</v>
      </c>
      <c r="E34" s="121">
        <v>57.326138813195136</v>
      </c>
      <c r="F34" s="121">
        <v>3854.5590780000002</v>
      </c>
      <c r="G34" s="121">
        <v>4761.0338069999998</v>
      </c>
      <c r="H34" s="121">
        <v>-19.039451634794904</v>
      </c>
      <c r="I34" s="121">
        <v>3752.4347680000001</v>
      </c>
      <c r="J34" s="121">
        <v>4461.6437299999998</v>
      </c>
      <c r="K34" s="121">
        <v>-15.895687888104856</v>
      </c>
      <c r="L34" s="121">
        <v>3752.4347680000001</v>
      </c>
      <c r="M34" s="121">
        <v>4461.6437299999998</v>
      </c>
      <c r="N34" s="121">
        <v>-15.895687888104856</v>
      </c>
    </row>
    <row r="35" spans="1:14">
      <c r="A35" s="120" t="s">
        <v>159</v>
      </c>
      <c r="B35" s="120" t="s">
        <v>198</v>
      </c>
      <c r="C35" s="121">
        <v>132394.07568499999</v>
      </c>
      <c r="D35" s="121">
        <v>75547.935257000005</v>
      </c>
      <c r="E35" s="121">
        <v>75.245127791540568</v>
      </c>
      <c r="F35" s="121">
        <v>44335.761210000004</v>
      </c>
      <c r="G35" s="121">
        <v>-5062.6195539999999</v>
      </c>
      <c r="H35" s="121">
        <v>975.74744136106585</v>
      </c>
      <c r="I35" s="121">
        <v>37607.563167</v>
      </c>
      <c r="J35" s="121">
        <v>-3325.4286120000002</v>
      </c>
      <c r="K35" s="121">
        <v>1230.9087505680004</v>
      </c>
      <c r="L35" s="121">
        <v>37459.16517</v>
      </c>
      <c r="M35" s="121">
        <v>-3043.2050340000001</v>
      </c>
      <c r="N35" s="121">
        <v>1330.9116458303017</v>
      </c>
    </row>
    <row r="36" spans="1:14">
      <c r="A36" s="120" t="s">
        <v>91</v>
      </c>
      <c r="B36" s="120" t="s">
        <v>90</v>
      </c>
      <c r="C36" s="121">
        <v>35800.612659999999</v>
      </c>
      <c r="D36" s="121">
        <v>11880.727095999999</v>
      </c>
      <c r="E36" s="121">
        <v>201.33351579175104</v>
      </c>
      <c r="F36" s="121">
        <v>2670.5277219999998</v>
      </c>
      <c r="G36" s="121">
        <v>-2550.950769</v>
      </c>
      <c r="H36" s="121">
        <v>204.68754452077786</v>
      </c>
      <c r="I36" s="121">
        <v>2648.8926100000003</v>
      </c>
      <c r="J36" s="121">
        <v>-2625.8423160000002</v>
      </c>
      <c r="K36" s="121">
        <v>200.8778247596799</v>
      </c>
      <c r="L36" s="121">
        <v>2648.8926100000003</v>
      </c>
      <c r="M36" s="121">
        <v>-2625.8423160000002</v>
      </c>
      <c r="N36" s="121">
        <v>200.8778247596799</v>
      </c>
    </row>
    <row r="37" spans="1:14">
      <c r="A37" s="120" t="s">
        <v>217</v>
      </c>
      <c r="B37" s="120" t="s">
        <v>218</v>
      </c>
      <c r="C37" s="121">
        <v>64461.235041999993</v>
      </c>
      <c r="D37" s="121">
        <v>55562.120805999992</v>
      </c>
      <c r="E37" s="121">
        <v>16.016512881270383</v>
      </c>
      <c r="F37" s="121">
        <v>4875.1867119999997</v>
      </c>
      <c r="G37" s="121">
        <v>3667.8587950000001</v>
      </c>
      <c r="H37" s="121">
        <v>32.916423027130179</v>
      </c>
      <c r="I37" s="121">
        <v>4609.756547</v>
      </c>
      <c r="J37" s="121">
        <v>2830.2194549999999</v>
      </c>
      <c r="K37" s="121">
        <v>62.87629352756322</v>
      </c>
      <c r="L37" s="121">
        <v>4547.5676590000003</v>
      </c>
      <c r="M37" s="121">
        <v>2687.141275</v>
      </c>
      <c r="N37" s="121">
        <v>69.234409121269607</v>
      </c>
    </row>
    <row r="38" spans="1:14">
      <c r="A38" s="120" t="s">
        <v>136</v>
      </c>
      <c r="B38" s="120" t="s">
        <v>199</v>
      </c>
      <c r="C38" s="121">
        <v>10832.750866</v>
      </c>
      <c r="D38" s="121">
        <v>10899.424843000001</v>
      </c>
      <c r="E38" s="121">
        <v>-0.61172014083679638</v>
      </c>
      <c r="F38" s="121">
        <v>959.96584100000007</v>
      </c>
      <c r="G38" s="121">
        <v>960.08590600000002</v>
      </c>
      <c r="H38" s="121">
        <v>-1.2505651759870133E-2</v>
      </c>
      <c r="I38" s="121">
        <v>912.24986899999999</v>
      </c>
      <c r="J38" s="121">
        <v>892.186286</v>
      </c>
      <c r="K38" s="121">
        <v>2.2488109618847014</v>
      </c>
      <c r="L38" s="121">
        <v>912.24986899999999</v>
      </c>
      <c r="M38" s="121">
        <v>892.186286</v>
      </c>
      <c r="N38" s="121">
        <v>2.2488109618847014</v>
      </c>
    </row>
    <row r="39" spans="1:14">
      <c r="A39" s="120" t="s">
        <v>78</v>
      </c>
      <c r="B39" s="120" t="s">
        <v>77</v>
      </c>
      <c r="C39" s="121">
        <v>30385.530186</v>
      </c>
      <c r="D39" s="121">
        <v>19115.864566</v>
      </c>
      <c r="E39" s="121">
        <v>58.954516972486481</v>
      </c>
      <c r="F39" s="121">
        <v>2470.4866699999998</v>
      </c>
      <c r="G39" s="121">
        <v>950.21371899999997</v>
      </c>
      <c r="H39" s="121">
        <v>159.99273853885495</v>
      </c>
      <c r="I39" s="121">
        <v>2759.8173200000001</v>
      </c>
      <c r="J39" s="121">
        <v>1462.6901640000001</v>
      </c>
      <c r="K39" s="121">
        <v>88.680924226137066</v>
      </c>
      <c r="L39" s="121">
        <v>2312.6784889999999</v>
      </c>
      <c r="M39" s="121">
        <v>1099.352308</v>
      </c>
      <c r="N39" s="121">
        <v>110.36736559978186</v>
      </c>
    </row>
    <row r="40" spans="1:14">
      <c r="A40" s="120" t="s">
        <v>219</v>
      </c>
      <c r="B40" s="120" t="s">
        <v>74</v>
      </c>
      <c r="C40" s="121">
        <v>11194.221104</v>
      </c>
      <c r="D40" s="121">
        <v>8121.6583659999997</v>
      </c>
      <c r="E40" s="121">
        <v>37.831716129094815</v>
      </c>
      <c r="F40" s="121">
        <v>47.734745000000004</v>
      </c>
      <c r="G40" s="121">
        <v>-766.23538299999996</v>
      </c>
      <c r="H40" s="121">
        <v>106.22977560930515</v>
      </c>
      <c r="I40" s="121">
        <v>83.582444999999993</v>
      </c>
      <c r="J40" s="121">
        <v>20.018303</v>
      </c>
      <c r="K40" s="121">
        <v>317.53012230856928</v>
      </c>
      <c r="L40" s="121">
        <v>102.33505100000001</v>
      </c>
      <c r="M40" s="121">
        <v>27.856442999999999</v>
      </c>
      <c r="N40" s="121">
        <v>267.36582269315579</v>
      </c>
    </row>
    <row r="41" spans="1:14">
      <c r="A41" s="120" t="s">
        <v>73</v>
      </c>
      <c r="B41" s="120" t="s">
        <v>72</v>
      </c>
      <c r="C41" s="121">
        <v>9199.0467170000011</v>
      </c>
      <c r="D41" s="121">
        <v>9898.3343379999988</v>
      </c>
      <c r="E41" s="121">
        <v>-7.0646999497219625</v>
      </c>
      <c r="F41" s="121">
        <v>1627.928758</v>
      </c>
      <c r="G41" s="121">
        <v>1600.7479599999999</v>
      </c>
      <c r="H41" s="121">
        <v>1.6980060995985962</v>
      </c>
      <c r="I41" s="121">
        <v>1459.8755980000001</v>
      </c>
      <c r="J41" s="121">
        <v>1734.4663480000002</v>
      </c>
      <c r="K41" s="121">
        <v>-15.831425632248704</v>
      </c>
      <c r="L41" s="121">
        <v>1351.725025</v>
      </c>
      <c r="M41" s="121">
        <v>1543.895368</v>
      </c>
      <c r="N41" s="121">
        <v>-12.447109239594532</v>
      </c>
    </row>
    <row r="42" spans="1:14">
      <c r="A42" s="120" t="s">
        <v>69</v>
      </c>
      <c r="B42" s="120" t="s">
        <v>68</v>
      </c>
      <c r="C42" s="121">
        <v>3226.8737550000001</v>
      </c>
      <c r="D42" s="121">
        <v>7438.4671420000004</v>
      </c>
      <c r="E42" s="121">
        <v>-56.619103191569906</v>
      </c>
      <c r="F42" s="121">
        <v>-1093.8378359999999</v>
      </c>
      <c r="G42" s="121">
        <v>269.465554</v>
      </c>
      <c r="H42" s="121">
        <v>-505.92863160535916</v>
      </c>
      <c r="I42" s="121">
        <v>-904.73883499999999</v>
      </c>
      <c r="J42" s="121">
        <v>372.8655</v>
      </c>
      <c r="K42" s="121">
        <v>-342.64482366966104</v>
      </c>
      <c r="L42" s="121">
        <v>-885.97547400000008</v>
      </c>
      <c r="M42" s="121">
        <v>372.8655</v>
      </c>
      <c r="N42" s="121">
        <v>-337.61261741834528</v>
      </c>
    </row>
    <row r="43" spans="1:14">
      <c r="A43" s="120" t="s">
        <v>125</v>
      </c>
      <c r="B43" s="120" t="s">
        <v>200</v>
      </c>
      <c r="C43" s="121">
        <v>6276.2464579999996</v>
      </c>
      <c r="D43" s="121">
        <v>8263.7634589999998</v>
      </c>
      <c r="E43" s="121">
        <v>-24.050990942092021</v>
      </c>
      <c r="F43" s="121">
        <v>1204.784797</v>
      </c>
      <c r="G43" s="121">
        <v>3482.9504259999999</v>
      </c>
      <c r="H43" s="121">
        <v>-65.409074214598078</v>
      </c>
      <c r="I43" s="121">
        <v>1255.9361779999999</v>
      </c>
      <c r="J43" s="121">
        <v>3387.6137259999996</v>
      </c>
      <c r="K43" s="121">
        <v>-62.925637939158584</v>
      </c>
      <c r="L43" s="121">
        <v>1525.3355369999999</v>
      </c>
      <c r="M43" s="121">
        <v>3387.6137259999996</v>
      </c>
      <c r="N43" s="121">
        <v>-54.973156316701022</v>
      </c>
    </row>
    <row r="44" spans="1:14">
      <c r="A44" s="120" t="s">
        <v>71</v>
      </c>
      <c r="B44" s="120" t="s">
        <v>70</v>
      </c>
      <c r="C44" s="121">
        <v>27341.411625999997</v>
      </c>
      <c r="D44" s="121">
        <v>9522.0791640000007</v>
      </c>
      <c r="E44" s="121">
        <v>187.13699135551522</v>
      </c>
      <c r="F44" s="121">
        <v>1366.1882800000001</v>
      </c>
      <c r="G44" s="121">
        <v>318.09389900000002</v>
      </c>
      <c r="H44" s="121">
        <v>329.4921355910696</v>
      </c>
      <c r="I44" s="121">
        <v>1312.3370619999998</v>
      </c>
      <c r="J44" s="121">
        <v>462.00451200000003</v>
      </c>
      <c r="K44" s="121">
        <v>184.05286699884002</v>
      </c>
      <c r="L44" s="121">
        <v>1312.3370619999998</v>
      </c>
      <c r="M44" s="121">
        <v>462.00451200000003</v>
      </c>
      <c r="N44" s="121">
        <v>184.05286699884002</v>
      </c>
    </row>
    <row r="45" spans="1:14">
      <c r="A45" s="120" t="s">
        <v>128</v>
      </c>
      <c r="B45" s="120" t="s">
        <v>201</v>
      </c>
      <c r="C45" s="121">
        <v>31223.059158</v>
      </c>
      <c r="D45" s="121">
        <v>29343.819224000003</v>
      </c>
      <c r="E45" s="121">
        <v>6.4042104391884571</v>
      </c>
      <c r="F45" s="121">
        <v>2961.624272</v>
      </c>
      <c r="G45" s="121">
        <v>2493.130725</v>
      </c>
      <c r="H45" s="121">
        <v>18.791375129356684</v>
      </c>
      <c r="I45" s="121">
        <v>2480.586593</v>
      </c>
      <c r="J45" s="121">
        <v>2163.2539200000001</v>
      </c>
      <c r="K45" s="121">
        <v>14.669229075059292</v>
      </c>
      <c r="L45" s="121">
        <v>2483.8887089999998</v>
      </c>
      <c r="M45" s="121">
        <v>2163.2539200000001</v>
      </c>
      <c r="N45" s="121">
        <v>14.821874863400211</v>
      </c>
    </row>
    <row r="46" spans="1:14">
      <c r="A46" s="120" t="s">
        <v>122</v>
      </c>
      <c r="B46" s="120" t="s">
        <v>202</v>
      </c>
      <c r="C46" s="121">
        <v>16905.484410000001</v>
      </c>
      <c r="D46" s="121">
        <v>18602.422987999998</v>
      </c>
      <c r="E46" s="121">
        <v>-9.1221373640124952</v>
      </c>
      <c r="F46" s="121">
        <v>-1496.0051460000002</v>
      </c>
      <c r="G46" s="121">
        <v>1434.0003810000001</v>
      </c>
      <c r="H46" s="121">
        <v>-204.32390157084623</v>
      </c>
      <c r="I46" s="121">
        <v>-1445.9810810000001</v>
      </c>
      <c r="J46" s="121">
        <v>1498.669719</v>
      </c>
      <c r="K46" s="121">
        <v>-196.48430622624733</v>
      </c>
      <c r="L46" s="121">
        <v>-1373.7954359999999</v>
      </c>
      <c r="M46" s="121">
        <v>1498.669719</v>
      </c>
      <c r="N46" s="121">
        <v>-191.66765822937134</v>
      </c>
    </row>
    <row r="47" spans="1:14">
      <c r="A47" s="120" t="s">
        <v>89</v>
      </c>
      <c r="B47" s="120" t="s">
        <v>203</v>
      </c>
      <c r="C47" s="121">
        <v>33613.690838999995</v>
      </c>
      <c r="D47" s="121">
        <v>19316.982859</v>
      </c>
      <c r="E47" s="121">
        <v>74.01108177377192</v>
      </c>
      <c r="F47" s="121">
        <v>2245.034795</v>
      </c>
      <c r="G47" s="121">
        <v>1211.543328</v>
      </c>
      <c r="H47" s="121">
        <v>85.303714948938264</v>
      </c>
      <c r="I47" s="121">
        <v>1966.1066499999999</v>
      </c>
      <c r="J47" s="121">
        <v>1082.362226</v>
      </c>
      <c r="K47" s="121">
        <v>81.649599623037844</v>
      </c>
      <c r="L47" s="121">
        <v>2468.139909</v>
      </c>
      <c r="M47" s="121">
        <v>1082.362226</v>
      </c>
      <c r="N47" s="121">
        <v>128.03270935658097</v>
      </c>
    </row>
    <row r="48" spans="1:14">
      <c r="A48" s="120" t="s">
        <v>131</v>
      </c>
      <c r="B48" s="120" t="s">
        <v>114</v>
      </c>
      <c r="C48" s="121">
        <v>9287.8781359999994</v>
      </c>
      <c r="D48" s="121">
        <v>7078.9162079999996</v>
      </c>
      <c r="E48" s="121">
        <v>31.204803999567272</v>
      </c>
      <c r="F48" s="121">
        <v>-517.63800300000003</v>
      </c>
      <c r="G48" s="121">
        <v>767.09918099999993</v>
      </c>
      <c r="H48" s="121">
        <v>-167.47993164654417</v>
      </c>
      <c r="I48" s="121">
        <v>300.447496</v>
      </c>
      <c r="J48" s="121">
        <v>974.20430199999998</v>
      </c>
      <c r="K48" s="121">
        <v>-69.159703423276412</v>
      </c>
      <c r="L48" s="121">
        <v>147.54187099999999</v>
      </c>
      <c r="M48" s="121">
        <v>974.20430199999998</v>
      </c>
      <c r="N48" s="121">
        <v>-84.85514068280105</v>
      </c>
    </row>
    <row r="49" spans="1:14">
      <c r="A49" s="120" t="s">
        <v>139</v>
      </c>
      <c r="B49" s="120" t="s">
        <v>204</v>
      </c>
      <c r="C49" s="121">
        <v>20056.053158999999</v>
      </c>
      <c r="D49" s="121">
        <v>14098.335206</v>
      </c>
      <c r="E49" s="121">
        <v>42.258308275040172</v>
      </c>
      <c r="F49" s="121">
        <v>4611.4748890000001</v>
      </c>
      <c r="G49" s="121">
        <v>3744.5504520000004</v>
      </c>
      <c r="H49" s="121">
        <v>23.151629230605426</v>
      </c>
      <c r="I49" s="121">
        <v>3877.81306</v>
      </c>
      <c r="J49" s="121">
        <v>3203.1988940000001</v>
      </c>
      <c r="K49" s="121">
        <v>21.060639327256204</v>
      </c>
      <c r="L49" s="121">
        <v>3877.7383890000001</v>
      </c>
      <c r="M49" s="121">
        <v>3203.1988940000001</v>
      </c>
      <c r="N49" s="121">
        <v>21.058308188838929</v>
      </c>
    </row>
    <row r="50" spans="1:14">
      <c r="A50" s="120" t="s">
        <v>231</v>
      </c>
      <c r="B50" s="120" t="s">
        <v>232</v>
      </c>
      <c r="C50" s="121">
        <v>15345950.0615</v>
      </c>
      <c r="D50" s="121">
        <v>14860614.5022</v>
      </c>
      <c r="E50" s="121">
        <v>3.2659185071259986</v>
      </c>
      <c r="F50" s="121">
        <v>851982.46530000004</v>
      </c>
      <c r="G50" s="121">
        <v>691346.12419999996</v>
      </c>
      <c r="H50" s="121">
        <v>23.235299291781303</v>
      </c>
      <c r="I50" s="121">
        <v>664863.87430000002</v>
      </c>
      <c r="J50" s="121">
        <v>526222.29310000001</v>
      </c>
      <c r="K50" s="121">
        <v>26.346580716536355</v>
      </c>
      <c r="L50" s="121">
        <v>222245.435</v>
      </c>
      <c r="M50" s="121">
        <v>176786.16889999999</v>
      </c>
      <c r="N50" s="121">
        <v>25.714266213729807</v>
      </c>
    </row>
    <row r="51" spans="1:14">
      <c r="A51" s="120" t="s">
        <v>153</v>
      </c>
      <c r="B51" s="120" t="s">
        <v>233</v>
      </c>
      <c r="C51" s="121">
        <v>2187846.897502</v>
      </c>
      <c r="D51" s="121">
        <v>1448740.186855</v>
      </c>
      <c r="E51" s="121">
        <v>51.017202211494592</v>
      </c>
      <c r="F51" s="121">
        <v>20804.497468000001</v>
      </c>
      <c r="G51" s="121">
        <v>-4744.2141060000004</v>
      </c>
      <c r="H51" s="121">
        <v>538.52357847190297</v>
      </c>
      <c r="I51" s="121">
        <v>19531.38823</v>
      </c>
      <c r="J51" s="121">
        <v>-3226.8179059999998</v>
      </c>
      <c r="K51" s="121">
        <v>705.28324804703141</v>
      </c>
      <c r="L51" s="121">
        <v>15959.563105000001</v>
      </c>
      <c r="M51" s="121">
        <v>-4501.0141509999994</v>
      </c>
      <c r="N51" s="121">
        <v>454.57704796271815</v>
      </c>
    </row>
    <row r="52" spans="1:14">
      <c r="A52" s="120" t="s">
        <v>205</v>
      </c>
      <c r="B52" s="120" t="s">
        <v>206</v>
      </c>
      <c r="C52" s="121">
        <v>295.10206499999998</v>
      </c>
      <c r="D52" s="121">
        <v>220.09670400000002</v>
      </c>
      <c r="E52" s="121">
        <v>34.078366298479402</v>
      </c>
      <c r="F52" s="121">
        <v>-1341.5687230000001</v>
      </c>
      <c r="G52" s="121">
        <v>-1365.316703</v>
      </c>
      <c r="H52" s="121">
        <v>1.7393751902264591</v>
      </c>
      <c r="I52" s="121">
        <v>-1340.3867170000001</v>
      </c>
      <c r="J52" s="121">
        <v>-1364.731485</v>
      </c>
      <c r="K52" s="121">
        <v>1.7838503960359595</v>
      </c>
      <c r="L52" s="121">
        <v>-1070.345961</v>
      </c>
      <c r="M52" s="121">
        <v>-1062.2330999999999</v>
      </c>
      <c r="N52" s="121">
        <v>-0.76375524355248081</v>
      </c>
    </row>
    <row r="53" spans="1:14">
      <c r="A53" s="120" t="s">
        <v>207</v>
      </c>
      <c r="B53" s="120" t="s">
        <v>208</v>
      </c>
      <c r="C53" s="121">
        <v>69365.44600299999</v>
      </c>
      <c r="D53" s="121">
        <v>45868.327252999996</v>
      </c>
      <c r="E53" s="121">
        <v>51.227328654029293</v>
      </c>
      <c r="F53" s="121">
        <v>14082.566168000001</v>
      </c>
      <c r="G53" s="121">
        <v>-2409.5854909999998</v>
      </c>
      <c r="H53" s="121">
        <v>684.43936604862324</v>
      </c>
      <c r="I53" s="121">
        <v>13892.149904</v>
      </c>
      <c r="J53" s="121">
        <v>-41.967133000000004</v>
      </c>
      <c r="K53" s="121">
        <v>33202.451635187943</v>
      </c>
      <c r="L53" s="121">
        <v>10961.299542000001</v>
      </c>
      <c r="M53" s="121">
        <v>1415.3282400000001</v>
      </c>
      <c r="N53" s="121">
        <v>674.47048905065299</v>
      </c>
    </row>
    <row r="54" spans="1:14">
      <c r="A54" s="120" t="s">
        <v>209</v>
      </c>
      <c r="B54" s="120" t="s">
        <v>210</v>
      </c>
      <c r="C54" s="121">
        <v>299285.02209300001</v>
      </c>
      <c r="D54" s="121">
        <v>270166.75063099997</v>
      </c>
      <c r="E54" s="121">
        <v>10.777888616564237</v>
      </c>
      <c r="F54" s="121">
        <v>-12567.357217000001</v>
      </c>
      <c r="G54" s="121">
        <v>-13171.236583</v>
      </c>
      <c r="H54" s="121">
        <v>4.5848342499550956</v>
      </c>
      <c r="I54" s="121">
        <v>-7399.9581159999998</v>
      </c>
      <c r="J54" s="121">
        <v>-7089.8572560000002</v>
      </c>
      <c r="K54" s="121">
        <v>-4.373866056859856</v>
      </c>
      <c r="L54" s="121">
        <v>-9098.2804090000009</v>
      </c>
      <c r="M54" s="121">
        <v>-7916.9499670000005</v>
      </c>
      <c r="N54" s="121">
        <v>-14.921534769375919</v>
      </c>
    </row>
    <row r="55" spans="1:14">
      <c r="A55" s="120" t="s">
        <v>211</v>
      </c>
      <c r="B55" s="120" t="s">
        <v>212</v>
      </c>
      <c r="C55" s="121">
        <v>44759.869635000003</v>
      </c>
      <c r="D55" s="121">
        <v>37911.193411</v>
      </c>
      <c r="E55" s="121">
        <v>18.065050471380957</v>
      </c>
      <c r="F55" s="121">
        <v>-37.207357000000002</v>
      </c>
      <c r="G55" s="121">
        <v>-1606.6098380000001</v>
      </c>
      <c r="H55" s="121">
        <v>97.68410748397271</v>
      </c>
      <c r="I55" s="121">
        <v>357.13644599999998</v>
      </c>
      <c r="J55" s="121">
        <v>-2450.0599910000001</v>
      </c>
      <c r="K55" s="121">
        <v>114.57664087050512</v>
      </c>
      <c r="L55" s="121">
        <v>551.57409000000007</v>
      </c>
      <c r="M55" s="121">
        <v>-1975.9082010000002</v>
      </c>
      <c r="N55" s="121">
        <v>127.91496536736122</v>
      </c>
    </row>
    <row r="56" spans="1:14">
      <c r="A56" s="120" t="s">
        <v>234</v>
      </c>
      <c r="B56" s="120" t="s">
        <v>235</v>
      </c>
      <c r="C56" s="121">
        <v>19479.930713999998</v>
      </c>
      <c r="D56" s="121">
        <v>13022.291298</v>
      </c>
      <c r="E56" s="121">
        <v>49.589118137695024</v>
      </c>
      <c r="F56" s="121">
        <v>-485.92041699999999</v>
      </c>
      <c r="G56" s="121">
        <v>-3905.6328670000003</v>
      </c>
      <c r="H56" s="121">
        <v>87.558471736918648</v>
      </c>
      <c r="I56" s="121">
        <v>-307.59107299999999</v>
      </c>
      <c r="J56" s="121">
        <v>-3246.85698</v>
      </c>
      <c r="K56" s="121">
        <v>90.526497628485004</v>
      </c>
      <c r="L56" s="121">
        <v>-307.59107299999999</v>
      </c>
      <c r="M56" s="121">
        <v>-3246.85698</v>
      </c>
      <c r="N56" s="121">
        <v>90.526497628485004</v>
      </c>
    </row>
    <row r="57" spans="1:14">
      <c r="A57" s="120" t="s">
        <v>236</v>
      </c>
      <c r="B57" s="120" t="s">
        <v>237</v>
      </c>
      <c r="C57" s="121">
        <v>499484.778184</v>
      </c>
      <c r="D57" s="121">
        <v>433497.86267900001</v>
      </c>
      <c r="E57" s="121">
        <v>15.221970207004803</v>
      </c>
      <c r="F57" s="121">
        <v>25755.609084</v>
      </c>
      <c r="G57" s="121">
        <v>22653.422052999998</v>
      </c>
      <c r="H57" s="121">
        <v>13.694121019518009</v>
      </c>
      <c r="I57" s="121">
        <v>30535.502263999999</v>
      </c>
      <c r="J57" s="121">
        <v>33256.718660999999</v>
      </c>
      <c r="K57" s="121">
        <v>-8.182456076736031</v>
      </c>
      <c r="L57" s="121">
        <v>27391.999761000003</v>
      </c>
      <c r="M57" s="121">
        <v>30304.571756000001</v>
      </c>
      <c r="N57" s="121">
        <v>-9.610998691718315</v>
      </c>
    </row>
    <row r="58" spans="1:14">
      <c r="A58" s="120" t="s">
        <v>238</v>
      </c>
      <c r="B58" s="120" t="s">
        <v>239</v>
      </c>
      <c r="C58" s="121">
        <v>73827.331285000007</v>
      </c>
      <c r="D58" s="121">
        <v>59953.479646000007</v>
      </c>
      <c r="E58" s="121">
        <v>23.141028212072491</v>
      </c>
      <c r="F58" s="121">
        <v>-385.69023599999997</v>
      </c>
      <c r="G58" s="121">
        <v>-2331.3167450000001</v>
      </c>
      <c r="H58" s="121">
        <v>83.456120373724687</v>
      </c>
      <c r="I58" s="121">
        <v>233.07763399999999</v>
      </c>
      <c r="J58" s="121">
        <v>1024.1952570000001</v>
      </c>
      <c r="K58" s="121">
        <v>-77.242851652846511</v>
      </c>
      <c r="L58" s="121">
        <v>320.13823400000001</v>
      </c>
      <c r="M58" s="121">
        <v>1128.805147</v>
      </c>
      <c r="N58" s="121">
        <v>-71.639194341837992</v>
      </c>
    </row>
    <row r="59" spans="1:14">
      <c r="A59" s="120" t="s">
        <v>240</v>
      </c>
      <c r="B59" s="120" t="s">
        <v>241</v>
      </c>
      <c r="C59" s="121">
        <v>116450.841829</v>
      </c>
      <c r="D59" s="121">
        <v>92974.802565999998</v>
      </c>
      <c r="E59" s="121">
        <v>25.249894181098227</v>
      </c>
      <c r="F59" s="121">
        <v>6517.9254060000003</v>
      </c>
      <c r="G59" s="121">
        <v>6884.5217730000004</v>
      </c>
      <c r="H59" s="121">
        <v>-5.3249358355976559</v>
      </c>
      <c r="I59" s="121">
        <v>8601.1297799999993</v>
      </c>
      <c r="J59" s="121">
        <v>8461.2445430000007</v>
      </c>
      <c r="K59" s="121">
        <v>1.6532465914334771</v>
      </c>
      <c r="L59" s="121">
        <v>8511.6408790000005</v>
      </c>
      <c r="M59" s="121">
        <v>8375.6905509999997</v>
      </c>
      <c r="N59" s="121">
        <v>1.6231536632375854</v>
      </c>
    </row>
    <row r="60" spans="1:14">
      <c r="A60" s="120" t="s">
        <v>121</v>
      </c>
      <c r="B60" s="120" t="s">
        <v>213</v>
      </c>
      <c r="C60" s="121">
        <v>221646.09055399999</v>
      </c>
      <c r="D60" s="121">
        <v>207934.970669</v>
      </c>
      <c r="E60" s="121">
        <v>6.5939460980933093</v>
      </c>
      <c r="F60" s="121">
        <v>-2356.3829820000001</v>
      </c>
      <c r="G60" s="121">
        <v>816.6201440000001</v>
      </c>
      <c r="H60" s="121">
        <v>-388.55312954415677</v>
      </c>
      <c r="I60" s="121">
        <v>-1905.001489</v>
      </c>
      <c r="J60" s="121">
        <v>1332.2706599999999</v>
      </c>
      <c r="K60" s="121">
        <v>-242.9890746824673</v>
      </c>
      <c r="L60" s="121">
        <v>-1744.5881649999999</v>
      </c>
      <c r="M60" s="121">
        <v>1860.008853</v>
      </c>
      <c r="N60" s="121">
        <v>-193.79461620229179</v>
      </c>
    </row>
    <row r="61" spans="1:14">
      <c r="A61" s="120" t="s">
        <v>76</v>
      </c>
      <c r="B61" s="120" t="s">
        <v>75</v>
      </c>
      <c r="C61" s="121">
        <v>335890.90828099998</v>
      </c>
      <c r="D61" s="121">
        <v>267728.105461</v>
      </c>
      <c r="E61" s="121">
        <v>25.459711337601526</v>
      </c>
      <c r="F61" s="121">
        <v>35567.313945000002</v>
      </c>
      <c r="G61" s="121">
        <v>28170.578573999999</v>
      </c>
      <c r="H61" s="121">
        <v>26.256952272278888</v>
      </c>
      <c r="I61" s="121">
        <v>29373.5363</v>
      </c>
      <c r="J61" s="121">
        <v>21760.056153000001</v>
      </c>
      <c r="K61" s="121">
        <v>34.988329503691787</v>
      </c>
      <c r="L61" s="121">
        <v>29443.138573</v>
      </c>
      <c r="M61" s="121">
        <v>21752.415818999998</v>
      </c>
      <c r="N61" s="121">
        <v>35.35571781081169</v>
      </c>
    </row>
  </sheetData>
  <mergeCells count="4">
    <mergeCell ref="L4:N4"/>
    <mergeCell ref="C4:E4"/>
    <mergeCell ref="F4:H4"/>
    <mergeCell ref="I4:K4"/>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1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3"/>
      <c r="F5" s="74"/>
      <c r="G5" s="74"/>
      <c r="H5" s="74"/>
      <c r="I5" s="74"/>
      <c r="J5" s="75"/>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44" t="s">
        <v>45</v>
      </c>
      <c r="B8" s="243"/>
      <c r="C8" s="243"/>
      <c r="D8" s="243"/>
      <c r="E8" s="243"/>
      <c r="F8" s="243" t="s">
        <v>16</v>
      </c>
      <c r="G8" s="243"/>
      <c r="H8" s="243"/>
      <c r="I8" s="243"/>
      <c r="J8" s="243"/>
    </row>
    <row r="9" spans="1:10" ht="31.5" customHeight="1">
      <c r="A9" s="54" t="s">
        <v>0</v>
      </c>
      <c r="B9" s="245" t="s">
        <v>17</v>
      </c>
      <c r="C9" s="246"/>
      <c r="D9" s="246"/>
      <c r="E9" s="247"/>
      <c r="F9" s="54" t="s">
        <v>25</v>
      </c>
      <c r="G9" s="248" t="s">
        <v>18</v>
      </c>
      <c r="H9" s="248"/>
      <c r="I9" s="248"/>
      <c r="J9" s="248"/>
    </row>
    <row r="10" spans="1:10" ht="31.5" customHeight="1">
      <c r="A10" s="54" t="s">
        <v>19</v>
      </c>
      <c r="B10" s="248" t="s">
        <v>20</v>
      </c>
      <c r="C10" s="248"/>
      <c r="D10" s="248"/>
      <c r="E10" s="248"/>
      <c r="F10" s="54" t="s">
        <v>1</v>
      </c>
      <c r="G10" s="248" t="s">
        <v>13</v>
      </c>
      <c r="H10" s="248"/>
      <c r="I10" s="248"/>
      <c r="J10" s="248"/>
    </row>
    <row r="11" spans="1:10" ht="31.5" customHeight="1">
      <c r="A11" s="54" t="s">
        <v>21</v>
      </c>
      <c r="B11" s="248" t="s">
        <v>22</v>
      </c>
      <c r="C11" s="248"/>
      <c r="D11" s="248"/>
      <c r="E11" s="248"/>
      <c r="F11" s="54" t="s">
        <v>26</v>
      </c>
      <c r="G11" s="248" t="s">
        <v>14</v>
      </c>
      <c r="H11" s="248"/>
      <c r="I11" s="248"/>
      <c r="J11" s="248"/>
    </row>
    <row r="12" spans="1:10" ht="31.5" customHeight="1">
      <c r="A12" s="54" t="s">
        <v>23</v>
      </c>
      <c r="B12" s="248" t="s">
        <v>24</v>
      </c>
      <c r="C12" s="248"/>
      <c r="D12" s="248"/>
      <c r="E12" s="248"/>
      <c r="F12" s="54"/>
      <c r="G12" s="249"/>
      <c r="H12" s="249"/>
      <c r="I12" s="249"/>
      <c r="J12" s="249"/>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77"/>
      <c r="B15" s="177"/>
      <c r="C15" s="177"/>
      <c r="D15" s="177"/>
      <c r="E15" s="177"/>
      <c r="F15" s="177"/>
      <c r="G15" s="177"/>
    </row>
    <row r="16" spans="1:10" ht="12" customHeight="1">
      <c r="A16" s="177"/>
      <c r="B16" s="177"/>
      <c r="C16" s="177"/>
      <c r="D16" s="177"/>
      <c r="E16" s="177"/>
      <c r="F16" s="177"/>
      <c r="G16" s="177"/>
    </row>
    <row r="17" spans="1:7" ht="14.25" customHeight="1">
      <c r="A17" s="177"/>
      <c r="B17" s="177"/>
      <c r="C17" s="177"/>
      <c r="D17" s="177"/>
      <c r="E17" s="177"/>
      <c r="F17" s="177"/>
      <c r="G17" s="177"/>
    </row>
    <row r="18" spans="1:7" ht="14.25" customHeight="1">
      <c r="A18" s="177"/>
      <c r="B18" s="177"/>
      <c r="C18" s="177"/>
      <c r="D18" s="177"/>
      <c r="E18" s="177"/>
      <c r="F18" s="177"/>
      <c r="G18" s="177"/>
    </row>
    <row r="19" spans="1:7">
      <c r="A19" s="177"/>
      <c r="B19" s="177"/>
      <c r="C19" s="177"/>
      <c r="D19" s="177"/>
      <c r="E19" s="177"/>
      <c r="F19" s="177"/>
      <c r="G19" s="177"/>
    </row>
    <row r="20" spans="1:7" ht="6.75" customHeight="1">
      <c r="A20" s="177"/>
      <c r="B20" s="177"/>
      <c r="C20" s="177"/>
      <c r="D20" s="177"/>
      <c r="E20" s="177"/>
      <c r="F20" s="177"/>
      <c r="G20" s="177"/>
    </row>
    <row r="21" spans="1:7" ht="8.25" customHeight="1">
      <c r="A21" s="177"/>
      <c r="B21" s="177"/>
      <c r="C21" s="177"/>
      <c r="D21" s="177"/>
      <c r="E21" s="177"/>
      <c r="F21" s="177"/>
      <c r="G21" s="177"/>
    </row>
    <row r="22" spans="1:7">
      <c r="A22" s="177"/>
      <c r="B22" s="177"/>
      <c r="C22" s="177"/>
      <c r="D22" s="177"/>
      <c r="E22" s="177"/>
      <c r="F22" s="177"/>
      <c r="G22" s="177"/>
    </row>
    <row r="23" spans="1:7">
      <c r="A23" s="177"/>
      <c r="B23" s="177"/>
      <c r="C23" s="177"/>
      <c r="D23" s="177"/>
      <c r="E23" s="177"/>
      <c r="F23" s="177"/>
      <c r="G23" s="177"/>
    </row>
    <row r="24" spans="1:7">
      <c r="A24" s="177"/>
      <c r="B24" s="177"/>
      <c r="C24" s="177"/>
      <c r="D24" s="177"/>
      <c r="E24" s="177"/>
      <c r="F24" s="177"/>
      <c r="G24" s="177"/>
    </row>
    <row r="25" spans="1:7">
      <c r="A25" s="177"/>
      <c r="B25" s="177"/>
      <c r="C25" s="177"/>
      <c r="D25" s="177"/>
      <c r="E25" s="177"/>
      <c r="F25" s="177"/>
      <c r="G25" s="177"/>
    </row>
    <row r="26" spans="1:7">
      <c r="A26" s="177"/>
      <c r="B26" s="177"/>
      <c r="C26" s="177"/>
      <c r="D26" s="177"/>
      <c r="E26" s="177"/>
      <c r="F26" s="177"/>
      <c r="G26" s="177"/>
    </row>
    <row r="27" spans="1:7">
      <c r="A27" s="177"/>
      <c r="B27" s="177"/>
      <c r="C27" s="177"/>
      <c r="D27" s="177"/>
      <c r="E27" s="177"/>
      <c r="F27" s="177"/>
      <c r="G27" s="177"/>
    </row>
    <row r="28" spans="1:7">
      <c r="A28" s="177"/>
      <c r="B28" s="177"/>
      <c r="C28" s="177"/>
      <c r="D28" s="177"/>
      <c r="E28" s="177"/>
      <c r="F28" s="177"/>
      <c r="G28" s="177"/>
    </row>
    <row r="29" spans="1:7">
      <c r="A29" s="177"/>
      <c r="B29" s="177"/>
      <c r="C29" s="177"/>
      <c r="D29" s="177"/>
      <c r="E29" s="177"/>
      <c r="F29" s="177"/>
      <c r="G29" s="177"/>
    </row>
    <row r="30" spans="1:7">
      <c r="A30" s="177"/>
      <c r="B30" s="177"/>
      <c r="C30" s="177"/>
      <c r="D30" s="177"/>
      <c r="E30" s="177"/>
      <c r="F30" s="177"/>
      <c r="G30" s="177"/>
    </row>
    <row r="31" spans="1:7">
      <c r="A31" s="177"/>
      <c r="B31" s="177"/>
      <c r="C31" s="177"/>
      <c r="D31" s="177"/>
      <c r="E31" s="177"/>
      <c r="F31" s="177"/>
      <c r="G31" s="177"/>
    </row>
    <row r="32" spans="1:7">
      <c r="A32" s="177"/>
      <c r="B32" s="177"/>
      <c r="C32" s="177"/>
      <c r="D32" s="177"/>
      <c r="E32" s="177"/>
      <c r="F32" s="177"/>
      <c r="G32" s="177"/>
    </row>
    <row r="33" spans="1:7">
      <c r="A33" s="177"/>
      <c r="B33" s="177"/>
      <c r="C33" s="177"/>
      <c r="D33" s="177"/>
      <c r="E33" s="177"/>
      <c r="F33" s="177"/>
      <c r="G33" s="177"/>
    </row>
    <row r="34" spans="1:7">
      <c r="A34" s="177"/>
      <c r="B34" s="177"/>
      <c r="C34" s="177"/>
      <c r="D34" s="177"/>
      <c r="E34" s="177"/>
      <c r="F34" s="177"/>
      <c r="G34" s="177"/>
    </row>
    <row r="35" spans="1:7">
      <c r="A35" s="177"/>
      <c r="B35" s="177"/>
      <c r="C35" s="177"/>
      <c r="D35" s="177"/>
      <c r="E35" s="177"/>
      <c r="F35" s="177"/>
      <c r="G35" s="177"/>
    </row>
    <row r="36" spans="1:7">
      <c r="A36" s="177"/>
      <c r="B36" s="177"/>
      <c r="C36" s="177"/>
      <c r="D36" s="177"/>
      <c r="E36" s="177"/>
      <c r="F36" s="177"/>
      <c r="G36" s="177"/>
    </row>
    <row r="37" spans="1:7">
      <c r="A37" s="177"/>
      <c r="B37" s="177"/>
      <c r="C37" s="177"/>
      <c r="D37" s="177"/>
      <c r="E37" s="177"/>
      <c r="F37" s="177"/>
      <c r="G37" s="177"/>
    </row>
    <row r="38" spans="1:7">
      <c r="A38" s="177"/>
      <c r="B38" s="177"/>
      <c r="C38" s="177"/>
      <c r="D38" s="177"/>
      <c r="E38" s="177"/>
      <c r="F38" s="177"/>
      <c r="G38" s="177"/>
    </row>
    <row r="39" spans="1:7">
      <c r="A39" s="177"/>
      <c r="B39" s="177"/>
      <c r="C39" s="177"/>
      <c r="D39" s="177"/>
      <c r="E39" s="177"/>
      <c r="F39" s="177"/>
      <c r="G39" s="177"/>
    </row>
    <row r="40" spans="1:7">
      <c r="A40" s="177"/>
      <c r="B40" s="177"/>
      <c r="C40" s="177"/>
      <c r="D40" s="177"/>
      <c r="E40" s="177"/>
      <c r="F40" s="177"/>
      <c r="G40" s="177"/>
    </row>
    <row r="41" spans="1:7">
      <c r="A41" s="177"/>
      <c r="B41" s="177"/>
      <c r="C41" s="177"/>
      <c r="D41" s="177"/>
      <c r="E41" s="177"/>
      <c r="F41" s="177"/>
      <c r="G41" s="177"/>
    </row>
    <row r="42" spans="1:7">
      <c r="A42" s="177"/>
      <c r="B42" s="177"/>
      <c r="C42" s="177"/>
      <c r="D42" s="177"/>
      <c r="E42" s="177"/>
      <c r="F42" s="177"/>
      <c r="G42" s="177"/>
    </row>
    <row r="43" spans="1:7">
      <c r="A43" s="177"/>
      <c r="B43" s="177"/>
      <c r="C43" s="177"/>
      <c r="D43" s="177"/>
      <c r="E43" s="177"/>
      <c r="F43" s="177"/>
      <c r="G43" s="177"/>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G11:J11"/>
    <mergeCell ref="G12:J12"/>
    <mergeCell ref="A15:G43"/>
    <mergeCell ref="B11:E11"/>
    <mergeCell ref="B12:E12"/>
    <mergeCell ref="F8:J8"/>
    <mergeCell ref="A8:E8"/>
    <mergeCell ref="B9:E9"/>
    <mergeCell ref="B10:E10"/>
    <mergeCell ref="G9:J9"/>
    <mergeCell ref="G10:J10"/>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2014-10-14T01:57:42Z</dcterms:modified>
</cp:coreProperties>
</file>