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omments3.xml" ContentType="application/vnd.openxmlformats-officedocument.spreadsheetml.comments+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charts/chart12.xml" ContentType="application/vnd.openxmlformats-officedocument.drawingml.chart+xml"/>
  <Override PartName="/xl/drawings/drawing7.xml" ContentType="application/vnd.openxmlformats-officedocument.drawing+xml"/>
  <Override PartName="/xl/comments5.xml" ContentType="application/vnd.openxmlformats-officedocument.spreadsheetml.comments+xml"/>
  <Override PartName="/xl/charts/chart13.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hidePivotFieldList="1" defaultThemeVersion="124226"/>
  <bookViews>
    <workbookView xWindow="480" yWindow="105" windowWidth="5250" windowHeight="3570" tabRatio="863"/>
  </bookViews>
  <sheets>
    <sheet name="华融行业周报" sheetId="1" r:id="rId1"/>
    <sheet name="市场及表现" sheetId="49" r:id="rId2"/>
    <sheet name="各板块上市公司表现" sheetId="52" r:id="rId3"/>
    <sheet name="国内维生素价格" sheetId="44" r:id="rId4"/>
    <sheet name="国内激素类价格" sheetId="46" r:id="rId5"/>
    <sheet name="国内抗生素价格" sheetId="48" r:id="rId6"/>
    <sheet name="中药材价格 " sheetId="61" r:id="rId7"/>
    <sheet name="行业要闻" sheetId="57" r:id="rId8"/>
    <sheet name="重点公告" sheetId="59" r:id="rId9"/>
    <sheet name="免责声明" sheetId="38" r:id="rId10"/>
  </sheets>
  <externalReferences>
    <externalReference r:id="rId11"/>
    <externalReference r:id="rId12"/>
    <externalReference r:id="rId13"/>
    <externalReference r:id="rId14"/>
    <externalReference r:id="rId15"/>
  </externalReferences>
  <definedNames>
    <definedName name="_xlnm._FilterDatabase" localSheetId="1" hidden="1">市场及表现!$P$22:$R$51</definedName>
    <definedName name="_zs1" localSheetId="7">OFFSET([1]二级行业市场表现!$N$4,0,(3-[1]二级行业市场表现!$B$10)*6+1,LOOKUP([1]二级行业市场表现!$B$10,{1,2,3},{51,103,154}),1)</definedName>
    <definedName name="_zs1" localSheetId="6">OFFSET([2]市场表现!$O$4,0,(3-[2]市场表现!$B$10)*7+1,LOOKUP([2]市场表现!$B$10,{1,2,3},{51,103,154})+1,1)</definedName>
    <definedName name="_zs1">OFFSET([2]市场表现!$O$4,0,(3-[2]市场表现!$B$10)*7+1,LOOKUP([2]市场表现!$B$10,{1,2,3},{51,103,154})+1,1)</definedName>
    <definedName name="_zs2" localSheetId="7">OFFSET([1]二级行业市场表现!$N$4,0,(3-[1]二级行业市场表现!$B$10)*6+2,LOOKUP([1]二级行业市场表现!$B$10,{1,2,3},{51,103,154}),1)</definedName>
    <definedName name="_zs2" localSheetId="6">OFFSET([2]市场表现!$O$4,0,(3-[2]市场表现!$B$10)*7+2,LOOKUP([2]市场表现!$B$10,{1,2,3},{51,103,154})+1,1)</definedName>
    <definedName name="_zs2">OFFSET([2]市场表现!$O$4,0,(3-[2]市场表现!$B$10)*7+2,LOOKUP([2]市场表现!$B$10,{1,2,3},{51,103,154})+1,1)</definedName>
    <definedName name="_zs3" localSheetId="7">OFFSET([1]二级行业市场表现!$N$4,0,(3-[1]二级行业市场表现!$B$10)*6+3,LOOKUP([1]二级行业市场表现!$B$10,{1,2,3},{51,103,154}),1)</definedName>
    <definedName name="_zs3" localSheetId="6">OFFSET([2]市场表现!$O$4,0,(3-[2]市场表现!$B$10)*7+3,LOOKUP([2]市场表现!$B$10,{1,2,3},{51,103,154})+1,1)</definedName>
    <definedName name="_zs3">OFFSET([2]市场表现!$O$4,0,(3-[2]市场表现!$B$10)*7+3,LOOKUP([2]市场表现!$B$10,{1,2,3},{51,103,154})+1,1)</definedName>
    <definedName name="_zs4" localSheetId="7">OFFSET([1]二级行业市场表现!$N$4,0,(3-[1]二级行业市场表现!$B$10)*6+4,LOOKUP([1]二级行业市场表现!$B$10,{1,2,3},{51,103,154}),1)</definedName>
    <definedName name="_zs4" localSheetId="6">OFFSET([2]市场表现!$O$4,0,(3-[2]市场表现!$B$10)*7+4,LOOKUP([2]市场表现!$B$10,{1,2,3},{51,103,154})+1,1)</definedName>
    <definedName name="_zs4">OFFSET([2]市场表现!$O$4,0,(3-[2]市场表现!$B$10)*7+4,LOOKUP([2]市场表现!$B$10,{1,2,3},{51,103,154})+1,1)</definedName>
    <definedName name="_zs5" comment="增值服务III CI005366.WI" localSheetId="7">OFFSET([3]市场表现!$O$4,0,(3-[3]市场表现!$B$10)*7+5,LOOKUP([3]市场表现!$B$10,{1,2,3},{51,103,154})+1,1)</definedName>
    <definedName name="_zs5" localSheetId="6">OFFSET([2]市场表现!$O$4,0,(3-[2]市场表现!$B$10)*7+5,LOOKUP([2]市场表现!$B$10,{1,2,3},{51,103,154})+1,1)</definedName>
    <definedName name="_zs5">OFFSET([2]市场表现!$O$4,0,(3-[2]市场表现!$B$10)*7+5,LOOKUP([2]市场表现!$B$10,{1,2,3},{51,103,154})+1,1)</definedName>
    <definedName name="baijiugj" localSheetId="5">OFFSET(国内抗生素价格!#REF!,0,(国内抗生素价格!$D$5)*4-1,1,1)</definedName>
    <definedName name="baijiugj" localSheetId="6">OFFSET('中药材价格 '!#REF!,0,('中药材价格 '!$D$5)*4-1,1,1)</definedName>
    <definedName name="baijiugj">OFFSET(#REF!,0,(#REF!)*4-1,1,1)</definedName>
    <definedName name="baijiumt" localSheetId="5">OFFSET(国内抗生素价格!#REF!,0,(国内抗生素价格!$D$5)*4-3,1,1)</definedName>
    <definedName name="baijiumt" localSheetId="6">OFFSET('中药材价格 '!#REF!,0,('中药材价格 '!$D$5)*4-3,1,1)</definedName>
    <definedName name="baijiumt">OFFSET(#REF!,0,(#REF!)*4-3,1,1)</definedName>
    <definedName name="baijiupricedate" localSheetId="5">OFFSET(国内抗生素价格!$H$4,0,0,500)</definedName>
    <definedName name="baijiupricedate" localSheetId="6">OFFSET('中药材价格 '!$H$4,0,0,500)</definedName>
    <definedName name="baijiupricedate">OFFSET(#REF!,0,0,500)</definedName>
    <definedName name="baijiupricesjf" localSheetId="5">OFFSET(国内抗生素价格!#REF!,0,(国内抗生素价格!$D$5)*4,1,1)</definedName>
    <definedName name="baijiupricesjf" localSheetId="6">OFFSET('中药材价格 '!#REF!,0,('中药材价格 '!$D$5)*4,1,1)</definedName>
    <definedName name="baijiusjf" localSheetId="5">OFFSET(国内抗生素价格!#REF!,0,(国内抗生素价格!$D$5)*4,1,1)</definedName>
    <definedName name="baijiusjf" localSheetId="6">OFFSET('中药材价格 '!#REF!,0,('中药材价格 '!$D$5)*4,1,1)</definedName>
    <definedName name="baijiusjf">OFFSET(#REF!,0,(#REF!)*4,1,1)</definedName>
    <definedName name="baijiuwly" localSheetId="5">OFFSET(国内抗生素价格!#REF!,0,(国内抗生素价格!$D$5)*4-2,1,1)</definedName>
    <definedName name="baijiuwly" localSheetId="6">OFFSET('中药材价格 '!#REF!,0,('中药材价格 '!$D$5)*4-2,1,1)</definedName>
    <definedName name="baijiuwly">OFFSET(#REF!,0,(#REF!)*4-2,1,1)</definedName>
    <definedName name="date" localSheetId="7">OFFSET([1]二级行业市场表现!$N$4,0,(3-[1]二级行业市场表现!$B$10)*6,LOOKUP([1]二级行业市场表现!$B$10,{1,2,3},{51,103,154}),1)</definedName>
    <definedName name="date" localSheetId="6">OFFSET([1]二级行业市场表现!$N$4,0,(3-[1]二级行业市场表现!$B$10)*6,LOOKUP([1]二级行业市场表现!$B$10,{1,2,3},{51,103,154}),1)</definedName>
    <definedName name="date">OFFSET([1]二级行业市场表现!$N$4,0,(3-[1]二级行业市场表现!$B$10)*6,LOOKUP([1]二级行业市场表现!$B$10,{1,2,3},{51,103,154}),1)</definedName>
    <definedName name="fmdate">OFFSET([1]二级行业市场表现!$B$72,1,0,49,1)</definedName>
    <definedName name="fmIT">OFFSET([1]二级行业市场表现!$B$72,2,4,49,1)</definedName>
    <definedName name="fmsh00300">OFFSET([1]二级行业市场表现!$B$72,2,3,49,1)</definedName>
    <definedName name="gjprice" localSheetId="5">OFFSET(国内抗生素价格!$H$4,0,(国内抗生素价格!$D$5)*4-1,500,1)</definedName>
    <definedName name="gjprice" localSheetId="6">OFFSET('中药材价格 '!$H$4,0,('中药材价格 '!$D$5)*4-1,500,1)</definedName>
    <definedName name="gjprice">OFFSET(#REF!,0,(#REF!)*4-1,500,1)</definedName>
    <definedName name="meatprice" localSheetId="7">OFFSET(#REF!,0,(#REF!),500)</definedName>
    <definedName name="meatprice" localSheetId="6">OFFSET(#REF!,0,(#REF!),500)</definedName>
    <definedName name="meatprice">OFFSET(#REF!,0,(#REF!),500)</definedName>
    <definedName name="meatpricedate" localSheetId="7">OFFSET(#REF!,0,0,500)</definedName>
    <definedName name="meatpricedate" localSheetId="6">OFFSET(#REF!,0,0,500)</definedName>
    <definedName name="meatpricedate">OFFSET(#REF!,0,0,500)</definedName>
    <definedName name="meatpriceunit" localSheetId="7">OFFSET(#REF!,0,(#REF!),1)</definedName>
    <definedName name="meatpriceunit" localSheetId="6">OFFSET(#REF!,0,(#REF!),1)</definedName>
    <definedName name="meatpriceunit">OFFSET(#REF!,0,(#REF!),1)</definedName>
    <definedName name="meatvol" localSheetId="7">OFFSET(#REF!,0,(#REF!),500)</definedName>
    <definedName name="meatvol" localSheetId="6">OFFSET([4]国内维生素价格!$H$5,0,([4]国内维生素价格!$D$8),500)</definedName>
    <definedName name="meatvol">OFFSET(国内维生素价格!$H$5,0,(国内维生素价格!$D$8),500)</definedName>
    <definedName name="meatvoldate" localSheetId="7">OFFSET(#REF!,0,0,500)</definedName>
    <definedName name="meatvoldate" localSheetId="6">OFFSET([4]国内维生素价格!$H$5,0,0,500)</definedName>
    <definedName name="meatvoldate">OFFSET(国内维生素价格!$H$5,0,0,500)</definedName>
    <definedName name="meatvolunit" localSheetId="7">OFFSET(#REF!,0,(#REF!),1)</definedName>
    <definedName name="meatvolunit" localSheetId="6">OFFSET([4]国内维生素价格!$H$4,0,([4]国内维生素价格!$D$8),1)</definedName>
    <definedName name="meatvolunit">OFFSET(国内维生素价格!$H$4,0,(国内维生素价格!$D$8),1)</definedName>
    <definedName name="mtprice" localSheetId="5">OFFSET(国内抗生素价格!$H$4,0,(国内抗生素价格!$D$5)*4-3,500,1)</definedName>
    <definedName name="mtprice" localSheetId="6">OFFSET('中药材价格 '!$H$4,0,('中药材价格 '!$D$5)*4-3,500,1)</definedName>
    <definedName name="mtprice">OFFSET(#REF!,0,(#REF!)*4-3,500,1)</definedName>
    <definedName name="rpcl" localSheetId="7">OFFSET(#REF!,0,7+(#REF!),500)</definedName>
    <definedName name="rpcl" localSheetId="6">OFFSET(#REF!,0,7+(#REF!),500)</definedName>
    <definedName name="rpcl">OFFSET(#REF!,0,7+(#REF!),500)</definedName>
    <definedName name="rpcldate" localSheetId="7">OFFSET(#REF!,0,0,500)</definedName>
    <definedName name="rpcldate" localSheetId="6">OFFSET(#REF!,0,0,500)</definedName>
    <definedName name="rpcldate">OFFSET(#REF!,0,0,500)</definedName>
    <definedName name="rpclunit" localSheetId="7">OFFSET(#REF!,0,7+(#REF!),1)</definedName>
    <definedName name="rpclunit" localSheetId="6">OFFSET(#REF!,0,7+(#REF!),1)</definedName>
    <definedName name="rpclunit">OFFSET(#REF!,0,7+(#REF!),1)</definedName>
    <definedName name="rpjg" localSheetId="7">OFFSET(#REF!,1,6+(#REF!)*2,500)</definedName>
    <definedName name="rpjg" localSheetId="6">OFFSET(#REF!,1,6+(#REF!)*2,500)</definedName>
    <definedName name="rpjg">OFFSET(#REF!,1,6+(#REF!)*2,500)</definedName>
    <definedName name="rpjgdate" localSheetId="7">OFFSET(#REF!,1,5+(#REF!)*2,500)</definedName>
    <definedName name="rpjgdate" localSheetId="6">OFFSET(#REF!,1,5+(#REF!)*2,500)</definedName>
    <definedName name="rpjgdate">OFFSET(#REF!,1,5+(#REF!)*2,500)</definedName>
    <definedName name="rpjgunit" comment="单位" localSheetId="7">OFFSET(#REF!,0,6+(#REF!)*2)</definedName>
    <definedName name="rpjgunit" comment="单位" localSheetId="6">OFFSET(#REF!,0,6+(#REF!)*2)</definedName>
    <definedName name="rpjgunit" comment="单位">OFFSET(#REF!,0,6+(#REF!)*2)</definedName>
    <definedName name="sjfprice" localSheetId="5">OFFSET(国内抗生素价格!$H$4,0,(国内抗生素价格!$D$5)*4,500,1)</definedName>
    <definedName name="sjfprice" localSheetId="6">OFFSET('中药材价格 '!$H$4,0,('中药材价格 '!$D$5)*4,500,1)</definedName>
    <definedName name="sjfprice">OFFSET(#REF!,0,(#REF!)*4,500,1)</definedName>
    <definedName name="snjg_date" comment="日期">OFFSET(#REF!,0,0,COUNT(#REF!),1)</definedName>
    <definedName name="snjg_qy1" comment="按区域划分-低标水泥">OFFSET(#REF!,0,#REF!-1,COUNT(#REF!)+1,1)</definedName>
    <definedName name="snjg_qy2" comment="按区域划分-高标水泥">OFFSET(#REF!,0,#REF!+7-1,COUNT(#REF!)+1,1)</definedName>
    <definedName name="snjg_sf1">OFFSET(#REF!,0,#REF!-1,COUNT(#REF!)+1,1)</definedName>
    <definedName name="snjg_sf2">OFFSET(#REF!,0,#REF!,COUNT(#REF!)+1,1)</definedName>
    <definedName name="snkrb">OFFSET(#REF!,1,0,COUNT(#REF!),1)</definedName>
    <definedName name="snkrb_date">OFFSET(#REF!,1,0,COUNT(#REF!),1)</definedName>
    <definedName name="whitewine" localSheetId="7">OFFSET(#REF!,0,(#REF!)*2-1,500)</definedName>
    <definedName name="whitewine" localSheetId="6">OFFSET([4]国内激素类价格!$L$5,0,([4]国内激素类价格!$D$8)*2-1,500)</definedName>
    <definedName name="whitewine">OFFSET(国内激素类价格!$L$5,0,(国内激素类价格!$D$8)*2-1,500)</definedName>
    <definedName name="whitewinegrowth" localSheetId="7">OFFSET(#REF!,0,(#REF!)*2,500)</definedName>
    <definedName name="whitewinegrowth" localSheetId="6">OFFSET([4]国内激素类价格!$L$5,0,([4]国内激素类价格!$D$8)*2,500)</definedName>
    <definedName name="whitewinegrowth">OFFSET(国内激素类价格!$L$5,0,(国内激素类价格!$D$8)*2,500)</definedName>
    <definedName name="winedate" localSheetId="7">OFFSET(#REF!,0,0,500)</definedName>
    <definedName name="winedate" localSheetId="6">OFFSET([4]国内激素类价格!$L$5,0,0,500)</definedName>
    <definedName name="winedate">OFFSET(国内激素类价格!$L$5,0,0,500)</definedName>
    <definedName name="winegrowthunit" localSheetId="7">OFFSET(#REF!,0,(#REF!)*2,1)</definedName>
    <definedName name="winegrowthunit" localSheetId="6">OFFSET([4]国内激素类价格!$L$4,0,([4]国内激素类价格!$D$8)*2,1)</definedName>
    <definedName name="winegrowthunit">OFFSET(国内激素类价格!$L$4,0,(国内激素类价格!$D$8)*2,1)</definedName>
    <definedName name="wineimport" localSheetId="7">OFFSET(#REF!,1,#REF!,500)</definedName>
    <definedName name="wineimport" localSheetId="6">OFFSET([4]国内激素类价格!#REF!,1,[4]国内激素类价格!$D$26,500)</definedName>
    <definedName name="wineimport">OFFSET(国内激素类价格!#REF!,1,国内激素类价格!$D$26,500)</definedName>
    <definedName name="wineimportunit" localSheetId="7">OFFSET(#REF!,0,#REF!,1)</definedName>
    <definedName name="wineimportunit" localSheetId="6">OFFSET([4]国内激素类价格!#REF!,0,[4]国内激素类价格!$D$26,1)</definedName>
    <definedName name="wineimportunit">OFFSET(国内激素类价格!#REF!,0,国内激素类价格!$D$26,1)</definedName>
    <definedName name="wineunit" localSheetId="7">OFFSET(#REF!,0,(#REF!)*2-1,1)</definedName>
    <definedName name="wineunit" localSheetId="6">OFFSET([4]国内激素类价格!$L$4,0,([4]国内激素类价格!$D$8)*2-1,1)</definedName>
    <definedName name="wineunit">OFFSET(国内激素类价格!$L$4,0,(国内激素类价格!$D$8)*2-1,1)</definedName>
    <definedName name="wlyprice" localSheetId="5">OFFSET(国内抗生素价格!$H$4,0,(国内抗生素价格!$D$5)*4-2,500,1)</definedName>
    <definedName name="wlyprice" localSheetId="6">OFFSET('中药材价格 '!$H$4,0,('中药材价格 '!$D$5)*4-2,500,1)</definedName>
    <definedName name="wlyprice">OFFSET(#REF!,0,(#REF!)*4-2,500,1)</definedName>
    <definedName name="zsdate" localSheetId="7">OFFSET([3]市场表现!$O$2,2,(3-[3]市场表现!$B$10)*7,LOOKUP([3]市场表现!$B$10,{1,2,3},{51,103,154})-1,1)</definedName>
    <definedName name="zsdate" localSheetId="6">OFFSET([2]市场表现!$O$2,2,(3-[2]市场表现!$B$10)*7,LOOKUP([2]市场表现!$B$10,{1,2,3},{51,103,154})-1,1)</definedName>
    <definedName name="zsdate">OFFSET([2]市场表现!$O$2,2,(3-[2]市场表现!$B$10)*7,LOOKUP([2]市场表现!$B$10,{1,2,3},{51,103,154})-1,1)</definedName>
  </definedNames>
  <calcPr calcId="145621"/>
</workbook>
</file>

<file path=xl/calcChain.xml><?xml version="1.0" encoding="utf-8"?>
<calcChain xmlns="http://schemas.openxmlformats.org/spreadsheetml/2006/main">
  <c r="H7" i="1" l="1"/>
  <c r="H1" i="61"/>
  <c r="V1" i="61"/>
  <c r="AX1" i="61"/>
  <c r="L1" i="61"/>
  <c r="P1" i="61"/>
  <c r="AF1" i="61"/>
  <c r="X1" i="61"/>
  <c r="AR1" i="61"/>
  <c r="N1" i="61"/>
  <c r="AN1" i="61"/>
  <c r="T1" i="61"/>
  <c r="AP1" i="61"/>
  <c r="AH1" i="61"/>
  <c r="AT1" i="61"/>
  <c r="AB1" i="61"/>
  <c r="AL1" i="61"/>
  <c r="Z1" i="61"/>
  <c r="AJ1" i="61"/>
  <c r="AV1" i="61"/>
  <c r="R1" i="61"/>
  <c r="AD1" i="61"/>
  <c r="J1" i="61"/>
  <c r="C11" i="1" l="1"/>
  <c r="H2" i="49"/>
  <c r="N5" i="49" l="1"/>
  <c r="N244" i="49"/>
  <c r="N240" i="49"/>
  <c r="N236" i="49"/>
  <c r="N232" i="49"/>
  <c r="N228" i="49"/>
  <c r="N224" i="49"/>
  <c r="N220" i="49"/>
  <c r="N216" i="49"/>
  <c r="N212" i="49"/>
  <c r="N208" i="49"/>
  <c r="N204" i="49"/>
  <c r="N200" i="49"/>
  <c r="N196" i="49"/>
  <c r="N192" i="49"/>
  <c r="N188" i="49"/>
  <c r="N184" i="49"/>
  <c r="N180" i="49"/>
  <c r="N176" i="49"/>
  <c r="N172" i="49"/>
  <c r="N168" i="49"/>
  <c r="N164" i="49"/>
  <c r="N160" i="49"/>
  <c r="N156" i="49"/>
  <c r="N152" i="49"/>
  <c r="N148" i="49"/>
  <c r="N144" i="49"/>
  <c r="N140" i="49"/>
  <c r="N136" i="49"/>
  <c r="N132" i="49"/>
  <c r="N128" i="49"/>
  <c r="N124" i="49"/>
  <c r="N120" i="49"/>
  <c r="N116" i="49"/>
  <c r="N112" i="49"/>
  <c r="N108" i="49"/>
  <c r="N104" i="49"/>
  <c r="N100" i="49"/>
  <c r="N96" i="49"/>
  <c r="N92" i="49"/>
  <c r="N88" i="49"/>
  <c r="N84" i="49"/>
  <c r="N80" i="49"/>
  <c r="N76" i="49"/>
  <c r="N72" i="49"/>
  <c r="N68" i="49"/>
  <c r="N64" i="49"/>
  <c r="N60" i="49"/>
  <c r="N56" i="49"/>
  <c r="N52" i="49"/>
  <c r="N48" i="49"/>
  <c r="N44" i="49"/>
  <c r="N40" i="49"/>
  <c r="N36" i="49"/>
  <c r="N32" i="49"/>
  <c r="N28" i="49"/>
  <c r="N24" i="49"/>
  <c r="N20" i="49"/>
  <c r="N16" i="49"/>
  <c r="N12" i="49"/>
  <c r="N8" i="49"/>
  <c r="N7" i="49"/>
  <c r="N234" i="49"/>
  <c r="N226" i="49"/>
  <c r="N218" i="49"/>
  <c r="N210" i="49"/>
  <c r="N202" i="49"/>
  <c r="N194" i="49"/>
  <c r="N186" i="49"/>
  <c r="N178" i="49"/>
  <c r="N170" i="49"/>
  <c r="N162" i="49"/>
  <c r="N154" i="49"/>
  <c r="N142" i="49"/>
  <c r="N134" i="49"/>
  <c r="N126" i="49"/>
  <c r="N118" i="49"/>
  <c r="N110" i="49"/>
  <c r="N102" i="49"/>
  <c r="N94" i="49"/>
  <c r="N86" i="49"/>
  <c r="N78" i="49"/>
  <c r="N70" i="49"/>
  <c r="N58" i="49"/>
  <c r="N50" i="49"/>
  <c r="N42" i="49"/>
  <c r="N38" i="49"/>
  <c r="N30" i="49"/>
  <c r="N22" i="49"/>
  <c r="N14" i="49"/>
  <c r="N243" i="49"/>
  <c r="N211" i="49"/>
  <c r="N203" i="49"/>
  <c r="N195" i="49"/>
  <c r="N187" i="49"/>
  <c r="N179" i="49"/>
  <c r="N171" i="49"/>
  <c r="N163" i="49"/>
  <c r="N155" i="49"/>
  <c r="N147" i="49"/>
  <c r="N139" i="49"/>
  <c r="N131" i="49"/>
  <c r="N123" i="49"/>
  <c r="N115" i="49"/>
  <c r="N107" i="49"/>
  <c r="N99" i="49"/>
  <c r="N91" i="49"/>
  <c r="N83" i="49"/>
  <c r="N75" i="49"/>
  <c r="N67" i="49"/>
  <c r="N59" i="49"/>
  <c r="N51" i="49"/>
  <c r="N43" i="49"/>
  <c r="N35" i="49"/>
  <c r="N27" i="49"/>
  <c r="N19" i="49"/>
  <c r="N11" i="49"/>
  <c r="N245" i="49"/>
  <c r="N241" i="49"/>
  <c r="N237" i="49"/>
  <c r="N233" i="49"/>
  <c r="N229" i="49"/>
  <c r="N225" i="49"/>
  <c r="N221" i="49"/>
  <c r="N217" i="49"/>
  <c r="N213" i="49"/>
  <c r="N209" i="49"/>
  <c r="N205" i="49"/>
  <c r="N201" i="49"/>
  <c r="N197" i="49"/>
  <c r="N193" i="49"/>
  <c r="N189" i="49"/>
  <c r="N185" i="49"/>
  <c r="N181" i="49"/>
  <c r="N177" i="49"/>
  <c r="N173" i="49"/>
  <c r="N169" i="49"/>
  <c r="N165" i="49"/>
  <c r="N161" i="49"/>
  <c r="N157" i="49"/>
  <c r="N153" i="49"/>
  <c r="N149" i="49"/>
  <c r="N145" i="49"/>
  <c r="N141" i="49"/>
  <c r="N137" i="49"/>
  <c r="N133" i="49"/>
  <c r="N129" i="49"/>
  <c r="N125" i="49"/>
  <c r="N121" i="49"/>
  <c r="N117" i="49"/>
  <c r="N113" i="49"/>
  <c r="N109" i="49"/>
  <c r="N105" i="49"/>
  <c r="N101" i="49"/>
  <c r="N97" i="49"/>
  <c r="N93" i="49"/>
  <c r="N89" i="49"/>
  <c r="N85" i="49"/>
  <c r="N81" i="49"/>
  <c r="N77" i="49"/>
  <c r="N73" i="49"/>
  <c r="N69" i="49"/>
  <c r="N65" i="49"/>
  <c r="N61" i="49"/>
  <c r="N57" i="49"/>
  <c r="N53" i="49"/>
  <c r="N49" i="49"/>
  <c r="N45" i="49"/>
  <c r="N41" i="49"/>
  <c r="N37" i="49"/>
  <c r="N33" i="49"/>
  <c r="N29" i="49"/>
  <c r="N25" i="49"/>
  <c r="N21" i="49"/>
  <c r="N17" i="49"/>
  <c r="N13" i="49"/>
  <c r="N9" i="49"/>
  <c r="N242" i="49"/>
  <c r="N238" i="49"/>
  <c r="N230" i="49"/>
  <c r="N222" i="49"/>
  <c r="N214" i="49"/>
  <c r="N206" i="49"/>
  <c r="N198" i="49"/>
  <c r="N190" i="49"/>
  <c r="N182" i="49"/>
  <c r="N174" i="49"/>
  <c r="N166" i="49"/>
  <c r="N158" i="49"/>
  <c r="N150" i="49"/>
  <c r="N146" i="49"/>
  <c r="N138" i="49"/>
  <c r="N130" i="49"/>
  <c r="N122" i="49"/>
  <c r="N114" i="49"/>
  <c r="N106" i="49"/>
  <c r="N98" i="49"/>
  <c r="N90" i="49"/>
  <c r="N82" i="49"/>
  <c r="N74" i="49"/>
  <c r="N66" i="49"/>
  <c r="N62" i="49"/>
  <c r="N54" i="49"/>
  <c r="N46" i="49"/>
  <c r="N34" i="49"/>
  <c r="N26" i="49"/>
  <c r="N18" i="49"/>
  <c r="N10" i="49"/>
  <c r="N6" i="49"/>
  <c r="N239" i="49"/>
  <c r="N235" i="49"/>
  <c r="N231" i="49"/>
  <c r="N227" i="49"/>
  <c r="N223" i="49"/>
  <c r="N219" i="49"/>
  <c r="N215" i="49"/>
  <c r="N207" i="49"/>
  <c r="N199" i="49"/>
  <c r="N191" i="49"/>
  <c r="N183" i="49"/>
  <c r="N175" i="49"/>
  <c r="N167" i="49"/>
  <c r="N159" i="49"/>
  <c r="N151" i="49"/>
  <c r="N143" i="49"/>
  <c r="N135" i="49"/>
  <c r="N127" i="49"/>
  <c r="N119" i="49"/>
  <c r="N111" i="49"/>
  <c r="N103" i="49"/>
  <c r="N95" i="49"/>
  <c r="N87" i="49"/>
  <c r="N79" i="49"/>
  <c r="N71" i="49"/>
  <c r="N63" i="49"/>
  <c r="N55" i="49"/>
  <c r="N47" i="49"/>
  <c r="N39" i="49"/>
  <c r="N31" i="49"/>
  <c r="N23" i="49"/>
  <c r="N15" i="49"/>
  <c r="E5" i="52"/>
  <c r="Q19" i="49"/>
  <c r="Q18" i="49" s="1"/>
  <c r="D5" i="52"/>
  <c r="M244" i="49"/>
  <c r="M245" i="49"/>
  <c r="M6" i="49"/>
  <c r="M7" i="49"/>
  <c r="M8" i="49"/>
  <c r="M9" i="49"/>
  <c r="M10" i="49"/>
  <c r="M11" i="49"/>
  <c r="M12" i="49"/>
  <c r="M13" i="49"/>
  <c r="M14" i="49"/>
  <c r="M15" i="49"/>
  <c r="M16" i="49"/>
  <c r="M17" i="49"/>
  <c r="M18" i="49"/>
  <c r="M19" i="49"/>
  <c r="M20" i="49"/>
  <c r="M21" i="49"/>
  <c r="M22" i="49"/>
  <c r="M23" i="49"/>
  <c r="M24" i="49"/>
  <c r="M25" i="49"/>
  <c r="M26" i="49"/>
  <c r="M27" i="49"/>
  <c r="M28" i="49"/>
  <c r="M29" i="49"/>
  <c r="M30" i="49"/>
  <c r="M31" i="49"/>
  <c r="M32" i="49"/>
  <c r="M33" i="49"/>
  <c r="M34" i="49"/>
  <c r="M35" i="49"/>
  <c r="M36" i="49"/>
  <c r="M37" i="49"/>
  <c r="M38" i="49"/>
  <c r="M39" i="49"/>
  <c r="M40" i="49"/>
  <c r="M41" i="49"/>
  <c r="M42" i="49"/>
  <c r="M43" i="49"/>
  <c r="M44" i="49"/>
  <c r="M45" i="49"/>
  <c r="M46" i="49"/>
  <c r="M47" i="49"/>
  <c r="M48" i="49"/>
  <c r="M49" i="49"/>
  <c r="M50" i="49"/>
  <c r="M51" i="49"/>
  <c r="M52" i="49"/>
  <c r="M53" i="49"/>
  <c r="M54" i="49"/>
  <c r="M55" i="49"/>
  <c r="M56" i="49"/>
  <c r="M57" i="49"/>
  <c r="M58" i="49"/>
  <c r="M59" i="49"/>
  <c r="M60" i="49"/>
  <c r="M61" i="49"/>
  <c r="M62" i="49"/>
  <c r="M63" i="49"/>
  <c r="M64" i="49"/>
  <c r="M65" i="49"/>
  <c r="M66" i="49"/>
  <c r="M67" i="49"/>
  <c r="M68" i="49"/>
  <c r="M69" i="49"/>
  <c r="M70" i="49"/>
  <c r="M71" i="49"/>
  <c r="M72" i="49"/>
  <c r="M73" i="49"/>
  <c r="M74" i="49"/>
  <c r="M75" i="49"/>
  <c r="M76" i="49"/>
  <c r="M77" i="49"/>
  <c r="M78" i="49"/>
  <c r="M79" i="49"/>
  <c r="M80" i="49"/>
  <c r="M81" i="49"/>
  <c r="M82" i="49"/>
  <c r="M83" i="49"/>
  <c r="M84" i="49"/>
  <c r="M85" i="49"/>
  <c r="M86" i="49"/>
  <c r="M87" i="49"/>
  <c r="M88" i="49"/>
  <c r="M89" i="49"/>
  <c r="M90" i="49"/>
  <c r="M91" i="49"/>
  <c r="M92" i="49"/>
  <c r="M93" i="49"/>
  <c r="M94" i="49"/>
  <c r="M95" i="49"/>
  <c r="M96" i="49"/>
  <c r="M97" i="49"/>
  <c r="M98" i="49"/>
  <c r="M99" i="49"/>
  <c r="M100" i="49"/>
  <c r="M101" i="49"/>
  <c r="M102" i="49"/>
  <c r="M103" i="49"/>
  <c r="M104" i="49"/>
  <c r="M105" i="49"/>
  <c r="M106" i="49"/>
  <c r="M107" i="49"/>
  <c r="M108" i="49"/>
  <c r="M109" i="49"/>
  <c r="M110" i="49"/>
  <c r="M111" i="49"/>
  <c r="M112" i="49"/>
  <c r="M113" i="49"/>
  <c r="M114" i="49"/>
  <c r="M115" i="49"/>
  <c r="M116" i="49"/>
  <c r="M117" i="49"/>
  <c r="M118" i="49"/>
  <c r="M119" i="49"/>
  <c r="M120" i="49"/>
  <c r="M121" i="49"/>
  <c r="M122" i="49"/>
  <c r="M123" i="49"/>
  <c r="M124" i="49"/>
  <c r="M125" i="49"/>
  <c r="M126" i="49"/>
  <c r="M127" i="49"/>
  <c r="M128" i="49"/>
  <c r="M129" i="49"/>
  <c r="M130" i="49"/>
  <c r="M131" i="49"/>
  <c r="M132" i="49"/>
  <c r="M133" i="49"/>
  <c r="M134" i="49"/>
  <c r="M135" i="49"/>
  <c r="M136" i="49"/>
  <c r="M137" i="49"/>
  <c r="M138" i="49"/>
  <c r="M139" i="49"/>
  <c r="M140" i="49"/>
  <c r="M141" i="49"/>
  <c r="M142" i="49"/>
  <c r="M143" i="49"/>
  <c r="M144" i="49"/>
  <c r="M145" i="49"/>
  <c r="M146" i="49"/>
  <c r="M147" i="49"/>
  <c r="M148" i="49"/>
  <c r="M149" i="49"/>
  <c r="M150" i="49"/>
  <c r="M151" i="49"/>
  <c r="M152" i="49"/>
  <c r="M153" i="49"/>
  <c r="M154" i="49"/>
  <c r="M155" i="49"/>
  <c r="M156" i="49"/>
  <c r="M157" i="49"/>
  <c r="M158" i="49"/>
  <c r="M159" i="49"/>
  <c r="M160" i="49"/>
  <c r="M161" i="49"/>
  <c r="M162" i="49"/>
  <c r="M163" i="49"/>
  <c r="M164" i="49"/>
  <c r="M165" i="49"/>
  <c r="M166" i="49"/>
  <c r="M167" i="49"/>
  <c r="M168" i="49"/>
  <c r="M169" i="49"/>
  <c r="M170" i="49"/>
  <c r="M171" i="49"/>
  <c r="M172" i="49"/>
  <c r="M173" i="49"/>
  <c r="M174" i="49"/>
  <c r="M175" i="49"/>
  <c r="M176" i="49"/>
  <c r="M177" i="49"/>
  <c r="M178" i="49"/>
  <c r="M179" i="49"/>
  <c r="M180" i="49"/>
  <c r="M181" i="49"/>
  <c r="M182" i="49"/>
  <c r="M183" i="49"/>
  <c r="M184" i="49"/>
  <c r="M185" i="49"/>
  <c r="M186" i="49"/>
  <c r="M187" i="49"/>
  <c r="M188" i="49"/>
  <c r="M189" i="49"/>
  <c r="M190" i="49"/>
  <c r="M191" i="49"/>
  <c r="M192" i="49"/>
  <c r="M193" i="49"/>
  <c r="M194" i="49"/>
  <c r="M195" i="49"/>
  <c r="M196" i="49"/>
  <c r="M197" i="49"/>
  <c r="M198" i="49"/>
  <c r="M199" i="49"/>
  <c r="M200" i="49"/>
  <c r="M201" i="49"/>
  <c r="M202" i="49"/>
  <c r="M203" i="49"/>
  <c r="M204" i="49"/>
  <c r="M205" i="49"/>
  <c r="M206" i="49"/>
  <c r="M207" i="49"/>
  <c r="M208" i="49"/>
  <c r="M209" i="49"/>
  <c r="M210" i="49"/>
  <c r="M211" i="49"/>
  <c r="M212" i="49"/>
  <c r="M213" i="49"/>
  <c r="M214" i="49"/>
  <c r="M215" i="49"/>
  <c r="M216" i="49"/>
  <c r="M217" i="49"/>
  <c r="M218" i="49"/>
  <c r="M219" i="49"/>
  <c r="M220" i="49"/>
  <c r="M221" i="49"/>
  <c r="M222" i="49"/>
  <c r="M223" i="49"/>
  <c r="M224" i="49"/>
  <c r="M225" i="49"/>
  <c r="M226" i="49"/>
  <c r="M227" i="49"/>
  <c r="M228" i="49"/>
  <c r="M229" i="49"/>
  <c r="M230" i="49"/>
  <c r="M231" i="49"/>
  <c r="M232" i="49"/>
  <c r="M233" i="49"/>
  <c r="M234" i="49"/>
  <c r="M235" i="49"/>
  <c r="M236" i="49"/>
  <c r="M237" i="49"/>
  <c r="M238" i="49"/>
  <c r="M239" i="49"/>
  <c r="M240" i="49"/>
  <c r="M241" i="49"/>
  <c r="M242" i="49"/>
  <c r="M243" i="49"/>
  <c r="M5" i="49"/>
  <c r="F172" i="52"/>
  <c r="B5" i="52" l="1"/>
  <c r="G159" i="52" l="1"/>
  <c r="T2" i="46"/>
  <c r="F135" i="52"/>
  <c r="G145" i="52"/>
  <c r="D63" i="52"/>
  <c r="E73" i="52"/>
  <c r="H185" i="52"/>
  <c r="F91" i="52"/>
  <c r="F136" i="52"/>
  <c r="H2" i="44"/>
  <c r="C159" i="52"/>
  <c r="D58" i="52"/>
  <c r="H88" i="52"/>
  <c r="H108" i="52"/>
  <c r="C60" i="52"/>
  <c r="G69" i="52"/>
  <c r="H66" i="52"/>
  <c r="H74" i="52"/>
  <c r="R10" i="49"/>
  <c r="F47" i="52"/>
  <c r="H117" i="52"/>
  <c r="G180" i="52"/>
  <c r="F15" i="52"/>
  <c r="E87" i="52"/>
  <c r="G66" i="52"/>
  <c r="G8" i="52"/>
  <c r="F39" i="52"/>
  <c r="E136" i="52"/>
  <c r="C10" i="52"/>
  <c r="R51" i="49"/>
  <c r="H60" i="52"/>
  <c r="F126" i="52"/>
  <c r="D134" i="52"/>
  <c r="C29" i="52"/>
  <c r="G70" i="52"/>
  <c r="D190" i="52"/>
  <c r="E141" i="52"/>
  <c r="H98" i="52"/>
  <c r="G51" i="52"/>
  <c r="C16" i="52"/>
  <c r="F144" i="52"/>
  <c r="G190" i="52"/>
  <c r="G33" i="52"/>
  <c r="F131" i="52"/>
  <c r="D23" i="52"/>
  <c r="G13" i="52"/>
  <c r="H9" i="52"/>
  <c r="G102" i="52"/>
  <c r="H93" i="52"/>
  <c r="E129" i="52"/>
  <c r="E182" i="52"/>
  <c r="C118" i="52"/>
  <c r="E43" i="52"/>
  <c r="G103" i="52"/>
  <c r="C30" i="52"/>
  <c r="F89" i="52"/>
  <c r="C34" i="52"/>
  <c r="E47" i="52"/>
  <c r="H29" i="52"/>
  <c r="G176" i="52"/>
  <c r="H75" i="52"/>
  <c r="F12" i="52"/>
  <c r="F112" i="52"/>
  <c r="C104" i="52"/>
  <c r="F86" i="52"/>
  <c r="E97" i="52"/>
  <c r="F173" i="52"/>
  <c r="D167" i="52"/>
  <c r="D43" i="52"/>
  <c r="G98" i="52"/>
  <c r="D175" i="52"/>
  <c r="F108" i="52"/>
  <c r="C9" i="52"/>
  <c r="G27" i="52"/>
  <c r="D146" i="52"/>
  <c r="F116" i="52"/>
  <c r="G90" i="52"/>
  <c r="D188" i="52"/>
  <c r="R24" i="49"/>
  <c r="H43" i="52"/>
  <c r="E33" i="52"/>
  <c r="F183" i="52"/>
  <c r="D102" i="52"/>
  <c r="G134" i="52"/>
  <c r="C87" i="52"/>
  <c r="D183" i="52"/>
  <c r="E160" i="52"/>
  <c r="G67" i="52"/>
  <c r="E68" i="52"/>
  <c r="F165" i="52"/>
  <c r="F166" i="52"/>
  <c r="D13" i="52"/>
  <c r="G97" i="52"/>
  <c r="F88" i="52"/>
  <c r="G50" i="52"/>
  <c r="R45" i="49"/>
  <c r="C116" i="52"/>
  <c r="F60" i="52"/>
  <c r="E103" i="52"/>
  <c r="D56" i="52"/>
  <c r="E26" i="52"/>
  <c r="H86" i="52"/>
  <c r="E124" i="52"/>
  <c r="C84" i="52"/>
  <c r="G42" i="52"/>
  <c r="H103" i="52"/>
  <c r="E142" i="52"/>
  <c r="H119" i="52"/>
  <c r="D99" i="52"/>
  <c r="C120" i="52"/>
  <c r="D116" i="52"/>
  <c r="C59" i="52"/>
  <c r="C181" i="52"/>
  <c r="R49" i="49"/>
  <c r="H85" i="52"/>
  <c r="C150" i="52"/>
  <c r="C93" i="52"/>
  <c r="H106" i="52"/>
  <c r="F160" i="52"/>
  <c r="F71" i="52"/>
  <c r="G118" i="52"/>
  <c r="G183" i="52"/>
  <c r="E183" i="52"/>
  <c r="F170" i="52"/>
  <c r="C171" i="52"/>
  <c r="H165" i="52"/>
  <c r="F7" i="52"/>
  <c r="N2" i="46"/>
  <c r="D140" i="52"/>
  <c r="H32" i="52"/>
  <c r="C80" i="52"/>
  <c r="F156" i="52"/>
  <c r="G91" i="52"/>
  <c r="H100" i="52"/>
  <c r="R44" i="49"/>
  <c r="G112" i="52"/>
  <c r="C37" i="52"/>
  <c r="E177" i="52"/>
  <c r="H1" i="48"/>
  <c r="C85" i="52"/>
  <c r="C135" i="52"/>
  <c r="E130" i="52"/>
  <c r="D153" i="52"/>
  <c r="R9" i="49"/>
  <c r="H41" i="52"/>
  <c r="D113" i="52"/>
  <c r="D156" i="52"/>
  <c r="F189" i="52"/>
  <c r="E148" i="52"/>
  <c r="G100" i="52"/>
  <c r="G65" i="52"/>
  <c r="F123" i="52"/>
  <c r="H71" i="52"/>
  <c r="D16" i="52"/>
  <c r="E181" i="52"/>
  <c r="G32" i="52"/>
  <c r="H183" i="52"/>
  <c r="F100" i="52"/>
  <c r="H47" i="52"/>
  <c r="E164" i="52"/>
  <c r="G148" i="52"/>
  <c r="D44" i="52"/>
  <c r="R32" i="49"/>
  <c r="D89" i="52"/>
  <c r="C139" i="52"/>
  <c r="E102" i="52"/>
  <c r="E171" i="52"/>
  <c r="D98" i="52"/>
  <c r="C140" i="52"/>
  <c r="F45" i="52"/>
  <c r="D104" i="52"/>
  <c r="C61" i="52"/>
  <c r="F180" i="52"/>
  <c r="G170" i="52"/>
  <c r="C131" i="52"/>
  <c r="R35" i="49"/>
  <c r="F76" i="52"/>
  <c r="C52" i="52"/>
  <c r="D62" i="52"/>
  <c r="D32" i="52"/>
  <c r="G79" i="52"/>
  <c r="C148" i="52"/>
  <c r="F24" i="52"/>
  <c r="F161" i="52"/>
  <c r="F137" i="52"/>
  <c r="G157" i="52"/>
  <c r="G182" i="52"/>
  <c r="D70" i="52"/>
  <c r="G115" i="52"/>
  <c r="G173" i="52"/>
  <c r="H30" i="52"/>
  <c r="F27" i="52"/>
  <c r="H168" i="52"/>
  <c r="D171" i="52"/>
  <c r="E131" i="52"/>
  <c r="F61" i="52"/>
  <c r="E63" i="52"/>
  <c r="F153" i="52"/>
  <c r="H148" i="52"/>
  <c r="C67" i="52"/>
  <c r="D38" i="52"/>
  <c r="F95" i="52"/>
  <c r="D112" i="52"/>
  <c r="H10" i="52"/>
  <c r="F101" i="52"/>
  <c r="C143" i="52"/>
  <c r="H7" i="52"/>
  <c r="E139" i="52"/>
  <c r="F142" i="52"/>
  <c r="H97" i="52"/>
  <c r="D161" i="52"/>
  <c r="E132" i="52"/>
  <c r="C48" i="52"/>
  <c r="D57" i="52"/>
  <c r="H143" i="52"/>
  <c r="E46" i="52"/>
  <c r="E191" i="52"/>
  <c r="F11" i="52"/>
  <c r="C101" i="52"/>
  <c r="G111" i="52"/>
  <c r="E152" i="52"/>
  <c r="D15" i="52"/>
  <c r="E185" i="52"/>
  <c r="G11" i="52"/>
  <c r="R7" i="49"/>
  <c r="F107" i="52"/>
  <c r="E187" i="52"/>
  <c r="D71" i="52"/>
  <c r="H171" i="52"/>
  <c r="G86" i="52"/>
  <c r="G12" i="52"/>
  <c r="E12" i="52"/>
  <c r="H2" i="46"/>
  <c r="H21" i="52"/>
  <c r="H162" i="52"/>
  <c r="F143" i="52"/>
  <c r="H112" i="52"/>
  <c r="E193" i="52"/>
  <c r="G9" i="52"/>
  <c r="H104" i="52"/>
  <c r="F130" i="52"/>
  <c r="F106" i="52"/>
  <c r="D20" i="52"/>
  <c r="F97" i="52"/>
  <c r="D10" i="52"/>
  <c r="F77" i="52"/>
  <c r="C127" i="52"/>
  <c r="C19" i="52"/>
  <c r="G106" i="52"/>
  <c r="E116" i="52"/>
  <c r="D144" i="52"/>
  <c r="C40" i="52"/>
  <c r="D95" i="52"/>
  <c r="E15" i="52"/>
  <c r="D136" i="52"/>
  <c r="C35" i="52"/>
  <c r="D19" i="52"/>
  <c r="E29" i="52"/>
  <c r="F81" i="52"/>
  <c r="P2" i="46"/>
  <c r="R5" i="49"/>
  <c r="P2" i="44"/>
  <c r="R38" i="49"/>
  <c r="C169" i="52"/>
  <c r="C134" i="52"/>
  <c r="E94" i="52"/>
  <c r="F105" i="52"/>
  <c r="H177" i="52"/>
  <c r="C113" i="52"/>
  <c r="G99" i="52"/>
  <c r="H146" i="52"/>
  <c r="H127" i="52"/>
  <c r="G31" i="52"/>
  <c r="E81" i="52"/>
  <c r="D114" i="52"/>
  <c r="R40" i="49"/>
  <c r="C26" i="52"/>
  <c r="H45" i="52"/>
  <c r="G94" i="52"/>
  <c r="D82" i="52"/>
  <c r="F36" i="52"/>
  <c r="C168" i="52"/>
  <c r="F139" i="52"/>
  <c r="F113" i="52"/>
  <c r="G52" i="52"/>
  <c r="F171" i="52"/>
  <c r="E38" i="52"/>
  <c r="C152" i="52"/>
  <c r="D124" i="52"/>
  <c r="R46" i="49"/>
  <c r="F26" i="52"/>
  <c r="F62" i="52"/>
  <c r="H161" i="52"/>
  <c r="H175" i="52"/>
  <c r="H114" i="52"/>
  <c r="R12" i="49"/>
  <c r="G147" i="52"/>
  <c r="E108" i="52"/>
  <c r="C81" i="52"/>
  <c r="C170" i="52"/>
  <c r="R41" i="49"/>
  <c r="C31" i="52"/>
  <c r="E11" i="52"/>
  <c r="C47" i="52"/>
  <c r="E21" i="52"/>
  <c r="G144" i="52"/>
  <c r="D50" i="52"/>
  <c r="E52" i="52"/>
  <c r="G37" i="52"/>
  <c r="D59" i="52"/>
  <c r="D36" i="52"/>
  <c r="F151" i="52"/>
  <c r="E105" i="52"/>
  <c r="F35" i="52"/>
  <c r="F179" i="52"/>
  <c r="F124" i="52"/>
  <c r="H25" i="52"/>
  <c r="C175" i="52"/>
  <c r="G85" i="52"/>
  <c r="E127" i="52"/>
  <c r="D152" i="52"/>
  <c r="E145" i="52"/>
  <c r="F23" i="52"/>
  <c r="D79" i="52"/>
  <c r="E179" i="52"/>
  <c r="E153" i="52"/>
  <c r="G101" i="52"/>
  <c r="F68" i="52"/>
  <c r="F190" i="52"/>
  <c r="F114" i="52"/>
  <c r="H172" i="52"/>
  <c r="E106" i="52"/>
  <c r="D37" i="52"/>
  <c r="E188" i="52"/>
  <c r="D160" i="52"/>
  <c r="E95" i="52"/>
  <c r="H140" i="52"/>
  <c r="F57" i="52"/>
  <c r="E143" i="52"/>
  <c r="G124" i="52"/>
  <c r="G110" i="52"/>
  <c r="C45" i="52"/>
  <c r="D117" i="52"/>
  <c r="R11" i="49"/>
  <c r="H54" i="52"/>
  <c r="G128" i="52"/>
  <c r="H107" i="52"/>
  <c r="C189" i="52"/>
  <c r="D105" i="52"/>
  <c r="D121" i="52"/>
  <c r="G184" i="52"/>
  <c r="G78" i="52"/>
  <c r="E92" i="52"/>
  <c r="D151" i="52"/>
  <c r="D150" i="52"/>
  <c r="C49" i="52"/>
  <c r="H134" i="52"/>
  <c r="F46" i="52"/>
  <c r="E56" i="52"/>
  <c r="E114" i="52"/>
  <c r="H44" i="52"/>
  <c r="H102" i="52"/>
  <c r="H191" i="52"/>
  <c r="C15" i="52"/>
  <c r="F150" i="52"/>
  <c r="F168" i="52"/>
  <c r="E54" i="52"/>
  <c r="R28" i="49"/>
  <c r="C14" i="52"/>
  <c r="E78" i="52"/>
  <c r="R27" i="49"/>
  <c r="G36" i="52"/>
  <c r="E35" i="52"/>
  <c r="F178" i="52"/>
  <c r="E53" i="52"/>
  <c r="G84" i="52"/>
  <c r="G92" i="52"/>
  <c r="G135" i="52"/>
  <c r="G137" i="52"/>
  <c r="G58" i="52"/>
  <c r="C157" i="52"/>
  <c r="F145" i="52"/>
  <c r="E23" i="52"/>
  <c r="E20" i="52"/>
  <c r="C107" i="52"/>
  <c r="F8" i="52"/>
  <c r="F176" i="52"/>
  <c r="F149" i="52"/>
  <c r="H95" i="52"/>
  <c r="C100" i="52"/>
  <c r="F184" i="52"/>
  <c r="G19" i="52"/>
  <c r="C160" i="52"/>
  <c r="H96" i="52"/>
  <c r="F20" i="52"/>
  <c r="H52" i="52"/>
  <c r="F48" i="52"/>
  <c r="H16" i="52"/>
  <c r="D165" i="52"/>
  <c r="D191" i="52"/>
  <c r="G22" i="52"/>
  <c r="H51" i="52"/>
  <c r="E83" i="52"/>
  <c r="C187" i="52"/>
  <c r="E69" i="52"/>
  <c r="G49" i="52"/>
  <c r="G7" i="52"/>
  <c r="D110" i="52"/>
  <c r="C129" i="52"/>
  <c r="C121" i="52"/>
  <c r="E166" i="52"/>
  <c r="F193" i="52"/>
  <c r="G131" i="52"/>
  <c r="G73" i="52"/>
  <c r="D154" i="52"/>
  <c r="D14" i="52"/>
  <c r="E34" i="52"/>
  <c r="G164" i="52"/>
  <c r="G93" i="52"/>
  <c r="G116" i="52"/>
  <c r="D42" i="52"/>
  <c r="E51" i="52"/>
  <c r="C136" i="52"/>
  <c r="C138" i="52"/>
  <c r="E74" i="52"/>
  <c r="E120" i="52"/>
  <c r="H59" i="52"/>
  <c r="C12" i="52"/>
  <c r="F104" i="52"/>
  <c r="E96" i="52"/>
  <c r="H109" i="52"/>
  <c r="D141" i="52"/>
  <c r="E88" i="52"/>
  <c r="E24" i="52"/>
  <c r="F38" i="52"/>
  <c r="H19" i="52"/>
  <c r="D169" i="52"/>
  <c r="G158" i="52"/>
  <c r="G105" i="52"/>
  <c r="H135" i="52"/>
  <c r="E36" i="52"/>
  <c r="G16" i="52"/>
  <c r="C22" i="52"/>
  <c r="L2" i="46"/>
  <c r="D27" i="52"/>
  <c r="G35" i="52"/>
  <c r="C123" i="52"/>
  <c r="F63" i="52"/>
  <c r="E93" i="52"/>
  <c r="D49" i="52"/>
  <c r="C89" i="52"/>
  <c r="F70" i="52"/>
  <c r="G20" i="52"/>
  <c r="D178" i="52"/>
  <c r="E128" i="52"/>
  <c r="R31" i="49"/>
  <c r="D7" i="52"/>
  <c r="F30" i="52"/>
  <c r="D77" i="52"/>
  <c r="D143" i="52"/>
  <c r="E64" i="52"/>
  <c r="H39" i="52"/>
  <c r="D115" i="52"/>
  <c r="C68" i="52"/>
  <c r="G61" i="52"/>
  <c r="R37" i="49"/>
  <c r="C192" i="52"/>
  <c r="C50" i="52"/>
  <c r="F96" i="52"/>
  <c r="D159" i="52"/>
  <c r="C115" i="52"/>
  <c r="H94" i="52"/>
  <c r="D76" i="52"/>
  <c r="D52" i="52"/>
  <c r="D101" i="52"/>
  <c r="E101" i="52"/>
  <c r="C41" i="52"/>
  <c r="H26" i="52"/>
  <c r="D72" i="52"/>
  <c r="E50" i="52"/>
  <c r="H130" i="52"/>
  <c r="H79" i="52"/>
  <c r="F51" i="52"/>
  <c r="H89" i="52"/>
  <c r="N1" i="48"/>
  <c r="G30" i="52"/>
  <c r="C119" i="52"/>
  <c r="R29" i="49"/>
  <c r="F111" i="52"/>
  <c r="C142" i="52"/>
  <c r="H139" i="52"/>
  <c r="D33" i="52"/>
  <c r="E89" i="52"/>
  <c r="H158" i="52"/>
  <c r="C28" i="52"/>
  <c r="F138" i="52"/>
  <c r="E44" i="52"/>
  <c r="D18" i="52"/>
  <c r="E13" i="52"/>
  <c r="D90" i="52"/>
  <c r="H38" i="52"/>
  <c r="D186" i="52"/>
  <c r="G82" i="52"/>
  <c r="G178" i="52"/>
  <c r="C184" i="52"/>
  <c r="H105" i="52"/>
  <c r="G169" i="52"/>
  <c r="D51" i="52"/>
  <c r="G142" i="52"/>
  <c r="G81" i="52"/>
  <c r="D83" i="52"/>
  <c r="F66" i="52"/>
  <c r="R33" i="49"/>
  <c r="H68" i="52"/>
  <c r="C173" i="52"/>
  <c r="D174" i="52"/>
  <c r="F181" i="52"/>
  <c r="G89" i="52"/>
  <c r="E49" i="52"/>
  <c r="D80" i="52"/>
  <c r="F67" i="52"/>
  <c r="F52" i="52"/>
  <c r="E104" i="52"/>
  <c r="F28" i="52"/>
  <c r="E30" i="52"/>
  <c r="G23" i="52"/>
  <c r="C46" i="52"/>
  <c r="F187" i="52"/>
  <c r="E98" i="52"/>
  <c r="C106" i="52"/>
  <c r="H78" i="52"/>
  <c r="E8" i="52"/>
  <c r="C133" i="52"/>
  <c r="G87" i="52"/>
  <c r="C53" i="52"/>
  <c r="C149" i="52"/>
  <c r="D92" i="52"/>
  <c r="R39" i="49"/>
  <c r="E42" i="52"/>
  <c r="H8" i="52"/>
  <c r="D93" i="52"/>
  <c r="H123" i="52"/>
  <c r="D25" i="52"/>
  <c r="F44" i="52"/>
  <c r="H37" i="52"/>
  <c r="R36" i="49"/>
  <c r="R13" i="49"/>
  <c r="J2" i="46"/>
  <c r="E118" i="52"/>
  <c r="E22" i="52"/>
  <c r="H166" i="52"/>
  <c r="E146" i="52"/>
  <c r="F92" i="52"/>
  <c r="D145" i="52"/>
  <c r="D68" i="52"/>
  <c r="H111" i="52"/>
  <c r="H115" i="52"/>
  <c r="D123" i="52"/>
  <c r="E174" i="52"/>
  <c r="E90" i="52"/>
  <c r="G150" i="52"/>
  <c r="E158" i="52"/>
  <c r="H164" i="52"/>
  <c r="F16" i="52"/>
  <c r="C110" i="52"/>
  <c r="C174" i="52"/>
  <c r="D55" i="52"/>
  <c r="C182" i="52"/>
  <c r="F174" i="52"/>
  <c r="G64" i="52"/>
  <c r="C162" i="52"/>
  <c r="H136" i="52"/>
  <c r="E109" i="52"/>
  <c r="D119" i="52"/>
  <c r="H120" i="52"/>
  <c r="C188" i="52"/>
  <c r="C126" i="52"/>
  <c r="R34" i="49"/>
  <c r="G26" i="52"/>
  <c r="C105" i="52"/>
  <c r="E27" i="52"/>
  <c r="D129" i="52"/>
  <c r="C151" i="52"/>
  <c r="C114" i="52"/>
  <c r="C95" i="52"/>
  <c r="D94" i="52"/>
  <c r="D176" i="52"/>
  <c r="R42" i="49"/>
  <c r="C70" i="52"/>
  <c r="F132" i="52"/>
  <c r="H22" i="52"/>
  <c r="G126" i="52"/>
  <c r="C177" i="52"/>
  <c r="F40" i="52"/>
  <c r="E55" i="52"/>
  <c r="C99" i="52"/>
  <c r="C167" i="52"/>
  <c r="D128" i="52"/>
  <c r="D108" i="52"/>
  <c r="H180" i="52"/>
  <c r="E82" i="52"/>
  <c r="E32" i="52"/>
  <c r="D46" i="52"/>
  <c r="C108" i="52"/>
  <c r="C90" i="52"/>
  <c r="H184" i="52"/>
  <c r="D181" i="52"/>
  <c r="H142" i="52"/>
  <c r="F115" i="52"/>
  <c r="H64" i="52"/>
  <c r="H153" i="52"/>
  <c r="G187" i="52"/>
  <c r="G55" i="52"/>
  <c r="F157" i="52"/>
  <c r="F72" i="52"/>
  <c r="C51" i="52"/>
  <c r="H56" i="52"/>
  <c r="E45" i="52"/>
  <c r="G141" i="52"/>
  <c r="G119" i="52"/>
  <c r="D103" i="52"/>
  <c r="H42" i="52"/>
  <c r="C122" i="52"/>
  <c r="F74" i="52"/>
  <c r="G155" i="52"/>
  <c r="D53" i="52"/>
  <c r="R8" i="49"/>
  <c r="E175" i="52"/>
  <c r="D166" i="52"/>
  <c r="F94" i="52"/>
  <c r="C156" i="52"/>
  <c r="D75" i="52"/>
  <c r="C17" i="52"/>
  <c r="H63" i="52"/>
  <c r="D149" i="52"/>
  <c r="F128" i="52"/>
  <c r="F159" i="52"/>
  <c r="C132" i="52"/>
  <c r="G163" i="52"/>
  <c r="H13" i="52"/>
  <c r="C190" i="52"/>
  <c r="C78" i="52"/>
  <c r="F42" i="52"/>
  <c r="H116" i="52"/>
  <c r="C55" i="52"/>
  <c r="E16" i="52"/>
  <c r="E192" i="52"/>
  <c r="F58" i="52"/>
  <c r="H170" i="52"/>
  <c r="H125" i="52"/>
  <c r="F65" i="52"/>
  <c r="E180" i="52"/>
  <c r="F120" i="52"/>
  <c r="G120" i="52"/>
  <c r="C36" i="52"/>
  <c r="D142" i="52"/>
  <c r="F78" i="52"/>
  <c r="H58" i="52"/>
  <c r="F133" i="52"/>
  <c r="E135" i="52"/>
  <c r="G139" i="52"/>
  <c r="D131" i="52"/>
  <c r="E71" i="52"/>
  <c r="G74" i="52"/>
  <c r="H192" i="52"/>
  <c r="E137" i="52"/>
  <c r="H12" i="52"/>
  <c r="D22" i="52"/>
  <c r="C109" i="52"/>
  <c r="F19" i="52"/>
  <c r="G59" i="52"/>
  <c r="H87" i="52"/>
  <c r="H163" i="52"/>
  <c r="G174" i="52"/>
  <c r="C97" i="52"/>
  <c r="C11" i="52"/>
  <c r="F129" i="52"/>
  <c r="H76" i="52"/>
  <c r="H15" i="52"/>
  <c r="R47" i="49"/>
  <c r="H188" i="52"/>
  <c r="G34" i="52"/>
  <c r="C124" i="52"/>
  <c r="D61" i="52"/>
  <c r="G113" i="52"/>
  <c r="F118" i="52"/>
  <c r="G192" i="52"/>
  <c r="G24" i="52"/>
  <c r="H187" i="52"/>
  <c r="H55" i="52"/>
  <c r="F10" i="52"/>
  <c r="E156" i="52"/>
  <c r="R43" i="49"/>
  <c r="G88" i="52"/>
  <c r="H128" i="52"/>
  <c r="C147" i="52"/>
  <c r="F32" i="52"/>
  <c r="D187" i="52"/>
  <c r="D192" i="52"/>
  <c r="G175" i="52"/>
  <c r="R26" i="49"/>
  <c r="C76" i="52"/>
  <c r="G108" i="52"/>
  <c r="D139" i="52"/>
  <c r="D130" i="52"/>
  <c r="H46" i="52"/>
  <c r="C191" i="52"/>
  <c r="C161" i="52"/>
  <c r="E162" i="52"/>
  <c r="E75" i="52"/>
  <c r="H57" i="52"/>
  <c r="H133" i="52"/>
  <c r="G149" i="52"/>
  <c r="H176" i="52"/>
  <c r="G83" i="52"/>
  <c r="F54" i="52"/>
  <c r="G185" i="52"/>
  <c r="C44" i="52"/>
  <c r="H110" i="52"/>
  <c r="F55" i="52"/>
  <c r="E61" i="52"/>
  <c r="H24" i="52"/>
  <c r="H126" i="52"/>
  <c r="D122" i="52"/>
  <c r="G10" i="52"/>
  <c r="J2" i="44"/>
  <c r="D135" i="52"/>
  <c r="H50" i="52"/>
  <c r="D180" i="52"/>
  <c r="H90" i="52"/>
  <c r="G125" i="52"/>
  <c r="G96" i="52"/>
  <c r="H193" i="52"/>
  <c r="F14" i="52"/>
  <c r="G168" i="52"/>
  <c r="C82" i="52"/>
  <c r="E168" i="52"/>
  <c r="D85" i="52"/>
  <c r="F25" i="52"/>
  <c r="E7" i="52"/>
  <c r="D147" i="52"/>
  <c r="F110" i="52"/>
  <c r="C98" i="52"/>
  <c r="H27" i="52"/>
  <c r="C186" i="52"/>
  <c r="D185" i="52"/>
  <c r="C166" i="52"/>
  <c r="F167" i="52"/>
  <c r="G109" i="52"/>
  <c r="C141" i="52"/>
  <c r="D30" i="52"/>
  <c r="D81" i="52"/>
  <c r="H157" i="52"/>
  <c r="E62" i="52"/>
  <c r="H137" i="52"/>
  <c r="E19" i="52"/>
  <c r="H132" i="52"/>
  <c r="D11" i="52"/>
  <c r="E123" i="52"/>
  <c r="G191" i="52"/>
  <c r="E99" i="52"/>
  <c r="F43" i="52"/>
  <c r="G188" i="52"/>
  <c r="G53" i="52"/>
  <c r="G153" i="52"/>
  <c r="D193" i="52"/>
  <c r="F87" i="52"/>
  <c r="H113" i="52"/>
  <c r="G189" i="52"/>
  <c r="R4" i="49"/>
  <c r="G25" i="52"/>
  <c r="F99" i="52"/>
  <c r="E161" i="52"/>
  <c r="E149" i="52"/>
  <c r="H138" i="52"/>
  <c r="E18" i="52"/>
  <c r="F17" i="52"/>
  <c r="C91" i="52"/>
  <c r="E112" i="52"/>
  <c r="G107" i="52"/>
  <c r="F141" i="52"/>
  <c r="E113" i="52"/>
  <c r="E28" i="52"/>
  <c r="G54" i="52"/>
  <c r="C79" i="52"/>
  <c r="H65" i="52"/>
  <c r="E86" i="52"/>
  <c r="H67" i="52"/>
  <c r="H145" i="52"/>
  <c r="G132" i="52"/>
  <c r="E150" i="52"/>
  <c r="E151" i="52"/>
  <c r="H61" i="52"/>
  <c r="G56" i="52"/>
  <c r="E67" i="52"/>
  <c r="H91" i="52"/>
  <c r="D54" i="52"/>
  <c r="E39" i="52"/>
  <c r="F102" i="52"/>
  <c r="E190" i="52"/>
  <c r="F155" i="52"/>
  <c r="C144" i="52"/>
  <c r="G95" i="52"/>
  <c r="E60" i="52"/>
  <c r="C146" i="52"/>
  <c r="H73" i="52"/>
  <c r="C73" i="52"/>
  <c r="E125" i="52"/>
  <c r="E186" i="52"/>
  <c r="F50" i="52"/>
  <c r="H33" i="52"/>
  <c r="H83" i="52"/>
  <c r="F33" i="52"/>
  <c r="H131" i="52"/>
  <c r="D84" i="52"/>
  <c r="G161" i="52"/>
  <c r="G46" i="52"/>
  <c r="G193" i="52"/>
  <c r="C77" i="52"/>
  <c r="D17" i="52"/>
  <c r="C39" i="52"/>
  <c r="C27" i="52"/>
  <c r="F29" i="52"/>
  <c r="H152" i="52"/>
  <c r="F56" i="52"/>
  <c r="C111" i="52"/>
  <c r="C7" i="52"/>
  <c r="G68" i="52"/>
  <c r="F191" i="52"/>
  <c r="G48" i="52"/>
  <c r="C153" i="52"/>
  <c r="D78" i="52"/>
  <c r="L1" i="48"/>
  <c r="G166" i="52"/>
  <c r="F37" i="52"/>
  <c r="D26" i="52"/>
  <c r="E80" i="52"/>
  <c r="C103" i="52"/>
  <c r="E72" i="52"/>
  <c r="G129" i="52"/>
  <c r="H34" i="52"/>
  <c r="C8" i="52"/>
  <c r="D40" i="52"/>
  <c r="D47" i="52"/>
  <c r="N2" i="44"/>
  <c r="D172" i="52"/>
  <c r="E165" i="52"/>
  <c r="F163" i="52"/>
  <c r="F22" i="52"/>
  <c r="D138" i="52"/>
  <c r="H149" i="52"/>
  <c r="H173" i="52"/>
  <c r="G143" i="52"/>
  <c r="E138" i="52"/>
  <c r="H72" i="52"/>
  <c r="C112" i="52"/>
  <c r="D106" i="52"/>
  <c r="G152" i="52"/>
  <c r="E59" i="52"/>
  <c r="E79" i="52"/>
  <c r="D100" i="52"/>
  <c r="R25" i="49"/>
  <c r="H11" i="52"/>
  <c r="E100" i="52"/>
  <c r="G47" i="52"/>
  <c r="F162" i="52"/>
  <c r="E110" i="52"/>
  <c r="E37" i="52"/>
  <c r="E57" i="52"/>
  <c r="H17" i="52"/>
  <c r="H147" i="52"/>
  <c r="F134" i="52"/>
  <c r="D87" i="52"/>
  <c r="G104" i="52"/>
  <c r="D164" i="52"/>
  <c r="D28" i="52"/>
  <c r="F18" i="52"/>
  <c r="R50" i="49"/>
  <c r="C13" i="52"/>
  <c r="D24" i="52"/>
  <c r="G138" i="52"/>
  <c r="E126" i="52"/>
  <c r="F98" i="52"/>
  <c r="H28" i="52"/>
  <c r="G63" i="52"/>
  <c r="D39" i="52"/>
  <c r="C33" i="52"/>
  <c r="F117" i="52"/>
  <c r="C130" i="52"/>
  <c r="G156" i="52"/>
  <c r="F127" i="52"/>
  <c r="H189" i="52"/>
  <c r="G121" i="52"/>
  <c r="G122" i="52"/>
  <c r="F90" i="52"/>
  <c r="C96" i="52"/>
  <c r="H53" i="52"/>
  <c r="E159" i="52"/>
  <c r="F13" i="52"/>
  <c r="F59" i="52"/>
  <c r="D31" i="52"/>
  <c r="E40" i="52"/>
  <c r="H167" i="52"/>
  <c r="E58" i="52"/>
  <c r="E121" i="52"/>
  <c r="E119" i="52"/>
  <c r="H160" i="52"/>
  <c r="E155" i="52"/>
  <c r="G41" i="52"/>
  <c r="H159" i="52"/>
  <c r="E157" i="52"/>
  <c r="G160" i="52"/>
  <c r="H174" i="52"/>
  <c r="D125" i="52"/>
  <c r="D137" i="52"/>
  <c r="F64" i="52"/>
  <c r="C88" i="52"/>
  <c r="E70" i="52"/>
  <c r="F34" i="52"/>
  <c r="G130" i="52"/>
  <c r="F41" i="52"/>
  <c r="G71" i="52"/>
  <c r="D120" i="52"/>
  <c r="G167" i="52"/>
  <c r="D177" i="52"/>
  <c r="E9" i="52"/>
  <c r="D66" i="52"/>
  <c r="C43" i="52"/>
  <c r="L2" i="44"/>
  <c r="G162" i="52"/>
  <c r="G77" i="52"/>
  <c r="E133" i="52"/>
  <c r="F152" i="52"/>
  <c r="D65" i="52"/>
  <c r="G151" i="52"/>
  <c r="D74" i="52"/>
  <c r="D173" i="52"/>
  <c r="E170" i="52"/>
  <c r="C165" i="52"/>
  <c r="C25" i="52"/>
  <c r="E65" i="52"/>
  <c r="F146" i="52"/>
  <c r="E107" i="52"/>
  <c r="C117" i="52"/>
  <c r="G44" i="52"/>
  <c r="G186" i="52"/>
  <c r="H190" i="52"/>
  <c r="C83" i="52"/>
  <c r="E76" i="52"/>
  <c r="C57" i="52"/>
  <c r="D48" i="52"/>
  <c r="H178" i="52"/>
  <c r="F79" i="52"/>
  <c r="G127" i="52"/>
  <c r="G179" i="52"/>
  <c r="D182" i="52"/>
  <c r="E134" i="52"/>
  <c r="G172" i="52"/>
  <c r="E25" i="52"/>
  <c r="F31" i="52"/>
  <c r="F122" i="52"/>
  <c r="E14" i="52"/>
  <c r="C74" i="52"/>
  <c r="E176" i="52"/>
  <c r="H35" i="52"/>
  <c r="F75" i="52"/>
  <c r="G60" i="52"/>
  <c r="D12" i="52"/>
  <c r="G43" i="52"/>
  <c r="D157" i="52"/>
  <c r="F9" i="52"/>
  <c r="G117" i="52"/>
  <c r="C128" i="52"/>
  <c r="E169" i="52"/>
  <c r="G76" i="52"/>
  <c r="C185" i="52"/>
  <c r="F84" i="52"/>
  <c r="E172" i="52"/>
  <c r="G45" i="52"/>
  <c r="C56" i="52"/>
  <c r="H18" i="52"/>
  <c r="C38" i="52"/>
  <c r="G114" i="52"/>
  <c r="H48" i="52"/>
  <c r="E163" i="52"/>
  <c r="E122" i="52"/>
  <c r="E85" i="52"/>
  <c r="C86" i="52"/>
  <c r="R6" i="49"/>
  <c r="H99" i="52"/>
  <c r="G136" i="52"/>
  <c r="H118" i="52"/>
  <c r="C193" i="52"/>
  <c r="G165" i="52"/>
  <c r="E173" i="52"/>
  <c r="G154" i="52"/>
  <c r="H80" i="52"/>
  <c r="D35" i="52"/>
  <c r="H186" i="52"/>
  <c r="F140" i="52"/>
  <c r="C125" i="52"/>
  <c r="E144" i="52"/>
  <c r="R23" i="49"/>
  <c r="D133" i="52"/>
  <c r="H70" i="52"/>
  <c r="C65" i="52"/>
  <c r="D86" i="52"/>
  <c r="E167" i="52"/>
  <c r="H179" i="52"/>
  <c r="C178" i="52"/>
  <c r="G72" i="52"/>
  <c r="D69" i="52"/>
  <c r="H14" i="52"/>
  <c r="R2" i="46"/>
  <c r="F177" i="52"/>
  <c r="H124" i="52"/>
  <c r="H169" i="52"/>
  <c r="D126" i="52"/>
  <c r="C58" i="52"/>
  <c r="E140" i="52"/>
  <c r="C18" i="52"/>
  <c r="G177" i="52"/>
  <c r="G21" i="52"/>
  <c r="E117" i="52"/>
  <c r="H62" i="52"/>
  <c r="D21" i="52"/>
  <c r="C183" i="52"/>
  <c r="C158" i="52"/>
  <c r="D148" i="52"/>
  <c r="G38" i="52"/>
  <c r="C71" i="52"/>
  <c r="D9" i="52"/>
  <c r="E10" i="52"/>
  <c r="F192" i="52"/>
  <c r="G40" i="52"/>
  <c r="C163" i="52"/>
  <c r="D45" i="52"/>
  <c r="H81" i="52"/>
  <c r="D41" i="52"/>
  <c r="D97" i="52"/>
  <c r="G14" i="52"/>
  <c r="H129" i="52"/>
  <c r="C94" i="52"/>
  <c r="F93" i="52"/>
  <c r="G57" i="52"/>
  <c r="D96" i="52"/>
  <c r="F125" i="52"/>
  <c r="H144" i="52"/>
  <c r="C179" i="52"/>
  <c r="F109" i="52"/>
  <c r="C172" i="52"/>
  <c r="D73" i="52"/>
  <c r="C32" i="52"/>
  <c r="E17" i="52"/>
  <c r="C20" i="52"/>
  <c r="G18" i="52"/>
  <c r="C24" i="52"/>
  <c r="C72" i="52"/>
  <c r="H156" i="52"/>
  <c r="G171" i="52"/>
  <c r="F69" i="52"/>
  <c r="H154" i="52"/>
  <c r="H36" i="52"/>
  <c r="F73" i="52"/>
  <c r="C164" i="52"/>
  <c r="D162" i="52"/>
  <c r="H92" i="52"/>
  <c r="H49" i="52"/>
  <c r="H182" i="52"/>
  <c r="F164" i="52"/>
  <c r="G123" i="52"/>
  <c r="D127" i="52"/>
  <c r="E189" i="52"/>
  <c r="E111" i="52"/>
  <c r="D170" i="52"/>
  <c r="G146" i="52"/>
  <c r="E178" i="52"/>
  <c r="F154" i="52"/>
  <c r="F147" i="52"/>
  <c r="D29" i="52"/>
  <c r="H101" i="52"/>
  <c r="F186" i="52"/>
  <c r="F182" i="52"/>
  <c r="F158" i="52"/>
  <c r="F119" i="52"/>
  <c r="D60" i="52"/>
  <c r="C42" i="52"/>
  <c r="G29" i="52"/>
  <c r="R30" i="49"/>
  <c r="D118" i="52"/>
  <c r="G140" i="52"/>
  <c r="D88" i="52"/>
  <c r="E184" i="52"/>
  <c r="H181" i="52"/>
  <c r="H84" i="52"/>
  <c r="G15" i="52"/>
  <c r="J1" i="48"/>
  <c r="H121" i="52"/>
  <c r="G181" i="52"/>
  <c r="H122" i="52"/>
  <c r="C92" i="52"/>
  <c r="F103" i="52"/>
  <c r="C75" i="52"/>
  <c r="E77" i="52"/>
  <c r="E147" i="52"/>
  <c r="D132" i="52"/>
  <c r="G62" i="52"/>
  <c r="H23" i="52"/>
  <c r="D107" i="52"/>
  <c r="E41" i="52"/>
  <c r="G17" i="52"/>
  <c r="D179" i="52"/>
  <c r="G75" i="52"/>
  <c r="E84" i="52"/>
  <c r="C69" i="52"/>
  <c r="C102" i="52"/>
  <c r="E31" i="52"/>
  <c r="D109" i="52"/>
  <c r="D91" i="52"/>
  <c r="F21" i="52"/>
  <c r="H31" i="52"/>
  <c r="C64" i="52"/>
  <c r="H151" i="52"/>
  <c r="C137" i="52"/>
  <c r="H77" i="52"/>
  <c r="F185" i="52"/>
  <c r="G28" i="52"/>
  <c r="D67" i="52"/>
  <c r="C62" i="52"/>
  <c r="H40" i="52"/>
  <c r="D8" i="52"/>
  <c r="E91" i="52"/>
  <c r="C63" i="52"/>
  <c r="C54" i="52"/>
  <c r="F121" i="52"/>
  <c r="F80" i="52"/>
  <c r="D168" i="52"/>
  <c r="H82" i="52"/>
  <c r="C155" i="52"/>
  <c r="D163" i="52"/>
  <c r="E154" i="52"/>
  <c r="F49" i="52"/>
  <c r="F188" i="52"/>
  <c r="C145" i="52"/>
  <c r="C23" i="52"/>
  <c r="D64" i="52"/>
  <c r="F53" i="52"/>
  <c r="H141" i="52"/>
  <c r="D189" i="52"/>
  <c r="C154" i="52"/>
  <c r="H20" i="52"/>
  <c r="G133" i="52"/>
  <c r="E48" i="52"/>
  <c r="H155" i="52"/>
  <c r="R48" i="49"/>
  <c r="G39" i="52"/>
  <c r="C180" i="52"/>
  <c r="F169" i="52"/>
  <c r="H150" i="52"/>
  <c r="F148" i="52"/>
  <c r="C21" i="52"/>
  <c r="D34" i="52"/>
  <c r="F82" i="52"/>
  <c r="E115" i="52"/>
  <c r="F83" i="52"/>
  <c r="H69" i="52"/>
  <c r="D158" i="52"/>
  <c r="D111" i="52"/>
  <c r="C176" i="52"/>
  <c r="E66" i="52"/>
  <c r="C66" i="52"/>
  <c r="G80" i="52"/>
  <c r="F85" i="52"/>
  <c r="D184" i="52"/>
  <c r="F175" i="52"/>
  <c r="D155" i="52"/>
  <c r="I34" i="52" l="1"/>
  <c r="I64" i="52"/>
  <c r="I8" i="52"/>
  <c r="I67" i="52"/>
  <c r="I60" i="52"/>
  <c r="I73" i="52"/>
  <c r="I41" i="52"/>
  <c r="I45" i="52"/>
  <c r="I9" i="52"/>
  <c r="I69" i="52"/>
  <c r="R52" i="49"/>
  <c r="I35" i="52"/>
  <c r="I12" i="52"/>
  <c r="I48" i="52"/>
  <c r="I74" i="52"/>
  <c r="I65" i="52"/>
  <c r="I66" i="52"/>
  <c r="I31" i="52"/>
  <c r="I39" i="52"/>
  <c r="I47" i="52"/>
  <c r="I40" i="52"/>
  <c r="I78" i="52"/>
  <c r="I17" i="52"/>
  <c r="I54" i="52"/>
  <c r="I11" i="52"/>
  <c r="I30" i="52"/>
  <c r="I61" i="52"/>
  <c r="I75" i="52"/>
  <c r="I53" i="52"/>
  <c r="I46" i="52"/>
  <c r="I55" i="52"/>
  <c r="I68" i="52"/>
  <c r="I51" i="52"/>
  <c r="I18" i="52"/>
  <c r="I33" i="52"/>
  <c r="I72" i="52"/>
  <c r="I52" i="52"/>
  <c r="I76" i="52"/>
  <c r="I77" i="52"/>
  <c r="I7" i="52"/>
  <c r="I49" i="52"/>
  <c r="I42" i="52"/>
  <c r="I14" i="52"/>
  <c r="I37" i="52"/>
  <c r="I79" i="52"/>
  <c r="I36" i="52"/>
  <c r="I59" i="52"/>
  <c r="I50" i="52"/>
  <c r="I19" i="52"/>
  <c r="I10" i="52"/>
  <c r="I20" i="52"/>
  <c r="I71" i="52"/>
  <c r="I15" i="52"/>
  <c r="J6" i="52"/>
  <c r="I38" i="52"/>
  <c r="I70" i="52"/>
  <c r="J70" i="52" s="1"/>
  <c r="I32" i="52"/>
  <c r="J32" i="52" s="1"/>
  <c r="I62" i="52"/>
  <c r="J62" i="52" s="1"/>
  <c r="I44" i="52"/>
  <c r="J44" i="52" s="1"/>
  <c r="I16" i="52"/>
  <c r="J16" i="52" s="1"/>
  <c r="I56" i="52"/>
  <c r="J56" i="52" s="1"/>
  <c r="I13" i="52"/>
  <c r="J13" i="52" s="1"/>
  <c r="I43" i="52"/>
  <c r="J43" i="52" s="1"/>
  <c r="I58" i="52"/>
  <c r="J58" i="52" s="1"/>
  <c r="I63" i="52"/>
  <c r="J63" i="52" s="1"/>
  <c r="J38" i="52" l="1"/>
  <c r="J15" i="52"/>
  <c r="J20" i="52"/>
  <c r="J19" i="52"/>
  <c r="J59" i="52"/>
  <c r="J71" i="52"/>
  <c r="J10" i="52"/>
  <c r="J50" i="52"/>
  <c r="J36" i="52"/>
  <c r="J37" i="52"/>
  <c r="J42" i="52"/>
  <c r="J7" i="52"/>
  <c r="J76" i="52"/>
  <c r="J72" i="52"/>
  <c r="J18" i="52"/>
  <c r="J68" i="52"/>
  <c r="J46" i="52"/>
  <c r="J75" i="52"/>
  <c r="J30" i="52"/>
  <c r="J54" i="52"/>
  <c r="J78" i="52"/>
  <c r="J47" i="52"/>
  <c r="J31" i="52"/>
  <c r="J65" i="52"/>
  <c r="J48" i="52"/>
  <c r="J35" i="52"/>
  <c r="J45" i="52"/>
  <c r="J73" i="52"/>
  <c r="J67" i="52"/>
  <c r="J64" i="52"/>
  <c r="J79" i="52"/>
  <c r="J14" i="52"/>
  <c r="J49" i="52"/>
  <c r="J77" i="52"/>
  <c r="J52" i="52"/>
  <c r="J33" i="52"/>
  <c r="J51" i="52"/>
  <c r="J55" i="52"/>
  <c r="J53" i="52"/>
  <c r="J61" i="52"/>
  <c r="J11" i="52"/>
  <c r="J17" i="52"/>
  <c r="J40" i="52"/>
  <c r="J39" i="52"/>
  <c r="J66" i="52"/>
  <c r="J74" i="52"/>
  <c r="J12" i="52"/>
  <c r="J9" i="52"/>
  <c r="J41" i="52"/>
  <c r="J60" i="52"/>
  <c r="J8" i="52"/>
  <c r="J34" i="52"/>
</calcChain>
</file>

<file path=xl/comments1.xml><?xml version="1.0" encoding="utf-8"?>
<comments xmlns="http://schemas.openxmlformats.org/spreadsheetml/2006/main">
  <authors>
    <author>shangzhenyu</author>
  </authors>
  <commentList>
    <comment ref="H2" authorId="0">
      <text>
        <r>
          <rPr>
            <b/>
            <sz val="9"/>
            <color indexed="81"/>
            <rFont val="Tahoma"/>
            <family val="2"/>
          </rPr>
          <t>cgBvAHcAcwA9ADIANAA1ACwAYwBvAGwAcwA9ADUA</t>
        </r>
      </text>
    </comment>
  </commentList>
</comments>
</file>

<file path=xl/comments2.xml><?xml version="1.0" encoding="utf-8"?>
<comments xmlns="http://schemas.openxmlformats.org/spreadsheetml/2006/main">
  <authors>
    <author>hb</author>
  </authors>
  <commentList>
    <comment ref="H2" authorId="0">
      <text>
        <r>
          <rPr>
            <b/>
            <sz val="9"/>
            <color indexed="81"/>
            <rFont val="Tahoma"/>
            <family val="2"/>
          </rPr>
          <t>UEsDBBQAAAAIAOSTaUR5mHn1WQMAAFkzAAAKAAAAemlwcGVkZmlsZXN1cWJgYWBgYOdi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c4JplOLx6EpQAQnyJNhvg6KUZAw2BZaPRhYYcQIFErPUCbYedy3eeeP6nVMfSLH3+PL9p4lSyDSMksXCBQPtglEwCMH5GZ4T9i9d5TkxxXZKkuSO2+jyyMXj1qV7bg/5fMAQOtSKR1yda1oVj4cPXFmlT0wZyTSMksVo8TgKsICPMdWJG+7MdmnX1rypo1I5GV0epXN9/tTCRQeebLoxpPtR8/MhNLx4hHWswX4aFAUjBAA716C2oymuznUbEWOPdOlcD4dkMTr2OAqwgI7HucuOqvQ7rX7Ayuu7TgKjpYKveDy7ZuMJ+ruYUrBgqBWPJjjkaVU8qhKrEEfxOCSTxWjxOAqwgK5o7c+x0/Xdep8F7ln6bhMXujxK8bht81BuIEDB98+QgnFIFI/mBqbGuMYe22bHz6NF8Uhk2xFRPA6HZFE8b6BdMAoGITCS/VjtsJrTZUGBcPCmN5MvoMtjLx6HZAMBCk5+GVLFo7kJvYtHkluPwyFZjBaPowALmM9yQmyxw2SPxRltXHHtv1rQ5WHFI3j8/dyak79O33C02vlrE748ObiB6xy0hT07fx25BfHZnts7PmqcuDpIykfwwh4zC3NcY49XZ75cxEigeARJnz5+8PzOJZe2Xli7+yEx9hI5MQMuHodNsni5aKBdMAoGIXiwOM5dN+i665qLWnOyGTYsRZeHFo+MwyYfjBaPhMBo8TgKRgGwfGCEkwxMEiCSY8GCBQwAUEsBAhQAFAAAAAgA5JNpRHmYefVZAwAAWTMAAAoAAAAAAAAAAAAgAAAAAAAAAHppcHBlZGZpbGVQSwUGAAAAAAEAAQA4AAAAgQMAAAAA</t>
        </r>
      </text>
    </comment>
    <comment ref="J2" authorId="0">
      <text>
        <r>
          <rPr>
            <b/>
            <sz val="9"/>
            <color indexed="81"/>
            <rFont val="Tahoma"/>
            <family val="2"/>
          </rPr>
          <t>UEsDBBQAAAAIACKVaUS21MMPqgAAAEIFAAAKAAAAemlwcGVkZmlsZXN1cWJgYWBgYGdkAIOXW6/cNZoe5dQ7cbH4qZBJ1xjQwH8gAFKMW5fuuW11bs3JX6dvuFrt/LXpF7rCIQPc5zCBaUaYwM5fR25BfLbn9o6PGieuag6Y21AAY7CBoYGZhbkpDvmrM18uYrx2YSe+qABJnz5+8PzOJZe2Xli7+yEx9l5ZpX98+f7ThBUCw3HYJIuXiwbaBaNgcAFGcAkBIRmYJEAkx4IFCxgAUEsBAhQAFAAAAAgAIpVpRLbUww+qAAAAQgUAAAoAAAAAAAAAAAAgAAAAAAAAAHppcHBlZGZpbGVQSwUGAAAAAAEAAQA4AAAA0gAAAAAA</t>
        </r>
      </text>
    </comment>
    <comment ref="L2" authorId="0">
      <text>
        <r>
          <rPr>
            <b/>
            <sz val="9"/>
            <color indexed="81"/>
            <rFont val="Tahoma"/>
            <family val="2"/>
          </rPr>
          <t>UEsDBBQAAAAIANKZaURqkdtS2gAAAGEKAAAKAAAAemlwcGVkZmlsZXN1cWJgYWBgYGdiAIOXW6/cNZoe5dQ7cbH4qZBJ1xjQwH8gANFbl+65bXVuzclfp2+4Wu38tekXusIhA9znQLzOCBPY+evILYjP9tze8VHjxFXNAXMbCmAMNjA0MLMwN8Uhf3Xmy0WM1y7sxBcVIOnTxw+e37nk0tYLa3c/JMbeK6v0jy/ff5qwQqZhlCxeLhpoF4yCQQh2O09Nz/fVd298nDXB9nzRGnR5aPHIiJQPXIyHdEbwHGrFozkO+UFWPA7tZDFaPI4CVMAILiEgJAOTBIjkWLBgAQMAUEsBAhQAFAAAAAgA0plpRGqR21LaAAAAYQoAAAoAAAAAAAAAAAAgAAAAAAAAAHppcHBlZGZpbGVQSwUGAAAAAAEAAQA4AAAAAgEAAAAA</t>
        </r>
      </text>
    </comment>
    <comment ref="N2" authorId="0">
      <text>
        <r>
          <rPr>
            <b/>
            <sz val="9"/>
            <color indexed="81"/>
            <rFont val="Tahoma"/>
            <family val="2"/>
          </rPr>
          <t>UEsDBBQAAAAIACqaaUS9iF5QGQEAAIAPAAAKAAAAemlwcGVkZmlsZXN1cWJgYWBgYGdmAIOXW6/cNZoe5dQ7cbH4qZBJ1xjQwH8gANFbl+65bXVuzclfp2+4Wu38tekXusIhA9znMIFpRpjAzl9HbkF8tuf2jo8aJ65qDpjbUABjsIGhgZmFuSkO+aszXy5ivHZhJ76oAEmfPn7w/M4ll7ZeWLv7ITH2Xlmlf3z5/tOEFTINo2TxctFAu2AUDEKw23lqer6vvnvj46wJtueL1qDLYykeXYyHdEbwHGrFozkO+UFWPA7tZDFaPI4CLGCJbopNp/0dr+4TMnYmAdHF6PLQ4pERnA+27zr9cMcxq2/nduzWv3Bo+9BMUX5DrHi0MMIhP2iKx+GQLEaLx1GAChjBJQSEZGCSAJEcCxYsYAAAUEsBAhQAFAAAAAgAKpppRL2IXlAZAQAAgA8AAAoAAAAAAAAAAAAgAAAAAAAAAHppcHBlZGZpbGVQSwUGAAAAAAEAAQA4AAAAQQEAAAAA</t>
        </r>
      </text>
    </comment>
    <comment ref="P2" authorId="0">
      <text>
        <r>
          <rPr>
            <b/>
            <sz val="9"/>
            <color indexed="81"/>
            <rFont val="Tahoma"/>
            <family val="2"/>
          </rPr>
          <t>UEsDBBQAAAAIADeaaUSR+na9TgEAAJ8UAAAKAAAAemlwcGVkZmlsZXN1cWJgYWBgYAcRQPBy65W7RtOjnHonLhY/FTLpGgMa+A8EIHrr0j23rc6tOfnr9A1Xq52/Nv1CVzhkgPscJjDNCBPY+evILYjP9tze8VHjxFXNAXMbCmAMNjA0MLMwN8Uhf3Xmy0WM1y7sxBcVIOnTxw+e37nk0tYLa3c/JMbeK6v0jy/ff5qwQqZhlCxeLhpoF4yCQQh2O09Nz/fVd298nDXB9nzRGnR5LMWji/GQzgieQ614NMchP8iKx6GdLEaLx1GABSzRTbHptL/j1X1Cxs4kILoYXR6leNy+6/TDHcesvp3bsVv/wqHtQzNF+Q2x4tHCCIf8oCkeh0OyGC0eRwEWEJ371/+l0jrHxuOOS5leF3miy0OLR0ZwPghz3n57KDcRwCBoqBWPZjjkL84aJMXjcEgWo8XjKEAFjOASAkIyMEmASI4FCxYwAABQSwECFAAUAAAACAA3mmlEkfp2vU4BAACfFAAACgAAAAAAAAAAACAAAAAAAAAAemlwcGVkZmlsZVBLBQYAAAAAAQABADgAAAB2AQAAAAA=</t>
        </r>
      </text>
    </comment>
    <comment ref="H3" authorId="0">
      <text>
        <r>
          <rPr>
            <b/>
            <sz val="9"/>
            <color indexed="81"/>
            <rFont val="Tahoma"/>
            <family val="2"/>
          </rPr>
          <t>UEsDBBQAAAAIABOSaUTVcrn0NgMAADouAAAKAAAAemlwcGVkZmlsZXN1cWJgYWBgYOdk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QxrOKMXj0ZWgAhLkSbDfBkUpyRhsCiwfjSww4gQKJGapE2w97lq888b1O6c+kGLv8eX7TxOlkGkYJYuFCwbaBaNgEILzMzwn7F+6ynNiiu2UJMkdt9HlkYvHrUv33B7y+YAhdKgVj7g617QqHg8fuLJKn5gykmkYJYvR4nEUYAEfY6oTN9yZ7dKurXlTR6VyMro8Suf6/KmFiw482XRjSPej5udDaHjxCOtYg/00KApGCAB2rkFtR1Ncnes2IsYe6dK5Hg7JYnTscRRgAR2Pc5cdVel3Wv2Aldd3nQRGSwVf8Xh2zcYT9HcxpWDBUCseTXDI06p4VCVWIY7icUgmi9HicRRgAV3R2p9jp+u79T4L3LP03SYudHmU4nHb5qHcQICC758hBeOQKB7NDUyNcY09ts2On0eL4pHItiOieBwOyaJ43kC7YBQMQmAk+7HaYTWny4IC4eBNbyZfQJfHXjwOyQYCFJz8MqSKR3MTehePJLceh0OyGC0eRwEWMJ/lhNhih8keizPauOLaf7Wgy0OLR0bw+Pu5NSd/nb7haLXz1yZ8eXJwA9c5aAt7dv46cgvisz23d3zUOHF1kJSP4IU9ZhbmuMYer858uYiRQPEIkj59/OD5nUsubb2wdvdDYuwlcmIGXDwOm2TxctFAu2AUDC7ACC4hICQDkwSIVF+wYAEDAFBLAQIUABQAAAAIABOSaUTVcrn0NgMAADouAAAKAAAAAAAAAAAAIAAAAAAAAAB6aXBwZWRmaWxlUEsFBgAAAAABAAEAOAAAAF4DAAAAAA==</t>
        </r>
      </text>
    </comment>
    <comment ref="I3" authorId="0">
      <text>
        <r>
          <rPr>
            <b/>
            <sz val="9"/>
            <color indexed="81"/>
            <rFont val="Tahoma"/>
            <family val="2"/>
          </rPr>
          <t>UEsDBBQAAAAIAIeQaUQgQxtzqgAAAEIFAAAKAAAAemlwcGVkZmlsZXN1cWJgYWBgYGdkAIMG1rV/PxxZ4LiQyeSg7b/XDQxo4D8QACnGrUv33LY6t+bkr9M3HK12/tr0C13hkAGuc5jANCNMYOevI7cgPttze8dHjRNXNQfMbSiAMdjA0MDMwtwYh/zVmS8XMV67sBNfVICkTx8/eH7nkktbL6zd/ZAYe6+s0j++fP9pwgqB4ThsksXLRQPtglEwuAAjuIRghBYTEiAifXbHIgYAUEsBAhQAFAAAAAgAh5BpRCBDG3OqAAAAQgUAAAoAAAAAAAAAAAAgAAAAAAAAAHppcHBlZGZpbGVQSwUGAAAAAAEAAQA4AAAA0gAAAAAA</t>
        </r>
      </text>
    </comment>
  </commentList>
</comments>
</file>

<file path=xl/comments3.xml><?xml version="1.0" encoding="utf-8"?>
<comments xmlns="http://schemas.openxmlformats.org/spreadsheetml/2006/main">
  <authors>
    <author>hb</author>
  </authors>
  <commentList>
    <comment ref="H2" authorId="0">
      <text>
        <r>
          <rPr>
            <b/>
            <sz val="9"/>
            <color indexed="81"/>
            <rFont val="Tahoma"/>
            <family val="2"/>
          </rPr>
          <t>UEsDBBQAAAAIAAOfaUSjWMIWzQMAAPRMAAAKAAAAemlwcGVkZmlsZe2cbUgTcRzHb6asMDCDykAFewD1Re2WOjMS57MpSAT1osISe3yRUBopatCLVYKZmbOm6TSfsAfdaj7gdGrzdM7ZtM2JIqQiVCSVguV6MJ1Z7L+7VFB3/+P/eXEH+x673+B3H37/u3EhwYGYLYZhbAfMhNarqrOl/EzELRfBO/bh6J8YwMwsc3upsUXhV21oIvxkEl1rnww8Dh4S4+f3rIUPpEai1vTz5n6Zu67Vw1qVAbCOcDhcXxzHKXLnuzfEtn3aeuN/vqPeKO/VvJATTX1LP69mor1cZdEIJNgwqC2yxdauAEFDxqcvumTZD/Mfenru4KW1EWBOrkfNU0nH2te6MlyFTY9civzAKulx91IPtNAjxG2B9Igg4ea2FrdW3De68cS6KtEvfALMzfRIFME/JmBJsOnRmyKnzfTIhLZAekSQoEiWDG3NrI2onZyySwiIvA7m5HqEeEzAkmHTow9FTpvpkQltgfSIIOFUhrLsWsLXKNGwBGcV7nEEczM9NhDwjwnY0Yl5MUKhRx4Hx70ocidRTMFq6HGJs+M/PTKhLa4UWLsCBA1xHcr/xCOkQYpHAefrNk2wwJxcjxCPCZj7JFR63Mddaz0ue3pkQlsgPSJIyB3tDUnyTz6Un9Ps3R2ZrgBz88X1664e6AeFVNgW1/sp8ttZdLn3yIC2QItrBAmRG9gbwz1Swp435uV+nIn1BHMqPcI7KKRBpkcuhyKvWCU9Lv/eIwPaAukRQcJONwdhyeayEMG3hl0V/lmFYL6gR1mpfNBP1t/x/ZVBrWoxqIeVFv8BggQ+3960/6vHeqNyQF6i7m9+Kx+s+0IfP7KO+HA53jwO1aOZJw+I4sX0eOzCpThDZ0/Ncs6rq9zbXq5QL36gDYPaQlts7QoQNEQeGx/l7PE5XNBz+ez9YjspmJvpsX2koUqhkinVqrUvdMUIhE2PPKo8lyZ6ZEJbID0iSNj+hpuTNhTPr0/Ustfb6KvB3EyPL2fHA+ivhSDY9OhLkU/SRY9MaAukRwQJQVvkej1XH5qe+EHGOTnSD+ZmemwgusY0lWtf5IoSDJseqR7NCIQ00SMT2gLpEUGCbvqg4+nRgMg72e6ZXhmTbDA306PcIOvXaSG/EkIg0yNO9WimW5RZSAs9MqEtasTWrgBBQ95LU2OK2uL4QvyHZmDK9RmYWyyuob8WQmHTI9UrKZxENJkemdAWaHpEkCA87lfqKRoLf3yvmStLOdcO5n/0yDJdB7pxtcXqGzrCYNMj1SspaLO4ZkJbID0izGGZDDG/xWyc5rYleWIx9htQSwECFAAUAAAACAADn2lEo1jCFs0DAAD0TAAACgAAAAAAAAAAACAAAAAAAAAAemlwcGVkZmlsZVBLBQYAAAAAAQABADgAAAD1AwAAAAA=</t>
        </r>
      </text>
    </comment>
    <comment ref="J2" authorId="0">
      <text>
        <r>
          <rPr>
            <b/>
            <sz val="9"/>
            <color indexed="81"/>
            <rFont val="Tahoma"/>
            <family val="2"/>
          </rPr>
          <t>UEsDBBQAAAAIABKfaUSHahM6CAQAABNSAAAKAAAAemlwcGVkZmlsZe2cfUgTYRzHb6asKMiCyiAFewH1j9rNl5mROd/NIMIoqKQUe4USSiPFF+gPK6FMzbdpusy37EVdThNPp6bny5zNmk4UIQ2hIqmULNeLtdkL9+wuFdTdczyfP+7A7+Gewfc+/J7dmI+3J2aOYRjfEjOgdirraCw+HnDVOuE1f9/e7xjA1C/0Z5muUeFWrq0n3eQVmqZeOXgdPESGT595f/4g05HVhrenf2d2miZ7U60MgBckEAhdcRxnyDfcvCw171XX6P7zP2p0xHPVY4Ks753966rGWovbjYpAgxmHapEqNfUKECxkdPKMdfLyIXGWg8NGUVwLCeb0elQ9qGhb/LXODxdh06OQId+xQHrcMtsLjfQIcS2QHhE0XFnXaNuEu+6tO7KkTPIDHwNzih7JO/CPCVgUbHp0ZshZMz1yoRZIjwgaFNEVg2uTqgOqxycsIjwC48GcXo8QjwlYNGx6dGHIWTM9cqEWSI8IGo5dby66FPF5j2SoAuflbV0F5hQ91pLwjwnYgbFpMUKhR5EAx50YcivJ0dyF0OMsZ8d/euRCLS7kmnoFCBZiM5jzXkTKvBS3PU49sRzjgTm9HiEeEzC7caj06ChcbD3OeXrkQi2QHhE0ZLx67hPlHr07J63BuSswUQHm1M31s85u6AeFWNg219sZ8mvJbPnskQO1QJtrBA2By/gr/O1j/B7VZWe8mwp1AHMmPcI7KMRBpkehgCEvWSA9zv2zRw7UAukRQcMm25XpBauLfBK+1G4ucU/OA/M/epQXEgNu8r62r0+1yvZGrXKo2eg7QJAgFi83nP/qsUbX3E8UKPsaXhIDTz6yx4+8IBehwFkkYHo0cz+TzJ9JjwdPnwvTdnRXzeV1NaXbWosVypkvNONQLdT5pl4BgoUQoeF7Nth/8E/oPn/iVr6FDMwpemwdri1TtMuble2Lv9B5wxM2PYqY8gyW6JELtUB6RNCw/oUwLW4wXFwTqeYvNespB3OKHit/jQfQ3wtesOnRlSEfZ4seuVALpEcEDV5riJ4eYY9vYuRbuSB4uA/MKXqsJTtHVKWLv8h5xRs2PTI9mklIZ4keuVALpEcEDZrJnatCXnkE3ki1S3K6Ps4Hc4oeCa28T6OG/E7wgUyPONOjmS5JUh4r9MiFWlRJTb0CBAt5I4s9eqclTJyOf1P1T9g8BHOjzTX094IvbHpk+kkKKwlLpkcu1AJNjwga0g+7FTpIRvzvpjQI5TEnW8GcokfNqNJo9w0dfrDpkeknKVizueZCLZAeETTc27+LH68M9sg865QS4qw7BOa/9cgz3AfK+8/u2ekPlYSqVD8zfCpkiUrmgD9senRkyHOzWKJHLtQC6RFBhWcwxPQRM7PSHwuypVLsJ1BLAQIUABQAAAAIABKfaUSHahM6CAQAABNSAAAKAAAAAAAAAAAAIAAAAAAAAAB6aXBwZWRmaWxlUEsFBgAAAAABAAEAOAAAADAEAAAAAA==</t>
        </r>
      </text>
    </comment>
    <comment ref="L2" authorId="0">
      <text>
        <r>
          <rPr>
            <b/>
            <sz val="9"/>
            <color indexed="81"/>
            <rFont val="Tahoma"/>
            <family val="2"/>
          </rPr>
          <t>UEsDBBQAAAAIAGmdaUR/kfrqlwIAADouAAAKAAAAemlwcGVkZmlsZXN1cWJgYWBgYOdk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aPjFuX7rlttfXGid+Hr58+efD66YdHMNYADRHg6MgNpuHF485fR27tWXL6xoEHe27v+Dh4ykfGYDMjA1NzA1xTM6tnHFtEqHgMz8xLuX7q4jZS7L2ySv/48v2nCSsEFo/DJllcWDTQLhgFgwswgksICMnAJAEil8xesIABAFBLAQIUABQAAAAIAGmdaUR/kfrqlwIAADouAAAKAAAAAAAAAAAAIAAAAAAAAAB6aXBwZWRmaWxlUEsFBgAAAAABAAEAOAAAAL8CAAAAAA==</t>
        </r>
      </text>
    </comment>
    <comment ref="N2" authorId="0">
      <text>
        <r>
          <rPr>
            <b/>
            <sz val="9"/>
            <color indexed="81"/>
            <rFont val="Tahoma"/>
            <family val="2"/>
          </rPr>
          <t>UEsDBBQAAAAIAIqdaUQR4WZO0wIAAFkzAAAKAAAAemlwcGVkZmlsZXN1cWJgYWBgYOdi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hxaPjOB8cPzR7vX7T249cvrkALiUWsBpqBWP5rjkpw+S4nE4JIvR4nEUoAJGcAkBIRmYJEDkktkLFjAAAFBLAQIUABQAAAAIAIqdaUQR4WZO0wIAAFkzAAAKAAAAAAAAAAAAIAAAAAAAAAB6aXBwZWRmaWxlUEsFBgAAAAABAAEAOAAAAPsCAAAAAA==</t>
        </r>
      </text>
    </comment>
    <comment ref="P2" authorId="0">
      <text>
        <r>
          <rPr>
            <b/>
            <sz val="9"/>
            <color indexed="81"/>
            <rFont val="Tahoma"/>
            <family val="2"/>
          </rPr>
          <t>UEsDBBQAAAAIALmdaUTkQjSnBQMAAHg4AAAKAAAAemlwcGVkZmlsZXN1cWJgYWBgYOdm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CFnyCS8ed/46cmvPktM3DjzYc3vHx8FTPjIGmxkZmJob4JqaWT3j2CJCxWN4Zl7K9VMXt5Fi75VV+seX7z9NWCHTMEoWFxYNtAtGwSAEe5LyfWQ0P3i0XSxKm7KIdRO6PErxePzR7vX7T249cvok/R1KNeA01IpHc1zy0wdJ8TgcksVo8TgKsADJy0ZT6+7mO+4svcDOwXR1A7o8tHhkBOeDLcDmwZDPC85DrXi0wCH/ebAUj8MhWYwWj6MAFTCCSwgIycAkASKXzF6wgAEAUEsBAhQAFAAAAAgAuZ1pRORCNKcFAwAAeDgAAAoAAAAAAAAAAAAgAAAAAAAAAHppcHBlZGZpbGVQSwUGAAAAAAEAAQA4AAAALQMAAAAA</t>
        </r>
      </text>
    </comment>
    <comment ref="R2" authorId="0">
      <text>
        <r>
          <rPr>
            <b/>
            <sz val="9"/>
            <color indexed="81"/>
            <rFont val="Tahoma"/>
            <family val="2"/>
          </rPr>
          <t>UEsDBBQAAAAIAO6daUQfyKE+PAMAAJc9AAAKAAAAemlwcGVkZmlsZXN1cWJgYWBgYOdh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Rykejz/avX7/ya1HTp+kv0OpBpyGWvFojkt++iApHodDshgtHkcBFiB52Whq3d18x52lF9g5mK5uQJdHKR63AJsHQz4vOA+14tECh/znwVI8DodkMVo8jgIswFl0z9WrRlfdukpfbTWIfXQDXR5aPDKC88HuY2eenl01AK6kJnAZasUjrqmZtmmDpHgcDslitHgcBaiAEVxCQEgGJgkQuWT2ggUMAFBLAQIUABQAAAAIAO6daUQfyKE+PAMAAJc9AAAKAAAAAAAAAAAAIAAAAAAAAAB6aXBwZWRmaWxlUEsFBgAAAAABAAEAOAAAAGQDAAAAAA==</t>
        </r>
      </text>
    </comment>
    <comment ref="T2" authorId="0">
      <text>
        <r>
          <rPr>
            <b/>
            <sz val="9"/>
            <color indexed="81"/>
            <rFont val="Tahoma"/>
            <family val="2"/>
          </rPr>
          <t>UEsDBBQAAAAIAKy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CsnmlEVvxNSaADAADVRwAACgAAAAAAAAAAACAAAAAAAAAAemlwcGVkZmlsZVBLBQYAAAAAAQABADgAAADIAwAAAAA=</t>
        </r>
      </text>
    </comment>
    <comment ref="T3" authorId="0">
      <text>
        <r>
          <rPr>
            <b/>
            <sz val="9"/>
            <color indexed="81"/>
            <rFont val="Tahoma"/>
            <family val="2"/>
          </rPr>
          <t>UEsDBBQAAAAIAGe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BnnmlEVvxNSaADAADVRwAACgAAAAAAAAAAACAAAAAAAAAAemlwcGVkZmlsZVBLBQYAAAAAAQABADgAAADIAwAAAAA=</t>
        </r>
      </text>
    </comment>
  </commentList>
</comments>
</file>

<file path=xl/comments4.xml><?xml version="1.0" encoding="utf-8"?>
<comments xmlns="http://schemas.openxmlformats.org/spreadsheetml/2006/main">
  <authors>
    <author>hb</author>
  </authors>
  <commentList>
    <comment ref="H1" authorId="0">
      <text>
        <r>
          <rPr>
            <b/>
            <sz val="9"/>
            <color indexed="81"/>
            <rFont val="Tahoma"/>
            <family val="2"/>
          </rPr>
          <t>UEsDBBQAAAAIAOqyaUTxTjhWoAAAAEIFAAAKAAAAemlwcGVkZmlsZXN1cWJgYWBgYGdkAAMPIbN5vfM8/PdWdKmIzBf9zoAG/gMBkGLcunTPbStzXUcXZ0d0JUMMnDBiBdOMMIGdv47c2r/z5K/TN/bc3vFR48ohzQFzGwpgDDYzMgACCxzyq2ccW8Ry7cLOX3jMCM/MS7l+6uI2Uuy9skr/+PL9pwkrZGJkGDbJ4sKigXbBKBhcgBFcQkBIBiYJECk4d8ECBgBQSwECFAAUAAAACADqsmlE8U44VqAAAABCBQAACgAAAAAAAAAAACAAAAAAAAAAemlwcGVkZmlsZVBLBQYAAAAAAQABADgAAADIAAAAAAA=</t>
        </r>
      </text>
    </comment>
    <comment ref="J1" authorId="0">
      <text>
        <r>
          <rPr>
            <b/>
            <sz val="9"/>
            <color indexed="81"/>
            <rFont val="Tahoma"/>
            <family val="2"/>
          </rPr>
          <t>UEsDBBQAAAAIAAqzaURJVJQM2wAAAGEKAAAKAAAAemlwcGVkZmlsZXN1cWJgYWBgYGdiAAMPIbN5vfM8/PdWdKmIzBf9zoAG/gMBiN66dM9tK3NdRxdnR3QlQwycMGIF04wwgZ2/jtzav/Pkr9M39tze8VHjyiHNAXMbCmAMNjMyAAILHPKrZxxbxHLtws5feMwIz8xLuX7q4jZS7L2ySv/48v2nCStkYhw+yeLCooF2wSgYhIDl2NY3579/81iZ3aCydF7bJXR5aPHICMsHzo66h3dsXzEALqUWODnUikdLHPIDXzwias0hnyxGi8dRgAoYwSUEhGRgkgCRgnMXLGAAAFBLAQIUABQAAAAIAAqzaURJVJQM2wAAAGEKAAAKAAAAAAAAAAAAIAAAAAAAAAB6aXBwZWRmaWxlUEsFBgAAAAABAAEAOAAAAAMBAAAAAA==</t>
        </r>
      </text>
    </comment>
    <comment ref="L1" authorId="0">
      <text>
        <r>
          <rPr>
            <b/>
            <sz val="9"/>
            <color indexed="81"/>
            <rFont val="Tahoma"/>
            <family val="2"/>
          </rPr>
          <t>UEsDBBQAAAAIACyzaURZk2WDD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J2WKeesfX+7DLnw7RvV6NUn6DLQ4tHRnA+MNN1DBjirQQGhnNDrHg0NMEhP2iKx+GQLEaLx1GAChjBJQSEZGCSAJGCcxcsYAAAUEsBAhQAFAAAAAgALLNpRFmTZYMNAQAAgA8AAAoAAAAAAAAAAAAgAAAAAAAAAHppcHBlZGZpbGVQSwUGAAAAAAEAAQA4AAAANQEAAAAA</t>
        </r>
      </text>
    </comment>
    <comment ref="N1" authorId="0">
      <text>
        <r>
          <rPr>
            <b/>
            <sz val="9"/>
            <color indexed="81"/>
            <rFont val="Tahoma"/>
            <family val="2"/>
          </rPr>
          <t>UEsDBBQAAAAIADyzaUQoYB/JRw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MO9N7rm1Eb2+c6esrgl77XYLXR5aPDKC84GJruNQzwYMDA6O3GB6aBSPpuYGpjjkJWYNkuJxOCSL0eJxFKACRnAJASEZmCRApODcBQsYAFBLAQIUABQAAAAIADyzaUQoYB/JRwEAAJ8UAAAKAAAAAAAAAAAAIAAAAAAAAAB6aXBwZWRmaWxlUEsFBgAAAAABAAEAOAAAAG8BAAAAAA==</t>
        </r>
      </text>
    </comment>
  </commentList>
</comments>
</file>

<file path=xl/comments5.xml><?xml version="1.0" encoding="utf-8"?>
<comments xmlns="http://schemas.openxmlformats.org/spreadsheetml/2006/main">
  <authors>
    <author>hb</author>
  </authors>
  <commentList>
    <comment ref="H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J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L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N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P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R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T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V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X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Z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B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AD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AF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AH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AJ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AL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N1" authorId="0">
      <text>
        <r>
          <rPr>
            <b/>
            <sz val="9"/>
            <color indexed="81"/>
            <rFont val="Tahoma"/>
            <family val="2"/>
          </rPr>
          <t>UEsDBBQAAAAIAFBHc0Rb292AdA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Wya42fFPOeM407P64/linoeoMtDi0dGcD7Y9+vKU2BO2LZm87PzRzbdtQLNHJz5Sn9HUwTWDK3i0dAM18KeQVM8DodkMVo8jgJUwAguISAkA5MEiBScu2ABAwBQSwECFAAUAAAACABQR3NEW9vdgHQCAAAbKQAACgAAAAAAAAAAACAAAAAAAAAAemlwcGVkZmlsZVBLBQYAAAAAAQABADgAAACcAgAAAAA=</t>
        </r>
      </text>
    </comment>
    <comment ref="AP1" authorId="0">
      <text>
        <r>
          <rPr>
            <b/>
            <sz val="9"/>
            <color indexed="81"/>
            <rFont val="Tahoma"/>
            <family val="2"/>
          </rPr>
          <t>UEsDBBQAAAAIAGlHc0SLYe0/bw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VS//JfEot7sNrHy/I/8w26y6PLQ4pERuRd17vvFz5vOWe38tenX5iXXlg+AqykBHUOrc21hboZDftAUj8MhWYwWj6MAFTCCSwgIycAkASIF5y5YwAAAUEsBAhQAFAAAAAgAaUdzRIth7T9vAgAAGykAAAoAAAAAAAAAAAAgAAAAAAAAAHppcHBlZGZpbGVQSwUGAAAAAAEAAQA4AAAAlwIAAAAA</t>
        </r>
      </text>
    </comment>
    <comment ref="AR1" authorId="0">
      <text>
        <r>
          <rPr>
            <b/>
            <sz val="9"/>
            <color indexed="81"/>
            <rFont val="Tahoma"/>
            <family val="2"/>
          </rPr>
          <t>UEsDBBQAAAAIAHlHc0RTTHwPZ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cyXizpyY4On0+adu1S0pr35jS4PLR4ZkXtRZ94cemm159LQzAcM9UOrc21hZo5DftAUj8MhWYwWj6MAFTCCSwgIycAkASIF5y5YwAAAUEsBAhQAFAAAAAgAeUdzRFNMfA9mAgAAGykAAAoAAAAAAAAAAAAgAAAAAAAAAHppcHBlZGZpbGVQSwUGAAAAAAEAAQA4AAAAjgIAAAAA</t>
        </r>
      </text>
    </comment>
    <comment ref="AT1" authorId="0">
      <text>
        <r>
          <rPr>
            <b/>
            <sz val="9"/>
            <color indexed="81"/>
            <rFont val="Tahoma"/>
            <family val="2"/>
          </rPr>
          <t>UEsDBBQAAAAIABFIc0ThpAa3a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Di0dGRD7Y++HSD2BOOLt599CcqIwfYsWjJe7ONeGxR/oVj0M8WZwdLR5HAQpgBJcQEJKBSQJECs5dsIABAFBLAQIUABQAAAAIABFIc0ThpAa3agIAABspAAAKAAAAAAAAAAAAIAAAAAAAAAB6aXBwZWRmaWxlUEsFBgAAAAABAAEAOAAAAJICAAAAAA==</t>
        </r>
      </text>
    </comment>
    <comment ref="AV1" authorId="0">
      <text>
        <r>
          <rPr>
            <b/>
            <sz val="9"/>
            <color indexed="81"/>
            <rFont val="Tahoma"/>
            <family val="2"/>
          </rPr>
          <t>UEsDBBQAAAAIADZIc0Qcv+rppAIAADouAAAKAAAAemlwcGVkZmlsZXN1cWJgYWBgYOdk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ocUjI/Ig0+5jB9dY7Vl2fdmQbCjYDK2xRwsDAxzyg6b1OBySxWjrcRSgAkZwCQEhGZgkQKTg3AULGABQSwECFAAUAAAACAA2SHNEHL/q6aQCAAA6LgAACgAAAAAAAAAAACAAAAAAAAAAemlwcGVkZmlsZVBLBQYAAAAAAQABADgAAADMAgAAAAA=</t>
        </r>
      </text>
    </comment>
    <comment ref="AX1" authorId="0">
      <text>
        <r>
          <rPr>
            <b/>
            <sz val="9"/>
            <color indexed="81"/>
            <rFont val="Tahoma"/>
            <family val="2"/>
          </rPr>
          <t>UEsDBBQAAAAIAFNIc0RWGXyR3gIAAFkzAAAKAAAAemlwcGVkZmlsZXN1cWJgYWBgYOdi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sY097j52cI3VnmXXlw3JhoLN0Bp7tDAwwCE/aFqPwyFZjLYeRwEWcHjLzx8Lr/717PP8FqA+f+U8dHlo8ciInA82PD2wbcdPqx2nTj8YguPwXEOreDQ3HSrF45BOFqPF4yhABYzgEgJCMjBJgEjBuQsWMAAAUEsBAhQAFAAAAAgAU0hzRFYZfJHeAgAAWTMAAAoAAAAAAAAAAAAgAAAAAAAAAHppcHBlZGZpbGVQSwUGAAAAAAEAAQA4AAAABgMAAAAA</t>
        </r>
      </text>
    </comment>
  </commentList>
</comments>
</file>

<file path=xl/sharedStrings.xml><?xml version="1.0" encoding="utf-8"?>
<sst xmlns="http://schemas.openxmlformats.org/spreadsheetml/2006/main" count="580" uniqueCount="452">
  <si>
    <t>公司评级行业评级</t>
  </si>
  <si>
    <t>强烈推荐</t>
  </si>
  <si>
    <t>中    性</t>
    <phoneticPr fontId="2" type="noConversion"/>
  </si>
  <si>
    <t>行业研究报告</t>
    <phoneticPr fontId="2" type="noConversion"/>
  </si>
  <si>
    <t>预期未来6个月内行业指数相对市场指数持平</t>
    <phoneticPr fontId="2" type="noConversion"/>
  </si>
  <si>
    <t>预期未来6个月内行业指数弱于市场指数5%以上</t>
    <phoneticPr fontId="2" type="noConversion"/>
  </si>
  <si>
    <t>投资评级定义</t>
    <phoneticPr fontId="2" type="noConversion"/>
  </si>
  <si>
    <t>行业评级</t>
    <phoneticPr fontId="2" type="noConversion"/>
  </si>
  <si>
    <t>预期未来6个月内股价相对市场基准指数升幅在15%以上</t>
    <phoneticPr fontId="2" type="noConversion"/>
  </si>
  <si>
    <t>预期未来6个月内行业指数优于市场指数5%以上</t>
    <phoneticPr fontId="2" type="noConversion"/>
  </si>
  <si>
    <t>推    荐</t>
    <phoneticPr fontId="2" type="noConversion"/>
  </si>
  <si>
    <t>预期未来6个月内股价相对市场基准指数升幅在5%到15%</t>
    <phoneticPr fontId="2" type="noConversion"/>
  </si>
  <si>
    <t>中    性</t>
    <phoneticPr fontId="2" type="noConversion"/>
  </si>
  <si>
    <t>预期未来6个月内股价相对市场基准指数变动在-5%到5%内</t>
    <phoneticPr fontId="2" type="noConversion"/>
  </si>
  <si>
    <t>卖    出</t>
    <phoneticPr fontId="2" type="noConversion"/>
  </si>
  <si>
    <t>预期未来 6 个月内股价相对市场基准指数跌幅在15%以上</t>
    <phoneticPr fontId="2" type="noConversion"/>
  </si>
  <si>
    <t>看    好</t>
    <phoneticPr fontId="2" type="noConversion"/>
  </si>
  <si>
    <t>看    淡</t>
    <phoneticPr fontId="2" type="noConversion"/>
  </si>
  <si>
    <t>数据来源：Wind资讯</t>
  </si>
  <si>
    <t>指数</t>
    <phoneticPr fontId="2" type="noConversion"/>
  </si>
  <si>
    <t>000300.SH</t>
    <phoneticPr fontId="2" type="noConversion"/>
  </si>
  <si>
    <t>沪深300指数</t>
    <phoneticPr fontId="42" type="noConversion"/>
  </si>
  <si>
    <t>000300.SH</t>
    <phoneticPr fontId="42" type="noConversion"/>
  </si>
  <si>
    <t>CI005019.WI</t>
    <phoneticPr fontId="42" type="noConversion"/>
  </si>
  <si>
    <t>起始时间</t>
    <phoneticPr fontId="42" type="noConversion"/>
  </si>
  <si>
    <t>结束时间</t>
    <phoneticPr fontId="42" type="noConversion"/>
  </si>
  <si>
    <t>近一周涨跌幅（%）</t>
    <phoneticPr fontId="2" type="noConversion"/>
  </si>
  <si>
    <t>板块</t>
    <phoneticPr fontId="2" type="noConversion"/>
  </si>
  <si>
    <t>指数代码</t>
    <phoneticPr fontId="2" type="noConversion"/>
  </si>
  <si>
    <t>板块相对表现</t>
    <phoneticPr fontId="2" type="noConversion"/>
  </si>
  <si>
    <t>北京</t>
  </si>
  <si>
    <t>数据来源：Wind资讯</t>
    <phoneticPr fontId="2" type="noConversion"/>
  </si>
  <si>
    <t>全国定点屠宰企业屠宰量</t>
  </si>
  <si>
    <t>猪肉进口量</t>
  </si>
  <si>
    <t>猪肉进口平均价格</t>
  </si>
  <si>
    <t>鲜、冷藏肉产量累计值</t>
  </si>
  <si>
    <t>鲜、冷藏肉产量累计同比</t>
  </si>
  <si>
    <t>沪深300</t>
    <phoneticPr fontId="2" type="noConversion"/>
  </si>
  <si>
    <t>全国平均价</t>
  </si>
  <si>
    <t>太原</t>
  </si>
  <si>
    <t>沈阳</t>
  </si>
  <si>
    <t>南昌</t>
  </si>
  <si>
    <t>长沙</t>
  </si>
  <si>
    <t>郑州</t>
  </si>
  <si>
    <t>成都</t>
  </si>
  <si>
    <r>
      <rPr>
        <sz val="10"/>
        <rFont val="宋体"/>
        <family val="3"/>
        <charset val="134"/>
      </rPr>
      <t>日期</t>
    </r>
    <r>
      <rPr>
        <sz val="10"/>
        <rFont val="Calibri"/>
        <family val="2"/>
      </rPr>
      <t>:</t>
    </r>
    <phoneticPr fontId="2" type="noConversion"/>
  </si>
  <si>
    <t>至</t>
    <phoneticPr fontId="2" type="noConversion"/>
  </si>
  <si>
    <t>PE(TTM)</t>
    <phoneticPr fontId="42" type="noConversion"/>
  </si>
  <si>
    <t>PB</t>
    <phoneticPr fontId="42" type="noConversion"/>
  </si>
  <si>
    <r>
      <rPr>
        <b/>
        <sz val="9"/>
        <color indexed="9"/>
        <rFont val="宋体"/>
        <family val="3"/>
        <charset val="134"/>
      </rPr>
      <t>股票代码</t>
    </r>
    <phoneticPr fontId="42" type="noConversion"/>
  </si>
  <si>
    <r>
      <rPr>
        <b/>
        <sz val="9"/>
        <color indexed="9"/>
        <rFont val="宋体"/>
        <family val="3"/>
        <charset val="134"/>
      </rPr>
      <t>股票名称</t>
    </r>
    <phoneticPr fontId="42" type="noConversion"/>
  </si>
  <si>
    <r>
      <rPr>
        <b/>
        <sz val="9"/>
        <color indexed="9"/>
        <rFont val="宋体"/>
        <family val="3"/>
        <charset val="134"/>
      </rPr>
      <t>上一周涨跌幅（</t>
    </r>
    <r>
      <rPr>
        <b/>
        <sz val="9"/>
        <color indexed="9"/>
        <rFont val="Calibri"/>
        <family val="2"/>
      </rPr>
      <t>%</t>
    </r>
    <r>
      <rPr>
        <b/>
        <sz val="9"/>
        <color indexed="9"/>
        <rFont val="宋体"/>
        <family val="3"/>
        <charset val="134"/>
      </rPr>
      <t>）</t>
    </r>
    <phoneticPr fontId="42" type="noConversion"/>
  </si>
  <si>
    <t>葡萄酒进口量当月值</t>
  </si>
  <si>
    <t>葡萄酒进口均价</t>
  </si>
  <si>
    <t>葡萄酒进口金额当月值</t>
  </si>
  <si>
    <t>葡萄酒进口量累计</t>
    <phoneticPr fontId="2" type="noConversion"/>
  </si>
  <si>
    <t>葡萄酒进口量累计同比</t>
    <phoneticPr fontId="2" type="noConversion"/>
  </si>
  <si>
    <t>至</t>
    <phoneticPr fontId="2" type="noConversion"/>
  </si>
  <si>
    <t>板块</t>
    <phoneticPr fontId="2" type="noConversion"/>
  </si>
  <si>
    <t>指数代码</t>
    <phoneticPr fontId="2" type="noConversion"/>
  </si>
  <si>
    <t>近一周涨跌幅（%）</t>
    <phoneticPr fontId="2" type="noConversion"/>
  </si>
  <si>
    <t>石油石化(中信)</t>
    <phoneticPr fontId="42" type="noConversion"/>
  </si>
  <si>
    <t>煤炭(中信)</t>
    <phoneticPr fontId="42" type="noConversion"/>
  </si>
  <si>
    <t>有色金属(中信)</t>
  </si>
  <si>
    <t>CI005004.WI</t>
    <phoneticPr fontId="42" type="noConversion"/>
  </si>
  <si>
    <t>电力及公用事业(中信)</t>
    <phoneticPr fontId="42" type="noConversion"/>
  </si>
  <si>
    <t>CI005005.WI</t>
    <phoneticPr fontId="42" type="noConversion"/>
  </si>
  <si>
    <t>钢铁(中信)</t>
    <phoneticPr fontId="42" type="noConversion"/>
  </si>
  <si>
    <t>基础化工(中信)</t>
    <phoneticPr fontId="42" type="noConversion"/>
  </si>
  <si>
    <t>CI005007.WI</t>
  </si>
  <si>
    <t>建筑(中信)</t>
  </si>
  <si>
    <t>建材(中信)</t>
    <phoneticPr fontId="42" type="noConversion"/>
  </si>
  <si>
    <t>CI005009.WI</t>
    <phoneticPr fontId="42" type="noConversion"/>
  </si>
  <si>
    <t>轻工制造(中信)</t>
    <phoneticPr fontId="42" type="noConversion"/>
  </si>
  <si>
    <t>CI005010.WI</t>
    <phoneticPr fontId="42" type="noConversion"/>
  </si>
  <si>
    <t>机械(中信)</t>
    <phoneticPr fontId="42" type="noConversion"/>
  </si>
  <si>
    <t>CI005011.WI</t>
    <phoneticPr fontId="42" type="noConversion"/>
  </si>
  <si>
    <t>电力设备(中信)</t>
    <phoneticPr fontId="42" type="noConversion"/>
  </si>
  <si>
    <t>国防军工(中信)</t>
    <phoneticPr fontId="42" type="noConversion"/>
  </si>
  <si>
    <t>汽车(中信)</t>
    <phoneticPr fontId="42" type="noConversion"/>
  </si>
  <si>
    <t>商贸零售(中信)</t>
  </si>
  <si>
    <t>CI005015.WI</t>
    <phoneticPr fontId="42" type="noConversion"/>
  </si>
  <si>
    <t>餐饮旅游(中信)</t>
    <phoneticPr fontId="42" type="noConversion"/>
  </si>
  <si>
    <t>CI005016.WI</t>
    <phoneticPr fontId="42" type="noConversion"/>
  </si>
  <si>
    <t>家电(中信)</t>
    <phoneticPr fontId="42" type="noConversion"/>
  </si>
  <si>
    <t>纺织服装(中信)</t>
    <phoneticPr fontId="42" type="noConversion"/>
  </si>
  <si>
    <t>CI005018.WI</t>
  </si>
  <si>
    <t>医药(中信)</t>
  </si>
  <si>
    <t>食品饮料(中信)</t>
    <phoneticPr fontId="42" type="noConversion"/>
  </si>
  <si>
    <t>CI005020.WI</t>
    <phoneticPr fontId="42" type="noConversion"/>
  </si>
  <si>
    <t>农林牧渔(中信)</t>
    <phoneticPr fontId="42" type="noConversion"/>
  </si>
  <si>
    <t>CI005021.WI</t>
    <phoneticPr fontId="42" type="noConversion"/>
  </si>
  <si>
    <t>银行(中信)</t>
    <phoneticPr fontId="42" type="noConversion"/>
  </si>
  <si>
    <t>CI005022.WI</t>
    <phoneticPr fontId="42" type="noConversion"/>
  </si>
  <si>
    <t>非银行金融(中信)</t>
    <phoneticPr fontId="42" type="noConversion"/>
  </si>
  <si>
    <t>房地产(中信)</t>
    <phoneticPr fontId="42" type="noConversion"/>
  </si>
  <si>
    <t>交通运输(中信)</t>
    <phoneticPr fontId="42" type="noConversion"/>
  </si>
  <si>
    <t>电子元器件(中信)</t>
  </si>
  <si>
    <t>CI005026.WI</t>
    <phoneticPr fontId="42" type="noConversion"/>
  </si>
  <si>
    <t>通信(中信)</t>
    <phoneticPr fontId="42" type="noConversion"/>
  </si>
  <si>
    <t>CI005027.WI</t>
    <phoneticPr fontId="42" type="noConversion"/>
  </si>
  <si>
    <t>计算机(中信)</t>
    <phoneticPr fontId="42" type="noConversion"/>
  </si>
  <si>
    <t>传媒(中信)</t>
    <phoneticPr fontId="42" type="noConversion"/>
  </si>
  <si>
    <t>CI005029.WI</t>
  </si>
  <si>
    <t>综合(中信)</t>
  </si>
  <si>
    <t>CI005001.WI</t>
    <phoneticPr fontId="42" type="noConversion"/>
  </si>
  <si>
    <t>CI005002.WI</t>
    <phoneticPr fontId="42" type="noConversion"/>
  </si>
  <si>
    <t>CI005003.WI</t>
    <phoneticPr fontId="42" type="noConversion"/>
  </si>
  <si>
    <t>CI005006.WI</t>
    <phoneticPr fontId="42" type="noConversion"/>
  </si>
  <si>
    <t>CI005008.WI</t>
    <phoneticPr fontId="42" type="noConversion"/>
  </si>
  <si>
    <t>CI005012.WI</t>
    <phoneticPr fontId="42" type="noConversion"/>
  </si>
  <si>
    <t>CI005013.WI</t>
    <phoneticPr fontId="42" type="noConversion"/>
  </si>
  <si>
    <t>CI005014.WI</t>
    <phoneticPr fontId="42" type="noConversion"/>
  </si>
  <si>
    <t>CI005017.WI</t>
    <phoneticPr fontId="42" type="noConversion"/>
  </si>
  <si>
    <t>CI005023.WI</t>
    <phoneticPr fontId="42" type="noConversion"/>
  </si>
  <si>
    <t>CI005024.WI</t>
    <phoneticPr fontId="42" type="noConversion"/>
  </si>
  <si>
    <t>CI005025.WI</t>
    <phoneticPr fontId="42" type="noConversion"/>
  </si>
  <si>
    <t>CI005028.WI</t>
    <phoneticPr fontId="42" type="noConversion"/>
  </si>
  <si>
    <t>总市值(亿元)</t>
    <phoneticPr fontId="42" type="noConversion"/>
  </si>
  <si>
    <t>上月涨幅（%）</t>
    <phoneticPr fontId="42" type="noConversion"/>
  </si>
  <si>
    <t xml:space="preserve"> </t>
    <phoneticPr fontId="42" type="noConversion"/>
  </si>
  <si>
    <t>投资评级：看好</t>
    <phoneticPr fontId="2" type="noConversion"/>
  </si>
  <si>
    <t>000597.SZ</t>
    <phoneticPr fontId="2" type="noConversion"/>
  </si>
  <si>
    <t>000756.SZ</t>
    <phoneticPr fontId="2" type="noConversion"/>
  </si>
  <si>
    <t>000788.SZ</t>
    <phoneticPr fontId="2" type="noConversion"/>
  </si>
  <si>
    <t>000952.SZ</t>
    <phoneticPr fontId="2" type="noConversion"/>
  </si>
  <si>
    <t>002019.SZ</t>
    <phoneticPr fontId="2" type="noConversion"/>
  </si>
  <si>
    <t>002020.SZ</t>
    <phoneticPr fontId="2" type="noConversion"/>
  </si>
  <si>
    <t>002099.SZ</t>
    <phoneticPr fontId="2" type="noConversion"/>
  </si>
  <si>
    <t>002332.SZ</t>
    <phoneticPr fontId="2" type="noConversion"/>
  </si>
  <si>
    <t>002365.SZ</t>
    <phoneticPr fontId="2" type="noConversion"/>
  </si>
  <si>
    <t>002399.SZ</t>
    <phoneticPr fontId="2" type="noConversion"/>
  </si>
  <si>
    <t>002675.SZ</t>
    <phoneticPr fontId="2" type="noConversion"/>
  </si>
  <si>
    <t>002693.SZ</t>
    <phoneticPr fontId="2" type="noConversion"/>
  </si>
  <si>
    <t>300109.SZ</t>
    <phoneticPr fontId="2" type="noConversion"/>
  </si>
  <si>
    <t>300194.SZ</t>
    <phoneticPr fontId="2" type="noConversion"/>
  </si>
  <si>
    <t>300233.SZ</t>
    <phoneticPr fontId="2" type="noConversion"/>
  </si>
  <si>
    <t>300267.SZ</t>
    <phoneticPr fontId="2" type="noConversion"/>
  </si>
  <si>
    <t>600216.SH</t>
    <phoneticPr fontId="2" type="noConversion"/>
  </si>
  <si>
    <t>600267.SH</t>
    <phoneticPr fontId="2" type="noConversion"/>
  </si>
  <si>
    <t>600488.SH</t>
    <phoneticPr fontId="2" type="noConversion"/>
  </si>
  <si>
    <t>600490.SH</t>
    <phoneticPr fontId="2" type="noConversion"/>
  </si>
  <si>
    <t xml:space="preserve">600521.SH </t>
    <phoneticPr fontId="2" type="noConversion"/>
  </si>
  <si>
    <t>600666.SH</t>
    <phoneticPr fontId="2" type="noConversion"/>
  </si>
  <si>
    <t>000739.SZ</t>
    <phoneticPr fontId="2" type="noConversion"/>
  </si>
  <si>
    <t>化学制剂</t>
    <phoneticPr fontId="2" type="noConversion"/>
  </si>
  <si>
    <t>000004.SZ</t>
    <phoneticPr fontId="2" type="noConversion"/>
  </si>
  <si>
    <t>000153.SZ</t>
    <phoneticPr fontId="2" type="noConversion"/>
  </si>
  <si>
    <t>000513.SZ</t>
    <phoneticPr fontId="2" type="noConversion"/>
  </si>
  <si>
    <t>000545.SZ</t>
    <phoneticPr fontId="2" type="noConversion"/>
  </si>
  <si>
    <t>000566.SZ</t>
    <phoneticPr fontId="2" type="noConversion"/>
  </si>
  <si>
    <t>000790.SZ</t>
    <phoneticPr fontId="2" type="noConversion"/>
  </si>
  <si>
    <t>000915.SZ</t>
    <phoneticPr fontId="2" type="noConversion"/>
  </si>
  <si>
    <t>000963.SZ</t>
    <phoneticPr fontId="2" type="noConversion"/>
  </si>
  <si>
    <t>002004.SZ</t>
    <phoneticPr fontId="2" type="noConversion"/>
  </si>
  <si>
    <t>002262.SZ</t>
    <phoneticPr fontId="2" type="noConversion"/>
  </si>
  <si>
    <t>002294.SZ</t>
    <phoneticPr fontId="2" type="noConversion"/>
  </si>
  <si>
    <t>002370.SZ</t>
    <phoneticPr fontId="2" type="noConversion"/>
  </si>
  <si>
    <t>002393.SZ</t>
    <phoneticPr fontId="2" type="noConversion"/>
  </si>
  <si>
    <t>002422.SZ</t>
    <phoneticPr fontId="2" type="noConversion"/>
  </si>
  <si>
    <t>002437.SZ</t>
    <phoneticPr fontId="2" type="noConversion"/>
  </si>
  <si>
    <t>002626.SZ</t>
    <phoneticPr fontId="2" type="noConversion"/>
  </si>
  <si>
    <t>002653.SZ</t>
    <phoneticPr fontId="2" type="noConversion"/>
  </si>
  <si>
    <t>300006.SZ</t>
    <phoneticPr fontId="2" type="noConversion"/>
  </si>
  <si>
    <t>300016.SZ</t>
    <phoneticPr fontId="2" type="noConversion"/>
  </si>
  <si>
    <t>300086.SZ</t>
    <phoneticPr fontId="2" type="noConversion"/>
  </si>
  <si>
    <t>300110.SZ</t>
    <phoneticPr fontId="2" type="noConversion"/>
  </si>
  <si>
    <t>300199.SZ</t>
    <phoneticPr fontId="2" type="noConversion"/>
  </si>
  <si>
    <t>300254.SZ</t>
    <phoneticPr fontId="2" type="noConversion"/>
  </si>
  <si>
    <t>300289.SZ</t>
    <phoneticPr fontId="2" type="noConversion"/>
  </si>
  <si>
    <t>300318.SZ</t>
    <phoneticPr fontId="2" type="noConversion"/>
  </si>
  <si>
    <t>300363.SZ</t>
    <phoneticPr fontId="2" type="noConversion"/>
  </si>
  <si>
    <t xml:space="preserve">600062.SH </t>
    <phoneticPr fontId="2" type="noConversion"/>
  </si>
  <si>
    <t>600079.SH</t>
    <phoneticPr fontId="2" type="noConversion"/>
  </si>
  <si>
    <t xml:space="preserve">600196.SH </t>
    <phoneticPr fontId="2" type="noConversion"/>
  </si>
  <si>
    <t xml:space="preserve">600200.SH </t>
    <phoneticPr fontId="2" type="noConversion"/>
  </si>
  <si>
    <t xml:space="preserve">600276.SH </t>
    <phoneticPr fontId="2" type="noConversion"/>
  </si>
  <si>
    <t>600297.SH</t>
    <phoneticPr fontId="2" type="noConversion"/>
  </si>
  <si>
    <t xml:space="preserve">600380.SH </t>
    <phoneticPr fontId="2" type="noConversion"/>
  </si>
  <si>
    <t xml:space="preserve">600385.SH </t>
    <phoneticPr fontId="2" type="noConversion"/>
  </si>
  <si>
    <t xml:space="preserve">600420.SH </t>
    <phoneticPr fontId="2" type="noConversion"/>
  </si>
  <si>
    <t xml:space="preserve">600513.SH </t>
    <phoneticPr fontId="2" type="noConversion"/>
  </si>
  <si>
    <t xml:space="preserve">600664.SH </t>
    <phoneticPr fontId="2" type="noConversion"/>
  </si>
  <si>
    <t xml:space="preserve">600771.SH </t>
    <phoneticPr fontId="2" type="noConversion"/>
  </si>
  <si>
    <t xml:space="preserve">600789.SH </t>
    <phoneticPr fontId="2" type="noConversion"/>
  </si>
  <si>
    <t xml:space="preserve">600812.SH </t>
    <phoneticPr fontId="2" type="noConversion"/>
  </si>
  <si>
    <t xml:space="preserve">600829.SH </t>
    <phoneticPr fontId="2" type="noConversion"/>
  </si>
  <si>
    <t>化学原料药（中信）</t>
    <phoneticPr fontId="42" type="noConversion"/>
  </si>
  <si>
    <t>CI005316.WI</t>
    <phoneticPr fontId="2" type="noConversion"/>
  </si>
  <si>
    <r>
      <rPr>
        <sz val="10"/>
        <rFont val="宋体"/>
        <family val="3"/>
        <charset val="134"/>
      </rPr>
      <t>化学制剂</t>
    </r>
    <r>
      <rPr>
        <sz val="10"/>
        <rFont val="Calibri"/>
        <family val="2"/>
      </rPr>
      <t>(</t>
    </r>
    <r>
      <rPr>
        <sz val="10"/>
        <rFont val="宋体"/>
        <family val="3"/>
        <charset val="134"/>
      </rPr>
      <t>中信</t>
    </r>
    <r>
      <rPr>
        <sz val="10"/>
        <rFont val="Calibri"/>
        <family val="2"/>
      </rPr>
      <t>)</t>
    </r>
    <phoneticPr fontId="2" type="noConversion"/>
  </si>
  <si>
    <t xml:space="preserve">CI005317.WI  </t>
    <phoneticPr fontId="42" type="noConversion"/>
  </si>
  <si>
    <t xml:space="preserve">CI005318.WI  </t>
    <phoneticPr fontId="42" type="noConversion"/>
  </si>
  <si>
    <r>
      <rPr>
        <sz val="10"/>
        <rFont val="宋体"/>
        <family val="3"/>
        <charset val="134"/>
      </rPr>
      <t>中药饮片</t>
    </r>
    <r>
      <rPr>
        <sz val="10"/>
        <rFont val="Calibri"/>
        <family val="2"/>
      </rPr>
      <t>(</t>
    </r>
    <r>
      <rPr>
        <sz val="10"/>
        <rFont val="宋体"/>
        <family val="3"/>
        <charset val="134"/>
      </rPr>
      <t>中信</t>
    </r>
    <r>
      <rPr>
        <sz val="10"/>
        <rFont val="Calibri"/>
        <family val="2"/>
      </rPr>
      <t>)</t>
    </r>
    <phoneticPr fontId="2" type="noConversion"/>
  </si>
  <si>
    <t xml:space="preserve">CI005319.WI </t>
    <phoneticPr fontId="42" type="noConversion"/>
  </si>
  <si>
    <r>
      <rPr>
        <sz val="10"/>
        <rFont val="宋体"/>
        <family val="3"/>
        <charset val="134"/>
      </rPr>
      <t>中成药</t>
    </r>
    <r>
      <rPr>
        <sz val="10"/>
        <rFont val="Calibri"/>
        <family val="2"/>
      </rPr>
      <t>(</t>
    </r>
    <r>
      <rPr>
        <sz val="10"/>
        <rFont val="宋体"/>
        <family val="3"/>
        <charset val="134"/>
      </rPr>
      <t>中信</t>
    </r>
    <r>
      <rPr>
        <sz val="10"/>
        <rFont val="Calibri"/>
        <family val="2"/>
      </rPr>
      <t>)</t>
    </r>
    <phoneticPr fontId="42" type="noConversion"/>
  </si>
  <si>
    <t>CI005320.WI</t>
    <phoneticPr fontId="2" type="noConversion"/>
  </si>
  <si>
    <r>
      <rPr>
        <sz val="10"/>
        <rFont val="宋体"/>
        <family val="3"/>
        <charset val="134"/>
      </rPr>
      <t>生物医药</t>
    </r>
    <r>
      <rPr>
        <sz val="10"/>
        <rFont val="Calibri"/>
        <family val="2"/>
      </rPr>
      <t>(</t>
    </r>
    <r>
      <rPr>
        <sz val="10"/>
        <rFont val="宋体"/>
        <family val="3"/>
        <charset val="134"/>
      </rPr>
      <t>中信</t>
    </r>
    <r>
      <rPr>
        <sz val="10"/>
        <rFont val="Calibri"/>
        <family val="2"/>
      </rPr>
      <t>)</t>
    </r>
    <phoneticPr fontId="2" type="noConversion"/>
  </si>
  <si>
    <t xml:space="preserve">CI005321.WI </t>
    <phoneticPr fontId="42" type="noConversion"/>
  </si>
  <si>
    <r>
      <rPr>
        <sz val="10"/>
        <rFont val="宋体"/>
        <family val="3"/>
        <charset val="134"/>
      </rPr>
      <t>医药流通</t>
    </r>
    <r>
      <rPr>
        <sz val="10"/>
        <rFont val="Calibri"/>
        <family val="2"/>
      </rPr>
      <t>(</t>
    </r>
    <r>
      <rPr>
        <sz val="10"/>
        <rFont val="宋体"/>
        <family val="3"/>
        <charset val="134"/>
      </rPr>
      <t>中信</t>
    </r>
    <r>
      <rPr>
        <sz val="10"/>
        <rFont val="Calibri"/>
        <family val="2"/>
      </rPr>
      <t>)</t>
    </r>
    <phoneticPr fontId="42" type="noConversion"/>
  </si>
  <si>
    <t xml:space="preserve">CI005322.WI  </t>
    <phoneticPr fontId="42" type="noConversion"/>
  </si>
  <si>
    <r>
      <rPr>
        <sz val="10"/>
        <rFont val="宋体"/>
        <family val="3"/>
        <charset val="134"/>
      </rPr>
      <t>医疗器械</t>
    </r>
    <r>
      <rPr>
        <sz val="10"/>
        <rFont val="Calibri"/>
        <family val="2"/>
      </rPr>
      <t>(</t>
    </r>
    <r>
      <rPr>
        <sz val="10"/>
        <rFont val="宋体"/>
        <family val="3"/>
        <charset val="134"/>
      </rPr>
      <t>中信</t>
    </r>
    <r>
      <rPr>
        <sz val="10"/>
        <rFont val="Calibri"/>
        <family val="2"/>
      </rPr>
      <t>)</t>
    </r>
    <phoneticPr fontId="2" type="noConversion"/>
  </si>
  <si>
    <t xml:space="preserve">CI005323.WI  </t>
    <phoneticPr fontId="42" type="noConversion"/>
  </si>
  <si>
    <r>
      <rPr>
        <sz val="10"/>
        <rFont val="宋体"/>
        <family val="3"/>
        <charset val="134"/>
      </rPr>
      <t>医疗服务</t>
    </r>
    <r>
      <rPr>
        <sz val="10"/>
        <rFont val="Calibri"/>
        <family val="2"/>
      </rPr>
      <t>(</t>
    </r>
    <r>
      <rPr>
        <sz val="10"/>
        <rFont val="宋体"/>
        <family val="3"/>
        <charset val="134"/>
      </rPr>
      <t>中信</t>
    </r>
    <r>
      <rPr>
        <sz val="10"/>
        <rFont val="Calibri"/>
        <family val="2"/>
      </rPr>
      <t>)</t>
    </r>
    <phoneticPr fontId="2" type="noConversion"/>
  </si>
  <si>
    <t>CI005018.WI</t>
    <phoneticPr fontId="42" type="noConversion"/>
  </si>
  <si>
    <t>医药指数（中信）</t>
    <phoneticPr fontId="42" type="noConversion"/>
  </si>
  <si>
    <t>医药(中信)</t>
    <phoneticPr fontId="2" type="noConversion"/>
  </si>
  <si>
    <t>行业：医药</t>
    <phoneticPr fontId="2" type="noConversion"/>
  </si>
  <si>
    <t>医药行业周报</t>
    <phoneticPr fontId="2" type="noConversion"/>
  </si>
  <si>
    <t>000423.SZ</t>
    <phoneticPr fontId="2" type="noConversion"/>
  </si>
  <si>
    <t>000538.SZ</t>
    <phoneticPr fontId="2" type="noConversion"/>
  </si>
  <si>
    <t xml:space="preserve">000590.SZ </t>
    <phoneticPr fontId="2" type="noConversion"/>
  </si>
  <si>
    <t xml:space="preserve">000606.SZ </t>
    <phoneticPr fontId="2" type="noConversion"/>
  </si>
  <si>
    <t xml:space="preserve">000650.SZ </t>
    <phoneticPr fontId="2" type="noConversion"/>
  </si>
  <si>
    <t xml:space="preserve">000766.SZ </t>
    <phoneticPr fontId="2" type="noConversion"/>
  </si>
  <si>
    <t xml:space="preserve">000919.SZ </t>
    <phoneticPr fontId="2" type="noConversion"/>
  </si>
  <si>
    <t xml:space="preserve">000989.SZ </t>
    <phoneticPr fontId="2" type="noConversion"/>
  </si>
  <si>
    <t xml:space="preserve">000999.SZ </t>
    <phoneticPr fontId="2" type="noConversion"/>
  </si>
  <si>
    <t xml:space="preserve">002107.SZ </t>
    <phoneticPr fontId="2" type="noConversion"/>
  </si>
  <si>
    <t xml:space="preserve">002118.SZ </t>
    <phoneticPr fontId="2" type="noConversion"/>
  </si>
  <si>
    <t xml:space="preserve">002198.SZ </t>
    <phoneticPr fontId="2" type="noConversion"/>
  </si>
  <si>
    <t xml:space="preserve">002219.SZ </t>
    <phoneticPr fontId="2" type="noConversion"/>
  </si>
  <si>
    <t xml:space="preserve">002275.SZ </t>
    <phoneticPr fontId="2" type="noConversion"/>
  </si>
  <si>
    <t xml:space="preserve">002287.SZ </t>
    <phoneticPr fontId="2" type="noConversion"/>
  </si>
  <si>
    <t xml:space="preserve">002317.SZ </t>
    <phoneticPr fontId="2" type="noConversion"/>
  </si>
  <si>
    <t xml:space="preserve">002349.SZ </t>
    <phoneticPr fontId="2" type="noConversion"/>
  </si>
  <si>
    <t xml:space="preserve">002390.SZ </t>
    <phoneticPr fontId="2" type="noConversion"/>
  </si>
  <si>
    <t xml:space="preserve">002412.SZ </t>
    <phoneticPr fontId="2" type="noConversion"/>
  </si>
  <si>
    <t xml:space="preserve">002424.SZ </t>
    <phoneticPr fontId="2" type="noConversion"/>
  </si>
  <si>
    <t xml:space="preserve">002433.SZ </t>
    <phoneticPr fontId="2" type="noConversion"/>
  </si>
  <si>
    <t xml:space="preserve">002566.SZ </t>
    <phoneticPr fontId="2" type="noConversion"/>
  </si>
  <si>
    <t xml:space="preserve">002589.SZ </t>
    <phoneticPr fontId="2" type="noConversion"/>
  </si>
  <si>
    <t xml:space="preserve">002603.SZ </t>
    <phoneticPr fontId="2" type="noConversion"/>
  </si>
  <si>
    <t xml:space="preserve">002644.SZ </t>
    <phoneticPr fontId="2" type="noConversion"/>
  </si>
  <si>
    <t xml:space="preserve">300026.SZ </t>
    <phoneticPr fontId="2" type="noConversion"/>
  </si>
  <si>
    <t xml:space="preserve">300039.SZ </t>
    <phoneticPr fontId="2" type="noConversion"/>
  </si>
  <si>
    <t xml:space="preserve">300049.SZ </t>
    <phoneticPr fontId="2" type="noConversion"/>
  </si>
  <si>
    <t xml:space="preserve">300147.SZ </t>
    <phoneticPr fontId="2" type="noConversion"/>
  </si>
  <si>
    <t xml:space="preserve">300158.SZ </t>
    <phoneticPr fontId="2" type="noConversion"/>
  </si>
  <si>
    <t xml:space="preserve">300181.SZ </t>
    <phoneticPr fontId="2" type="noConversion"/>
  </si>
  <si>
    <t xml:space="preserve">600085.SH </t>
    <phoneticPr fontId="2" type="noConversion"/>
  </si>
  <si>
    <t>600129.SH</t>
    <phoneticPr fontId="2" type="noConversion"/>
  </si>
  <si>
    <t xml:space="preserve">600211.SH </t>
    <phoneticPr fontId="2" type="noConversion"/>
  </si>
  <si>
    <t xml:space="preserve">600222.SH </t>
    <phoneticPr fontId="2" type="noConversion"/>
  </si>
  <si>
    <t>600252.SH</t>
    <phoneticPr fontId="2" type="noConversion"/>
  </si>
  <si>
    <t xml:space="preserve">600272.SH </t>
    <phoneticPr fontId="2" type="noConversion"/>
  </si>
  <si>
    <t>600285.SH</t>
    <phoneticPr fontId="2" type="noConversion"/>
  </si>
  <si>
    <t>600329.SH</t>
    <phoneticPr fontId="2" type="noConversion"/>
  </si>
  <si>
    <t>600351.SH</t>
    <phoneticPr fontId="2" type="noConversion"/>
  </si>
  <si>
    <t>600422.SH</t>
    <phoneticPr fontId="2" type="noConversion"/>
  </si>
  <si>
    <t>600436.SH</t>
    <phoneticPr fontId="2" type="noConversion"/>
  </si>
  <si>
    <t>600466.SH</t>
    <phoneticPr fontId="2" type="noConversion"/>
  </si>
  <si>
    <t>600479.SH</t>
    <phoneticPr fontId="2" type="noConversion"/>
  </si>
  <si>
    <t>600535.SH</t>
    <phoneticPr fontId="2" type="noConversion"/>
  </si>
  <si>
    <t>600557.SH</t>
    <phoneticPr fontId="2" type="noConversion"/>
  </si>
  <si>
    <t>600572.SH</t>
    <phoneticPr fontId="2" type="noConversion"/>
  </si>
  <si>
    <t>600594.SH</t>
    <phoneticPr fontId="2" type="noConversion"/>
  </si>
  <si>
    <t>600613.SH</t>
    <phoneticPr fontId="2" type="noConversion"/>
  </si>
  <si>
    <t>600614.SH</t>
    <phoneticPr fontId="2" type="noConversion"/>
  </si>
  <si>
    <t>600671.SH</t>
    <phoneticPr fontId="2" type="noConversion"/>
  </si>
  <si>
    <t>600750.SH</t>
    <phoneticPr fontId="2" type="noConversion"/>
  </si>
  <si>
    <t>600781.SH</t>
    <phoneticPr fontId="2" type="noConversion"/>
  </si>
  <si>
    <t>600976.SH</t>
    <phoneticPr fontId="2" type="noConversion"/>
  </si>
  <si>
    <t>600993.SH</t>
    <phoneticPr fontId="2" type="noConversion"/>
  </si>
  <si>
    <t xml:space="preserve">600781.SH </t>
    <phoneticPr fontId="2" type="noConversion"/>
  </si>
  <si>
    <t xml:space="preserve">600976.SH </t>
    <phoneticPr fontId="2" type="noConversion"/>
  </si>
  <si>
    <t xml:space="preserve">600993.SH </t>
    <phoneticPr fontId="2" type="noConversion"/>
  </si>
  <si>
    <t xml:space="preserve">600518.SH </t>
    <phoneticPr fontId="2" type="noConversion"/>
  </si>
  <si>
    <t>中药饮片</t>
    <phoneticPr fontId="2" type="noConversion"/>
  </si>
  <si>
    <t>中成药</t>
    <phoneticPr fontId="2" type="noConversion"/>
  </si>
  <si>
    <t xml:space="preserve">000078.SZ </t>
    <phoneticPr fontId="2" type="noConversion"/>
  </si>
  <si>
    <t>000403.SZ</t>
    <phoneticPr fontId="2" type="noConversion"/>
  </si>
  <si>
    <t xml:space="preserve">000518.SZ </t>
    <phoneticPr fontId="2" type="noConversion"/>
  </si>
  <si>
    <t xml:space="preserve">000605.SZ </t>
    <phoneticPr fontId="2" type="noConversion"/>
  </si>
  <si>
    <t xml:space="preserve">000623.SZ </t>
    <phoneticPr fontId="2" type="noConversion"/>
  </si>
  <si>
    <t xml:space="preserve">000661.SZ </t>
    <phoneticPr fontId="2" type="noConversion"/>
  </si>
  <si>
    <t>000990.SZ</t>
    <phoneticPr fontId="2" type="noConversion"/>
  </si>
  <si>
    <t xml:space="preserve">002007.SZ </t>
    <phoneticPr fontId="2" type="noConversion"/>
  </si>
  <si>
    <t xml:space="preserve">002022.SZ </t>
    <phoneticPr fontId="2" type="noConversion"/>
  </si>
  <si>
    <t xml:space="preserve">002030.SZ </t>
    <phoneticPr fontId="2" type="noConversion"/>
  </si>
  <si>
    <t xml:space="preserve">002038.SZ </t>
    <phoneticPr fontId="2" type="noConversion"/>
  </si>
  <si>
    <t>002252.SZ</t>
    <phoneticPr fontId="2" type="noConversion"/>
  </si>
  <si>
    <t>002550.SZ</t>
    <phoneticPr fontId="2" type="noConversion"/>
  </si>
  <si>
    <t xml:space="preserve">002688.SZ </t>
    <phoneticPr fontId="2" type="noConversion"/>
  </si>
  <si>
    <t xml:space="preserve">300009.SZ </t>
    <phoneticPr fontId="2" type="noConversion"/>
  </si>
  <si>
    <t>300119.SZ</t>
    <phoneticPr fontId="2" type="noConversion"/>
  </si>
  <si>
    <t xml:space="preserve">300142.SZ </t>
    <phoneticPr fontId="2" type="noConversion"/>
  </si>
  <si>
    <t>300146.SZ</t>
    <phoneticPr fontId="2" type="noConversion"/>
  </si>
  <si>
    <t>300186.SZ</t>
    <phoneticPr fontId="2" type="noConversion"/>
  </si>
  <si>
    <t>300204.SZ</t>
    <phoneticPr fontId="2" type="noConversion"/>
  </si>
  <si>
    <t xml:space="preserve">300238.SZ </t>
    <phoneticPr fontId="2" type="noConversion"/>
  </si>
  <si>
    <t xml:space="preserve">300239.SZ </t>
    <phoneticPr fontId="2" type="noConversion"/>
  </si>
  <si>
    <t>300255.SZ</t>
    <phoneticPr fontId="2" type="noConversion"/>
  </si>
  <si>
    <t xml:space="preserve">300294.SZ </t>
    <phoneticPr fontId="2" type="noConversion"/>
  </si>
  <si>
    <t>300357.SZ</t>
    <phoneticPr fontId="2" type="noConversion"/>
  </si>
  <si>
    <t>600080.SH</t>
    <phoneticPr fontId="2" type="noConversion"/>
  </si>
  <si>
    <t xml:space="preserve">600161.SH </t>
    <phoneticPr fontId="2" type="noConversion"/>
  </si>
  <si>
    <t xml:space="preserve">600421.SH </t>
    <phoneticPr fontId="2" type="noConversion"/>
  </si>
  <si>
    <t xml:space="preserve">600530.SH </t>
    <phoneticPr fontId="2" type="noConversion"/>
  </si>
  <si>
    <t xml:space="preserve">600645.SH </t>
    <phoneticPr fontId="2" type="noConversion"/>
  </si>
  <si>
    <t xml:space="preserve">600867.SH </t>
    <phoneticPr fontId="2" type="noConversion"/>
  </si>
  <si>
    <t>生物医药</t>
    <phoneticPr fontId="2" type="noConversion"/>
  </si>
  <si>
    <t xml:space="preserve">000028.SZ </t>
    <phoneticPr fontId="2" type="noConversion"/>
  </si>
  <si>
    <t xml:space="preserve">000411.SZ </t>
    <phoneticPr fontId="2" type="noConversion"/>
  </si>
  <si>
    <t xml:space="preserve">000591.SZ </t>
    <phoneticPr fontId="2" type="noConversion"/>
  </si>
  <si>
    <t xml:space="preserve">000705.SZ </t>
    <phoneticPr fontId="2" type="noConversion"/>
  </si>
  <si>
    <t xml:space="preserve">002462.SZ </t>
    <phoneticPr fontId="2" type="noConversion"/>
  </si>
  <si>
    <t xml:space="preserve">600056.SH </t>
    <phoneticPr fontId="2" type="noConversion"/>
  </si>
  <si>
    <t xml:space="preserve">600511.SH </t>
    <phoneticPr fontId="2" type="noConversion"/>
  </si>
  <si>
    <t xml:space="preserve">600713.SH </t>
    <phoneticPr fontId="2" type="noConversion"/>
  </si>
  <si>
    <t xml:space="preserve">600833.SH </t>
    <phoneticPr fontId="2" type="noConversion"/>
  </si>
  <si>
    <t xml:space="preserve">600998.SH </t>
    <phoneticPr fontId="2" type="noConversion"/>
  </si>
  <si>
    <t xml:space="preserve">601607.SH </t>
    <phoneticPr fontId="2" type="noConversion"/>
  </si>
  <si>
    <t>002223.SZ</t>
    <phoneticPr fontId="2" type="noConversion"/>
  </si>
  <si>
    <t xml:space="preserve">002432.SZ </t>
    <phoneticPr fontId="2" type="noConversion"/>
  </si>
  <si>
    <t>002551.SZ</t>
    <phoneticPr fontId="2" type="noConversion"/>
  </si>
  <si>
    <t xml:space="preserve">300003.SZ </t>
    <phoneticPr fontId="2" type="noConversion"/>
  </si>
  <si>
    <t xml:space="preserve">300030.SZ </t>
    <phoneticPr fontId="2" type="noConversion"/>
  </si>
  <si>
    <t xml:space="preserve">300206.SZ </t>
    <phoneticPr fontId="2" type="noConversion"/>
  </si>
  <si>
    <t>300244.SZ</t>
    <phoneticPr fontId="2" type="noConversion"/>
  </si>
  <si>
    <t xml:space="preserve">300246.SZ </t>
    <phoneticPr fontId="2" type="noConversion"/>
  </si>
  <si>
    <t xml:space="preserve">300273.SZ </t>
    <phoneticPr fontId="2" type="noConversion"/>
  </si>
  <si>
    <t xml:space="preserve">300298.SZ </t>
    <phoneticPr fontId="2" type="noConversion"/>
  </si>
  <si>
    <t xml:space="preserve">300314.SZ </t>
    <phoneticPr fontId="2" type="noConversion"/>
  </si>
  <si>
    <t xml:space="preserve">300326.SZ </t>
    <phoneticPr fontId="2" type="noConversion"/>
  </si>
  <si>
    <t xml:space="preserve">600055.SH </t>
    <phoneticPr fontId="2" type="noConversion"/>
  </si>
  <si>
    <t xml:space="preserve">600529.SH </t>
    <phoneticPr fontId="2" type="noConversion"/>
  </si>
  <si>
    <t xml:space="preserve">600587.SH </t>
    <phoneticPr fontId="2" type="noConversion"/>
  </si>
  <si>
    <t>医疗器械</t>
    <phoneticPr fontId="2" type="noConversion"/>
  </si>
  <si>
    <t>300015.SZ</t>
    <phoneticPr fontId="2" type="noConversion"/>
  </si>
  <si>
    <t xml:space="preserve">000503.SZ </t>
    <phoneticPr fontId="2" type="noConversion"/>
  </si>
  <si>
    <t xml:space="preserve">300347.SZ </t>
    <phoneticPr fontId="2" type="noConversion"/>
  </si>
  <si>
    <t xml:space="preserve">600763.SH </t>
    <phoneticPr fontId="2" type="noConversion"/>
  </si>
  <si>
    <t>化学原料药</t>
    <phoneticPr fontId="42" type="noConversion"/>
  </si>
  <si>
    <t>医药流通</t>
    <phoneticPr fontId="2" type="noConversion"/>
  </si>
  <si>
    <t>医疗服务</t>
    <phoneticPr fontId="2" type="noConversion"/>
  </si>
  <si>
    <t>医药行业相对表现</t>
    <phoneticPr fontId="2" type="noConversion"/>
  </si>
  <si>
    <t xml:space="preserve">  医药行业最近一年市场表现</t>
    <phoneticPr fontId="2" type="noConversion"/>
  </si>
  <si>
    <t>重点公告</t>
    <phoneticPr fontId="59" type="noConversion"/>
  </si>
  <si>
    <t>CI005018.WI</t>
    <phoneticPr fontId="2" type="noConversion"/>
  </si>
  <si>
    <t>数据来源：</t>
    <phoneticPr fontId="2" type="noConversion"/>
  </si>
  <si>
    <t>wind资讯</t>
    <phoneticPr fontId="2" type="noConversion"/>
  </si>
  <si>
    <t xml:space="preserve">  市场研究部 证券研究报告</t>
    <phoneticPr fontId="2" type="noConversion"/>
  </si>
  <si>
    <t xml:space="preserve"> 分析师：张科然</t>
    <phoneticPr fontId="2" type="noConversion"/>
  </si>
  <si>
    <t xml:space="preserve"> 执业证书号：S1490513050001</t>
    <phoneticPr fontId="2" type="noConversion"/>
  </si>
  <si>
    <t xml:space="preserve"> 邮箱：zhangkeran@hrsec.com.cn</t>
    <phoneticPr fontId="2" type="noConversion"/>
  </si>
  <si>
    <t xml:space="preserve"> 电话：010-58565075</t>
    <phoneticPr fontId="2" type="noConversion"/>
  </si>
  <si>
    <t>单位</t>
    <phoneticPr fontId="2" type="noConversion"/>
  </si>
  <si>
    <t>元/千克</t>
    <phoneticPr fontId="2" type="noConversion"/>
  </si>
  <si>
    <t>数据来源：Wind资讯</t>
    <phoneticPr fontId="2" type="noConversion"/>
  </si>
  <si>
    <t>日期</t>
  </si>
  <si>
    <t>000300.SH</t>
  </si>
  <si>
    <t>沪深300</t>
  </si>
  <si>
    <t>收盘价</t>
  </si>
  <si>
    <t>涨跌幅(%)</t>
  </si>
  <si>
    <t>资料来源：wind资讯</t>
    <phoneticPr fontId="2" type="noConversion"/>
  </si>
  <si>
    <t>指标名称</t>
    <phoneticPr fontId="2" type="noConversion"/>
  </si>
  <si>
    <t>单价:花类:红花:新疆统</t>
    <phoneticPr fontId="2" type="noConversion"/>
  </si>
  <si>
    <t>指标名称</t>
    <phoneticPr fontId="2" type="noConversion"/>
  </si>
  <si>
    <t>单位</t>
    <phoneticPr fontId="2" type="noConversion"/>
  </si>
  <si>
    <t>元/千克</t>
    <phoneticPr fontId="2" type="noConversion"/>
  </si>
  <si>
    <t>单价:花类:红花:新疆统</t>
    <phoneticPr fontId="2" type="noConversion"/>
  </si>
  <si>
    <t>单价:根茎类:太子参:宣州统</t>
    <phoneticPr fontId="2" type="noConversion"/>
  </si>
  <si>
    <t>单位</t>
    <phoneticPr fontId="2" type="noConversion"/>
  </si>
  <si>
    <t>元/千克</t>
    <phoneticPr fontId="2" type="noConversion"/>
  </si>
  <si>
    <t>指标名称</t>
    <phoneticPr fontId="2" type="noConversion"/>
  </si>
  <si>
    <t>单位</t>
    <phoneticPr fontId="2" type="noConversion"/>
  </si>
  <si>
    <t>元/千克</t>
    <phoneticPr fontId="2" type="noConversion"/>
  </si>
  <si>
    <t>单价:花类:红花:新疆统</t>
    <phoneticPr fontId="2" type="noConversion"/>
  </si>
  <si>
    <t>单价:根茎类:三七:120头</t>
    <phoneticPr fontId="2" type="noConversion"/>
  </si>
  <si>
    <t>指标名称</t>
    <phoneticPr fontId="2" type="noConversion"/>
  </si>
  <si>
    <t>单位</t>
    <phoneticPr fontId="2" type="noConversion"/>
  </si>
  <si>
    <t>元/千克</t>
    <phoneticPr fontId="2" type="noConversion"/>
  </si>
  <si>
    <t>单价:花类:红花:新疆统</t>
    <phoneticPr fontId="2" type="noConversion"/>
  </si>
  <si>
    <t>单价:全草类:青蒿:全草</t>
    <phoneticPr fontId="2" type="noConversion"/>
  </si>
  <si>
    <t xml:space="preserve">  联系人：</t>
    <phoneticPr fontId="2" type="noConversion"/>
  </si>
  <si>
    <t>冯鹏</t>
    <phoneticPr fontId="2" type="noConversion"/>
  </si>
  <si>
    <t xml:space="preserve">  邮箱：fengpeng@hrsec.com.cn</t>
    <phoneticPr fontId="2" type="noConversion"/>
  </si>
  <si>
    <t xml:space="preserve">  电话：010-58566871</t>
    <phoneticPr fontId="2" type="noConversion"/>
  </si>
  <si>
    <t>指标名称</t>
    <phoneticPr fontId="2" type="noConversion"/>
  </si>
  <si>
    <t>单位</t>
    <phoneticPr fontId="2" type="noConversion"/>
  </si>
  <si>
    <t>元/千克</t>
    <phoneticPr fontId="2" type="noConversion"/>
  </si>
  <si>
    <t>单价:花类:红花:新疆统</t>
    <phoneticPr fontId="2" type="noConversion"/>
  </si>
  <si>
    <t xml:space="preserve">    江苏省物价局制定公布了一批高价垄断化学药品的最高零售价，共涉及到13种药品27个规格。据介绍，13种调价药品价格与原政府指导价相比平均降价幅度25%，部分抗肿瘤药品降价幅度达到40%。而这次价格调整也是2006年以来省管药品价格降价力度最大的一次。
    省物价局医药价格处副处长袁冬梅介绍说，香菇多糖注射剂、云芝胞内糖肽胶囊这两种辅助用免疫调节药品，有的规格降价幅度达到了40%。现代快报记者看到，云芝胞内糖肽胶囊500mg*30粒，原先的政府指导价是88.4元，而这次调价后降到了57.5元，降幅35%。
    袁冬梅介绍说，这次价格调整的范围为《江苏省物价局定价药品目录》中的部分品种，其中涉及部分独家生产、缺乏市场竞争、临床用量大的高价药品。据了解，这类药品有些是独家生产、定价较高，所以就形成了垄断价格，为此，省物价局区别情况进行调整，从严控制涨价品种，对日治疗费用高的辅助性药品加大降价力度、对日治疗费用高的治疗性药品合理降价，逐步缩小了适应症相似药品间的不合理价差。
（资料来源：新华社）</t>
    <phoneticPr fontId="2" type="noConversion"/>
  </si>
  <si>
    <t xml:space="preserve">   湖南省卫生计生委的一项调研显示，在三级医院治疗的疾病，其中约60%是可以在县级医院解决的，而县级医院里近一半的疾病是可以在乡镇医疗机构治疗的。如何把病人尽可能留在县域内就诊，进一步减轻患者的医药负担?记者昨日从省卫生计生委获悉，为转变公立医院补偿机制，切断公立医院在药品销售中的经济利益关系，明年起我省县级公立医院销售的所有药品都将按进价“零差率”销售，届时，全省县级公立医院将全面取消“以药补医”。
（资料来源：长沙晚报）</t>
    <phoneticPr fontId="2" type="noConversion"/>
  </si>
  <si>
    <t xml:space="preserve">    国际维生素巨头BASF昨日也宣布，将旗下VB2的全球报价提高20%，包括食品级和饲料级产品。目前，欧洲市场VB2报价为16-17欧元/kg，比之前约有3欧元/kg上涨。
    近期，VB2市场可谓风起云涌。先是赤峰制药厂因在欧洲检出VB2含转基因菌种，被欧盟委员会撤销FAMI-QS认证;DSM随即宣布，在德国的VB2工厂计划于10月6日起停产检修4周，市场供应吃紧;上周末，广济大幅提高报价至185元/kg，提价幅度高达50%。
（资料来源：大智慧）
</t>
    <phoneticPr fontId="2" type="noConversion"/>
  </si>
  <si>
    <t>近日，《福建省物价局关于建立药品价格监测报告制度的通知》(下称“《通知》”)下发，要求建立低价药品价格监测报告制度，了解市场低价药品实际销售价格变动情况，并给出了涉及39个产品的监测目录。福建由此成为首个制定低价药品监测制度的省份。
据了解，此次被重点监测的品种多为国家低价药目录品种，而福建省增补的大量独家品种并未纳入监测范畴。这或为后续其他省(市)制定监测品种目录提供一定参考。
（资料来源：医药经济报）</t>
    <phoneticPr fontId="2" type="noConversion"/>
  </si>
  <si>
    <t>9月24日，安徽新一轮药品招标已经逐渐进入尾声，本周，安徽省药采中心最新公布综合评分最高的产品名单，在纠偏“唯低价”的招标思路下，优质国内药企突围，进口替代在逐步显现。
（资料来源：大智慧）</t>
    <phoneticPr fontId="2" type="noConversion"/>
  </si>
  <si>
    <t>指标名称</t>
    <phoneticPr fontId="2" type="noConversion"/>
  </si>
  <si>
    <t>单价:花类:红花:新疆统</t>
    <phoneticPr fontId="2" type="noConversion"/>
  </si>
  <si>
    <t>单位</t>
    <phoneticPr fontId="2" type="noConversion"/>
  </si>
  <si>
    <t>元/千克</t>
    <phoneticPr fontId="2" type="noConversion"/>
  </si>
  <si>
    <t>单价:根茎类:板蓝根:甘肃统个</t>
    <phoneticPr fontId="2" type="noConversion"/>
  </si>
  <si>
    <t>单价:根茎类:天麻:家统</t>
    <phoneticPr fontId="2" type="noConversion"/>
  </si>
  <si>
    <t>单价:根茎类:川芎:晒统个</t>
    <phoneticPr fontId="2" type="noConversion"/>
  </si>
  <si>
    <t>单价:菌藻类:冬虫夏草:2000条</t>
    <phoneticPr fontId="2" type="noConversion"/>
  </si>
  <si>
    <t>单价:根茎类:西洋参:国产长支</t>
    <phoneticPr fontId="2" type="noConversion"/>
  </si>
  <si>
    <t>单价:花类:金银花:统花</t>
    <phoneticPr fontId="2" type="noConversion"/>
  </si>
  <si>
    <t>单价:根茎类:黄连:鸡爪统</t>
    <phoneticPr fontId="2" type="noConversion"/>
  </si>
  <si>
    <t>单价:根茎类:丹参:山东统</t>
    <phoneticPr fontId="2" type="noConversion"/>
  </si>
  <si>
    <t>单价:醋酸甲地孕酮</t>
    <phoneticPr fontId="2" type="noConversion"/>
  </si>
  <si>
    <t>单价:维生素A:国产</t>
    <phoneticPr fontId="2" type="noConversion"/>
  </si>
  <si>
    <t>单价:氢化可的松</t>
    <phoneticPr fontId="2" type="noConversion"/>
  </si>
  <si>
    <t>单价:7-ADCA</t>
    <phoneticPr fontId="2" type="noConversion"/>
  </si>
  <si>
    <t>单价:皂素</t>
    <phoneticPr fontId="2" type="noConversion"/>
  </si>
  <si>
    <t>单价:VC粉:国产</t>
    <phoneticPr fontId="2" type="noConversion"/>
  </si>
  <si>
    <t>单价:地塞米松磷酸钠</t>
    <phoneticPr fontId="2" type="noConversion"/>
  </si>
  <si>
    <t>单价:4-AA</t>
    <phoneticPr fontId="2" type="noConversion"/>
  </si>
  <si>
    <t>单价:双烯(双烯醇酮醋酸酯)</t>
    <phoneticPr fontId="2" type="noConversion"/>
  </si>
  <si>
    <t>单价:维生素E:国产</t>
    <phoneticPr fontId="2" type="noConversion"/>
  </si>
  <si>
    <t>单价:6-APA</t>
    <phoneticPr fontId="2" type="noConversion"/>
  </si>
  <si>
    <t>单价:泛酸钙:鑫富/新发</t>
    <phoneticPr fontId="2" type="noConversion"/>
  </si>
  <si>
    <t>单价:维生素D3:国产</t>
    <phoneticPr fontId="2" type="noConversion"/>
  </si>
  <si>
    <t>单价:黄体酮</t>
    <phoneticPr fontId="2" type="noConversion"/>
  </si>
  <si>
    <t>单价:7-ACA-酶法</t>
    <phoneticPr fontId="2" type="noConversion"/>
  </si>
  <si>
    <t>单价:根茎类:太子参:宣州统</t>
    <phoneticPr fontId="2" type="noConversion"/>
  </si>
  <si>
    <t>单价:全草类:青蒿:全草</t>
    <phoneticPr fontId="2" type="noConversion"/>
  </si>
  <si>
    <t>单价:醋酸氢化可的松</t>
    <phoneticPr fontId="2" type="noConversion"/>
  </si>
  <si>
    <t>江苏13种垄断药品降价 平均降幅25%</t>
    <phoneticPr fontId="2" type="noConversion"/>
  </si>
  <si>
    <t>CFDA注销15个药械产品 但未停售</t>
    <phoneticPr fontId="2" type="noConversion"/>
  </si>
  <si>
    <t>明年起湖南药品全按进价零差率销售</t>
    <phoneticPr fontId="2" type="noConversion"/>
  </si>
  <si>
    <t>BASF提高全球VB2报价，幅度为20％</t>
    <phoneticPr fontId="2" type="noConversion"/>
  </si>
  <si>
    <t>福建领头低价药监测 出台目录涉39品种</t>
    <phoneticPr fontId="2" type="noConversion"/>
  </si>
  <si>
    <t>安徽新一轮药品招标纠偏“唯低价”，国内优质企业突围</t>
    <phoneticPr fontId="2" type="noConversion"/>
  </si>
  <si>
    <t xml:space="preserve">    食药总局在广告监测中发现，标示为“上海太昊生物科技(周口)医药有限公司”生产的白马寺痛消贴、痛消贴等15个医疗器械产品发布虚假违法广告，情节严重。
    经核实，上述15个产品生产批准文号已被食品药品监督管理部门注销，属于非法产品。目前，食品药品监督管理总局已责成相关省局对上述产品依法查处，涉嫌犯罪的移交公安机关追究刑事责任。（资料来源：四川新闻网）</t>
    <phoneticPr fontId="2" type="noConversion"/>
  </si>
  <si>
    <t>嘉事堂（002462）</t>
    <phoneticPr fontId="2" type="noConversion"/>
  </si>
  <si>
    <t>关于向所属的医疗器械控股子公司增资的公告。</t>
    <phoneticPr fontId="2" type="noConversion"/>
  </si>
  <si>
    <t>博腾股份（300363）</t>
    <phoneticPr fontId="2" type="noConversion"/>
  </si>
  <si>
    <t>海正药业（600267）</t>
    <phoneticPr fontId="2" type="noConversion"/>
  </si>
  <si>
    <t>现代制药（600420）</t>
    <phoneticPr fontId="2" type="noConversion"/>
  </si>
  <si>
    <t>关于2014年度非公开发行股票发行情况报告书。</t>
    <phoneticPr fontId="2" type="noConversion"/>
  </si>
  <si>
    <t>关于2014年度非公开发行股票相关事项的报告。</t>
    <phoneticPr fontId="2" type="noConversion"/>
  </si>
  <si>
    <t>华仁药业（300110）</t>
    <phoneticPr fontId="2" type="noConversion"/>
  </si>
  <si>
    <t>关于公司股东股权质押的公告。</t>
    <phoneticPr fontId="2" type="noConversion"/>
  </si>
  <si>
    <t>关于公司股东股权质押的公告。</t>
    <phoneticPr fontId="2" type="noConversion"/>
  </si>
  <si>
    <t>博雅生物（300294）</t>
    <phoneticPr fontId="2" type="noConversion"/>
  </si>
  <si>
    <t>关于公司持股5%以上股东股权质押的公告。</t>
    <phoneticPr fontId="2" type="noConversion"/>
  </si>
  <si>
    <t>诚志股份（000990）</t>
    <phoneticPr fontId="2" type="noConversion"/>
  </si>
  <si>
    <t>关于公司非公开发行股票情况报告。</t>
    <phoneticPr fontId="2" type="noConversion"/>
  </si>
  <si>
    <t>普洛药业（000739）</t>
    <phoneticPr fontId="2" type="noConversion"/>
  </si>
  <si>
    <t>关于非公开发行A股股票发行情况报告书公告。</t>
    <phoneticPr fontId="2" type="noConversion"/>
  </si>
  <si>
    <t>誉衡药业（002437）</t>
    <phoneticPr fontId="2" type="noConversion"/>
  </si>
  <si>
    <t>关于控股股东股权质押及解除质押的公告。</t>
    <phoneticPr fontId="2" type="noConversion"/>
  </si>
  <si>
    <t>桂林三金（002275）</t>
    <phoneticPr fontId="2" type="noConversion"/>
  </si>
  <si>
    <t>关于收购桂林三金西瓜霜生态制品有限责任公司100%股权暨关联交易的公告。</t>
    <phoneticPr fontId="2" type="noConversion"/>
  </si>
  <si>
    <t>华海药业（600521）</t>
    <phoneticPr fontId="2" type="noConversion"/>
  </si>
  <si>
    <t>关于制剂产品左乙拉西坦片增加原料药供应商 获得美国FDA批准的公告。</t>
    <phoneticPr fontId="2" type="noConversion"/>
  </si>
  <si>
    <t>仟源制药（300254）</t>
    <phoneticPr fontId="2" type="noConversion"/>
  </si>
  <si>
    <t>关于非公开发行股票的预案。</t>
    <phoneticPr fontId="2" type="noConversion"/>
  </si>
  <si>
    <t>上海凯宝（300039）</t>
    <phoneticPr fontId="2" type="noConversion"/>
  </si>
  <si>
    <t>关于限制性股票激励计划（草案）获得中国证监会无异议备案的公告。</t>
    <phoneticPr fontId="2" type="noConversion"/>
  </si>
  <si>
    <t>关于非公开发行预案</t>
    <phoneticPr fontId="2" type="noConversion"/>
  </si>
  <si>
    <t>佐力药业（300181）</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</si>
</sst>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0"/>
    <numFmt numFmtId="177" formatCode="0.00_ "/>
    <numFmt numFmtId="178" formatCode="###,###,##0.000"/>
    <numFmt numFmtId="179" formatCode="yyyy\-mm\-dd;@"/>
    <numFmt numFmtId="180" formatCode="yyyy\-mm;@"/>
    <numFmt numFmtId="181" formatCode="0.00_ ;[Red]\-0.00\ "/>
    <numFmt numFmtId="182" formatCode="#,##0.00_ ;[Red]\-#,##0.00\ "/>
    <numFmt numFmtId="183" formatCode="yyyy\-mm\-dd"/>
    <numFmt numFmtId="184" formatCode="#,##0.0000_ ;\-#,##0.0000\ "/>
    <numFmt numFmtId="185" formatCode="000000"/>
  </numFmts>
  <fonts count="83">
    <font>
      <sz val="12"/>
      <name val="宋体"/>
      <charset val="134"/>
    </font>
    <font>
      <sz val="12"/>
      <name val="宋体"/>
      <family val="3"/>
      <charset val="134"/>
    </font>
    <font>
      <sz val="9"/>
      <name val="宋体"/>
      <family val="3"/>
      <charset val="134"/>
    </font>
    <font>
      <sz val="11"/>
      <color indexed="8"/>
      <name val="宋体"/>
      <family val="3"/>
      <charset val="134"/>
    </font>
    <font>
      <sz val="11"/>
      <color indexed="10"/>
      <name val="宋体"/>
      <family val="3"/>
      <charset val="134"/>
    </font>
    <font>
      <b/>
      <sz val="11"/>
      <color indexed="8"/>
      <name val="宋体"/>
      <family val="3"/>
      <charset val="134"/>
    </font>
    <font>
      <sz val="10"/>
      <name val="Arial"/>
      <family val="2"/>
    </font>
    <font>
      <sz val="12"/>
      <color indexed="9"/>
      <name val="宋体"/>
      <family val="3"/>
      <charset val="134"/>
    </font>
    <font>
      <sz val="10"/>
      <name val="Calibri"/>
      <family val="2"/>
    </font>
    <font>
      <sz val="12"/>
      <name val="Calibri"/>
      <family val="2"/>
    </font>
    <font>
      <sz val="11"/>
      <color indexed="20"/>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Helv"/>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9"/>
      <name val="宋体"/>
      <family val="3"/>
      <charset val="134"/>
    </font>
    <font>
      <sz val="9"/>
      <name val="Arial"/>
      <family val="2"/>
    </font>
    <font>
      <sz val="12"/>
      <color indexed="55"/>
      <name val="宋体"/>
      <family val="3"/>
      <charset val="134"/>
    </font>
    <font>
      <sz val="12"/>
      <name val="宋体"/>
      <family val="3"/>
      <charset val="134"/>
    </font>
    <font>
      <b/>
      <sz val="16"/>
      <name val="宋体"/>
      <family val="3"/>
      <charset val="134"/>
    </font>
    <font>
      <b/>
      <sz val="14"/>
      <name val="仿宋_GB2312"/>
      <family val="3"/>
      <charset val="134"/>
    </font>
    <font>
      <sz val="10"/>
      <color indexed="9"/>
      <name val="仿宋_GB2312"/>
      <family val="3"/>
      <charset val="134"/>
    </font>
    <font>
      <sz val="9"/>
      <name val="仿宋_GB2312"/>
      <family val="3"/>
      <charset val="134"/>
    </font>
    <font>
      <sz val="10"/>
      <name val="宋体"/>
      <family val="3"/>
      <charset val="134"/>
    </font>
    <font>
      <sz val="11"/>
      <name val="宋体"/>
      <family val="3"/>
      <charset val="134"/>
    </font>
    <font>
      <sz val="13"/>
      <color indexed="9"/>
      <name val="Calibri"/>
      <family val="2"/>
    </font>
    <font>
      <sz val="12"/>
      <color indexed="16"/>
      <name val="宋体"/>
      <family val="3"/>
      <charset val="134"/>
    </font>
    <font>
      <b/>
      <sz val="12"/>
      <color indexed="16"/>
      <name val="仿宋_GB2312"/>
      <family val="3"/>
      <charset val="134"/>
    </font>
    <font>
      <b/>
      <sz val="9"/>
      <color indexed="9"/>
      <name val="Arial"/>
      <family val="2"/>
    </font>
    <font>
      <b/>
      <sz val="9"/>
      <color indexed="9"/>
      <name val="宋体"/>
      <family val="3"/>
      <charset val="134"/>
    </font>
    <font>
      <b/>
      <sz val="9"/>
      <color indexed="81"/>
      <name val="Tahoma"/>
      <family val="2"/>
    </font>
    <font>
      <sz val="10"/>
      <color indexed="9"/>
      <name val="Calibri"/>
      <family val="2"/>
    </font>
    <font>
      <sz val="9"/>
      <name val="宋体"/>
      <family val="3"/>
      <charset val="134"/>
    </font>
    <font>
      <sz val="10"/>
      <color indexed="9"/>
      <name val="宋体"/>
      <family val="3"/>
      <charset val="134"/>
    </font>
    <font>
      <b/>
      <sz val="10"/>
      <name val="宋体"/>
      <family val="3"/>
      <charset val="134"/>
    </font>
    <font>
      <b/>
      <sz val="9"/>
      <color indexed="10"/>
      <name val="楷体_GB2312"/>
      <family val="3"/>
      <charset val="134"/>
    </font>
    <font>
      <b/>
      <sz val="9"/>
      <color indexed="10"/>
      <name val="Arial"/>
      <family val="2"/>
    </font>
    <font>
      <sz val="9"/>
      <name val="Calibri"/>
      <family val="2"/>
    </font>
    <font>
      <b/>
      <sz val="9"/>
      <color indexed="9"/>
      <name val="Calibri"/>
      <family val="2"/>
    </font>
    <font>
      <sz val="11"/>
      <name val="仿宋"/>
      <family val="3"/>
      <charset val="134"/>
    </font>
    <font>
      <b/>
      <sz val="12"/>
      <color indexed="9"/>
      <name val="仿宋_GB2312"/>
      <family val="3"/>
      <charset val="134"/>
    </font>
    <font>
      <b/>
      <sz val="10"/>
      <name val="宋体"/>
      <family val="3"/>
      <charset val="134"/>
      <scheme val="minor"/>
    </font>
    <font>
      <sz val="12"/>
      <color theme="0"/>
      <name val="宋体"/>
      <family val="3"/>
      <charset val="134"/>
    </font>
    <font>
      <b/>
      <sz val="9"/>
      <color theme="0"/>
      <name val="Calibri"/>
      <family val="2"/>
    </font>
    <font>
      <b/>
      <sz val="10"/>
      <color rgb="FFFF0000"/>
      <name val="Calibri"/>
      <family val="2"/>
    </font>
    <font>
      <b/>
      <sz val="9"/>
      <color theme="0"/>
      <name val="宋体"/>
      <family val="3"/>
      <charset val="134"/>
    </font>
    <font>
      <sz val="12"/>
      <color rgb="FFDDDDDD"/>
      <name val="宋体"/>
      <family val="3"/>
      <charset val="134"/>
    </font>
    <font>
      <b/>
      <sz val="9"/>
      <color indexed="10"/>
      <name val="宋体"/>
      <family val="3"/>
      <charset val="134"/>
    </font>
    <font>
      <sz val="12"/>
      <name val="宋体"/>
      <family val="3"/>
      <charset val="134"/>
    </font>
    <font>
      <sz val="9"/>
      <name val="宋体"/>
      <family val="3"/>
      <charset val="134"/>
    </font>
    <font>
      <b/>
      <sz val="11"/>
      <name val="仿宋_GB2312"/>
      <family val="3"/>
      <charset val="134"/>
    </font>
    <font>
      <sz val="10"/>
      <name val="宋体"/>
      <family val="3"/>
      <charset val="134"/>
      <scheme val="minor"/>
    </font>
    <font>
      <sz val="12"/>
      <color theme="0"/>
      <name val="Calibri"/>
      <family val="2"/>
    </font>
    <font>
      <sz val="11"/>
      <color indexed="8"/>
      <name val="宋体"/>
      <family val="3"/>
      <charset val="134"/>
    </font>
    <font>
      <sz val="11"/>
      <color indexed="42"/>
      <name val="宋体"/>
      <family val="3"/>
      <charset val="134"/>
    </font>
    <font>
      <sz val="11"/>
      <color indexed="20"/>
      <name val="宋体"/>
      <family val="3"/>
      <charset val="134"/>
    </font>
    <font>
      <b/>
      <sz val="11"/>
      <color indexed="52"/>
      <name val="宋体"/>
      <family val="3"/>
      <charset val="134"/>
    </font>
    <font>
      <b/>
      <sz val="11"/>
      <color indexed="42"/>
      <name val="宋体"/>
      <family val="3"/>
      <charset val="134"/>
    </font>
    <font>
      <i/>
      <sz val="11"/>
      <color indexed="23"/>
      <name val="宋体"/>
      <family val="3"/>
      <charset val="134"/>
    </font>
    <font>
      <sz val="11"/>
      <color indexed="17"/>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sz val="11"/>
      <color indexed="6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b/>
      <sz val="18"/>
      <color indexed="62"/>
      <name val="宋体"/>
      <family val="3"/>
      <charset val="134"/>
    </font>
    <font>
      <b/>
      <sz val="11"/>
      <color indexed="8"/>
      <name val="宋体"/>
      <family val="3"/>
      <charset val="134"/>
    </font>
    <font>
      <sz val="11"/>
      <color indexed="10"/>
      <name val="宋体"/>
      <family val="3"/>
      <charset val="134"/>
    </font>
    <font>
      <sz val="11"/>
      <color theme="1"/>
      <name val="宋体"/>
      <family val="3"/>
      <charset val="134"/>
      <scheme val="minor"/>
    </font>
    <font>
      <sz val="10"/>
      <color indexed="64"/>
      <name val="宋体"/>
      <family val="3"/>
      <charset val="134"/>
    </font>
    <font>
      <sz val="12"/>
      <name val="仿宋_GB2312"/>
      <family val="3"/>
      <charset val="134"/>
    </font>
  </fonts>
  <fills count="3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6"/>
      </patternFill>
    </fill>
    <fill>
      <patternFill patternType="solid">
        <fgColor indexed="51"/>
        <bgColor indexed="64"/>
      </patternFill>
    </fill>
    <fill>
      <patternFill patternType="solid">
        <fgColor indexed="23"/>
        <bgColor indexed="64"/>
      </patternFill>
    </fill>
    <fill>
      <patternFill patternType="solid">
        <fgColor indexed="22"/>
        <bgColor indexed="64"/>
      </patternFill>
    </fill>
    <fill>
      <patternFill patternType="solid">
        <fgColor indexed="16"/>
        <bgColor indexed="64"/>
      </patternFill>
    </fill>
    <fill>
      <patternFill patternType="solid">
        <fgColor indexed="48"/>
        <bgColor indexed="64"/>
      </patternFill>
    </fill>
    <fill>
      <patternFill patternType="solid">
        <fgColor indexed="40"/>
        <bgColor indexed="64"/>
      </patternFill>
    </fill>
    <fill>
      <patternFill patternType="solid">
        <fgColor theme="0"/>
        <bgColor indexed="64"/>
      </patternFill>
    </fill>
    <fill>
      <patternFill patternType="solid">
        <fgColor theme="3" tint="-0.249977111117893"/>
        <bgColor indexed="64"/>
      </patternFill>
    </fill>
    <fill>
      <patternFill patternType="solid">
        <fgColor theme="0"/>
        <bgColor theme="0"/>
      </patternFill>
    </fill>
    <fill>
      <patternFill patternType="solid">
        <fgColor theme="4" tint="-0.249977111117893"/>
        <bgColor indexed="64"/>
      </patternFill>
    </fill>
    <fill>
      <patternFill patternType="solid">
        <fgColor theme="0" tint="-0.34998626667073579"/>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48"/>
      </top>
      <bottom/>
      <diagonal/>
    </border>
    <border>
      <left style="thin">
        <color indexed="64"/>
      </left>
      <right/>
      <top style="thin">
        <color indexed="64"/>
      </top>
      <bottom style="medium">
        <color indexed="64"/>
      </bottom>
      <diagonal/>
    </border>
    <border>
      <left/>
      <right/>
      <top style="medium">
        <color indexed="64"/>
      </top>
      <bottom/>
      <diagonal/>
    </border>
  </borders>
  <cellStyleXfs count="130">
    <xf numFmtId="0" fontId="0" fillId="0" borderId="0"/>
    <xf numFmtId="0" fontId="1" fillId="0" borderId="0"/>
    <xf numFmtId="0" fontId="1" fillId="0" borderId="0"/>
    <xf numFmtId="0" fontId="6" fillId="0" borderId="0"/>
    <xf numFmtId="0" fontId="6" fillId="0" borderId="0"/>
    <xf numFmtId="0" fontId="6" fillId="0" borderId="0"/>
    <xf numFmtId="0" fontId="6" fillId="0" borderId="0"/>
    <xf numFmtId="0" fontId="18"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8" applyNumberFormat="0" applyAlignment="0" applyProtection="0">
      <alignment vertical="center"/>
    </xf>
    <xf numFmtId="0" fontId="24" fillId="0" borderId="0" applyNumberFormat="0" applyFill="0" applyBorder="0" applyAlignment="0" applyProtection="0">
      <alignment vertical="center"/>
    </xf>
    <xf numFmtId="0" fontId="5" fillId="0" borderId="9"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8" fillId="0" borderId="0"/>
    <xf numFmtId="0" fontId="58" fillId="0" borderId="0"/>
    <xf numFmtId="0" fontId="58" fillId="0" borderId="0"/>
    <xf numFmtId="0" fontId="58" fillId="0" borderId="0"/>
    <xf numFmtId="0" fontId="58" fillId="0" borderId="0"/>
    <xf numFmtId="0" fontId="58" fillId="0" borderId="0"/>
    <xf numFmtId="0" fontId="63" fillId="2" borderId="0" applyNumberFormat="0" applyBorder="0" applyAlignment="0" applyProtection="0">
      <alignment vertical="center"/>
    </xf>
    <xf numFmtId="0" fontId="63" fillId="3" borderId="0" applyNumberFormat="0" applyBorder="0" applyAlignment="0" applyProtection="0">
      <alignment vertical="center"/>
    </xf>
    <xf numFmtId="0" fontId="63" fillId="4" borderId="0" applyNumberFormat="0" applyBorder="0" applyAlignment="0" applyProtection="0">
      <alignment vertical="center"/>
    </xf>
    <xf numFmtId="0" fontId="63" fillId="2" borderId="0" applyNumberFormat="0" applyBorder="0" applyAlignment="0" applyProtection="0">
      <alignment vertical="center"/>
    </xf>
    <xf numFmtId="0" fontId="63" fillId="5" borderId="0" applyNumberFormat="0" applyBorder="0" applyAlignment="0" applyProtection="0">
      <alignment vertical="center"/>
    </xf>
    <xf numFmtId="0" fontId="63" fillId="3" borderId="0" applyNumberFormat="0" applyBorder="0" applyAlignment="0" applyProtection="0">
      <alignment vertical="center"/>
    </xf>
    <xf numFmtId="0" fontId="63" fillId="7" borderId="0" applyNumberFormat="0" applyBorder="0" applyAlignment="0" applyProtection="0">
      <alignment vertical="center"/>
    </xf>
    <xf numFmtId="0" fontId="63" fillId="8" borderId="0" applyNumberFormat="0" applyBorder="0" applyAlignment="0" applyProtection="0">
      <alignment vertical="center"/>
    </xf>
    <xf numFmtId="0" fontId="63" fillId="9" borderId="0" applyNumberFormat="0" applyBorder="0" applyAlignment="0" applyProtection="0">
      <alignment vertical="center"/>
    </xf>
    <xf numFmtId="0" fontId="63" fillId="7" borderId="0" applyNumberFormat="0" applyBorder="0" applyAlignment="0" applyProtection="0">
      <alignment vertical="center"/>
    </xf>
    <xf numFmtId="0" fontId="63" fillId="6" borderId="0" applyNumberFormat="0" applyBorder="0" applyAlignment="0" applyProtection="0">
      <alignment vertical="center"/>
    </xf>
    <xf numFmtId="0" fontId="63" fillId="3" borderId="0" applyNumberFormat="0" applyBorder="0" applyAlignment="0" applyProtection="0">
      <alignment vertical="center"/>
    </xf>
    <xf numFmtId="0" fontId="64" fillId="10" borderId="0" applyNumberFormat="0" applyBorder="0" applyAlignment="0" applyProtection="0">
      <alignment vertical="center"/>
    </xf>
    <xf numFmtId="0" fontId="64" fillId="8" borderId="0" applyNumberFormat="0" applyBorder="0" applyAlignment="0" applyProtection="0">
      <alignment vertical="center"/>
    </xf>
    <xf numFmtId="0" fontId="64" fillId="9" borderId="0" applyNumberFormat="0" applyBorder="0" applyAlignment="0" applyProtection="0">
      <alignment vertical="center"/>
    </xf>
    <xf numFmtId="0" fontId="64" fillId="7" borderId="0" applyNumberFormat="0" applyBorder="0" applyAlignment="0" applyProtection="0">
      <alignment vertical="center"/>
    </xf>
    <xf numFmtId="0" fontId="64" fillId="10" borderId="0" applyNumberFormat="0" applyBorder="0" applyAlignment="0" applyProtection="0">
      <alignment vertical="center"/>
    </xf>
    <xf numFmtId="0" fontId="64" fillId="3" borderId="0" applyNumberFormat="0" applyBorder="0" applyAlignment="0" applyProtection="0">
      <alignment vertical="center"/>
    </xf>
    <xf numFmtId="0" fontId="64" fillId="10" borderId="0" applyNumberFormat="0" applyBorder="0" applyAlignment="0" applyProtection="0">
      <alignment vertical="center"/>
    </xf>
    <xf numFmtId="0" fontId="64"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4" fillId="10" borderId="0" applyNumberFormat="0" applyBorder="0" applyAlignment="0" applyProtection="0">
      <alignment vertical="center"/>
    </xf>
    <xf numFmtId="0" fontId="64" fillId="14" borderId="0" applyNumberFormat="0" applyBorder="0" applyAlignment="0" applyProtection="0">
      <alignment vertical="center"/>
    </xf>
    <xf numFmtId="0" fontId="58" fillId="0" borderId="0"/>
    <xf numFmtId="0" fontId="65" fillId="15" borderId="0" applyNumberFormat="0" applyBorder="0" applyAlignment="0" applyProtection="0">
      <alignment vertical="center"/>
    </xf>
    <xf numFmtId="0" fontId="66" fillId="2" borderId="1" applyNumberFormat="0" applyAlignment="0" applyProtection="0">
      <alignment vertical="center"/>
    </xf>
    <xf numFmtId="0" fontId="67" fillId="16" borderId="2" applyNumberFormat="0" applyAlignment="0" applyProtection="0">
      <alignment vertical="center"/>
    </xf>
    <xf numFmtId="0" fontId="68" fillId="0" borderId="0" applyNumberFormat="0" applyFill="0" applyBorder="0" applyAlignment="0" applyProtection="0">
      <alignment vertical="center"/>
    </xf>
    <xf numFmtId="0" fontId="69" fillId="17" borderId="0" applyNumberFormat="0" applyBorder="0" applyAlignment="0" applyProtection="0">
      <alignment vertical="center"/>
    </xf>
    <xf numFmtId="0" fontId="70" fillId="0" borderId="3" applyNumberFormat="0" applyFill="0" applyAlignment="0" applyProtection="0">
      <alignment vertical="center"/>
    </xf>
    <xf numFmtId="0" fontId="71" fillId="0" borderId="4" applyNumberFormat="0" applyFill="0" applyAlignment="0" applyProtection="0">
      <alignment vertical="center"/>
    </xf>
    <xf numFmtId="0" fontId="72" fillId="0" borderId="5" applyNumberFormat="0" applyFill="0" applyAlignment="0" applyProtection="0">
      <alignment vertical="center"/>
    </xf>
    <xf numFmtId="0" fontId="72" fillId="0" borderId="0" applyNumberFormat="0" applyFill="0" applyBorder="0" applyAlignment="0" applyProtection="0">
      <alignment vertical="center"/>
    </xf>
    <xf numFmtId="0" fontId="73" fillId="3" borderId="1" applyNumberFormat="0" applyAlignment="0" applyProtection="0">
      <alignment vertical="center"/>
    </xf>
    <xf numFmtId="0" fontId="74" fillId="0" borderId="6" applyNumberFormat="0" applyFill="0" applyAlignment="0" applyProtection="0">
      <alignment vertical="center"/>
    </xf>
    <xf numFmtId="0" fontId="75" fillId="9" borderId="0" applyNumberFormat="0" applyBorder="0" applyAlignment="0" applyProtection="0">
      <alignment vertical="center"/>
    </xf>
    <xf numFmtId="0" fontId="63" fillId="4" borderId="7" applyNumberFormat="0" applyFont="0" applyAlignment="0" applyProtection="0">
      <alignment vertical="center"/>
    </xf>
    <xf numFmtId="0" fontId="76" fillId="2" borderId="8" applyNumberFormat="0" applyAlignment="0" applyProtection="0">
      <alignment vertical="center"/>
    </xf>
    <xf numFmtId="0" fontId="77" fillId="0" borderId="0" applyNumberFormat="0" applyFill="0" applyBorder="0" applyAlignment="0" applyProtection="0">
      <alignment vertical="center"/>
    </xf>
    <xf numFmtId="0" fontId="78" fillId="0" borderId="9" applyNumberFormat="0" applyFill="0" applyAlignment="0" applyProtection="0">
      <alignment vertical="center"/>
    </xf>
    <xf numFmtId="0" fontId="79" fillId="0" borderId="0" applyNumberFormat="0" applyFill="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8"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58" fillId="0" borderId="0"/>
    <xf numFmtId="0" fontId="80" fillId="0" borderId="0">
      <alignment vertical="center"/>
    </xf>
    <xf numFmtId="0" fontId="58" fillId="0" borderId="0"/>
    <xf numFmtId="0" fontId="81" fillId="0" borderId="0"/>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5"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cellStyleXfs>
  <cellXfs count="177">
    <xf numFmtId="0" fontId="0" fillId="0" borderId="0" xfId="0" applyAlignment="1">
      <alignment vertical="center"/>
    </xf>
    <xf numFmtId="0" fontId="0" fillId="0" borderId="0" xfId="0" applyBorder="1" applyAlignment="1">
      <alignment vertical="center"/>
    </xf>
    <xf numFmtId="0" fontId="0" fillId="0" borderId="10" xfId="0" applyBorder="1" applyAlignment="1">
      <alignment vertical="center"/>
    </xf>
    <xf numFmtId="0" fontId="0" fillId="19" borderId="0" xfId="0" applyFill="1" applyBorder="1" applyAlignment="1">
      <alignment vertical="center"/>
    </xf>
    <xf numFmtId="0" fontId="0" fillId="19" borderId="10" xfId="0" applyFill="1" applyBorder="1" applyAlignment="1">
      <alignment vertical="center"/>
    </xf>
    <xf numFmtId="0" fontId="0" fillId="0" borderId="11" xfId="0" applyBorder="1" applyAlignment="1">
      <alignment vertical="center"/>
    </xf>
    <xf numFmtId="0" fontId="27" fillId="20" borderId="11"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8" fillId="21" borderId="12" xfId="0" applyFont="1" applyFill="1" applyBorder="1" applyAlignment="1">
      <alignment vertical="center"/>
    </xf>
    <xf numFmtId="0" fontId="28" fillId="21" borderId="13" xfId="0" applyFont="1" applyFill="1" applyBorder="1" applyAlignment="1">
      <alignment vertical="center"/>
    </xf>
    <xf numFmtId="0" fontId="28" fillId="21" borderId="14" xfId="0" applyFont="1" applyFill="1" applyBorder="1" applyAlignment="1">
      <alignment vertical="center"/>
    </xf>
    <xf numFmtId="0" fontId="0" fillId="21" borderId="11" xfId="0" applyFill="1" applyBorder="1" applyAlignment="1">
      <alignment vertical="center"/>
    </xf>
    <xf numFmtId="0" fontId="0" fillId="21" borderId="0" xfId="0" applyFill="1" applyBorder="1" applyAlignment="1">
      <alignment vertical="center"/>
    </xf>
    <xf numFmtId="0" fontId="0" fillId="21" borderId="10" xfId="0" applyFill="1" applyBorder="1" applyAlignment="1">
      <alignment vertical="center"/>
    </xf>
    <xf numFmtId="0" fontId="0" fillId="21" borderId="15"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32" fillId="21" borderId="0" xfId="0" applyFont="1" applyFill="1" applyBorder="1" applyAlignment="1">
      <alignment vertical="center"/>
    </xf>
    <xf numFmtId="0" fontId="33" fillId="0" borderId="11" xfId="0" applyFont="1" applyBorder="1" applyAlignment="1">
      <alignment vertical="center"/>
    </xf>
    <xf numFmtId="0" fontId="34" fillId="0" borderId="11" xfId="0" applyFont="1" applyBorder="1" applyAlignment="1">
      <alignment vertical="center"/>
    </xf>
    <xf numFmtId="0" fontId="34" fillId="0" borderId="0" xfId="0" applyFont="1" applyBorder="1" applyAlignment="1">
      <alignment vertical="center"/>
    </xf>
    <xf numFmtId="0" fontId="34" fillId="0" borderId="10" xfId="0" applyFont="1" applyBorder="1" applyAlignment="1">
      <alignment vertical="center"/>
    </xf>
    <xf numFmtId="0" fontId="33" fillId="0" borderId="0" xfId="0" applyFont="1" applyBorder="1" applyAlignment="1">
      <alignment vertical="center"/>
    </xf>
    <xf numFmtId="0" fontId="33" fillId="0" borderId="10" xfId="0" applyFont="1" applyBorder="1" applyAlignment="1">
      <alignment vertical="center"/>
    </xf>
    <xf numFmtId="0" fontId="33" fillId="0" borderId="18" xfId="0" applyFont="1" applyBorder="1" applyAlignment="1">
      <alignment horizontal="center" vertical="center" wrapText="1"/>
    </xf>
    <xf numFmtId="0" fontId="0" fillId="20" borderId="0" xfId="0" applyFill="1" applyAlignment="1">
      <alignment vertical="center"/>
    </xf>
    <xf numFmtId="0" fontId="34" fillId="21" borderId="0" xfId="0" applyFont="1" applyFill="1" applyBorder="1" applyAlignment="1">
      <alignment vertical="center"/>
    </xf>
    <xf numFmtId="0" fontId="37" fillId="21" borderId="0" xfId="0" applyFont="1" applyFill="1" applyBorder="1" applyAlignment="1">
      <alignment horizontal="center" vertical="center"/>
    </xf>
    <xf numFmtId="0" fontId="36" fillId="22" borderId="0" xfId="0" applyFont="1" applyFill="1" applyBorder="1" applyAlignment="1">
      <alignment vertical="center"/>
    </xf>
    <xf numFmtId="0" fontId="7" fillId="22" borderId="19" xfId="0" applyFont="1" applyFill="1" applyBorder="1" applyAlignment="1">
      <alignment vertical="center"/>
    </xf>
    <xf numFmtId="0" fontId="0" fillId="22" borderId="20" xfId="0" applyFill="1" applyBorder="1" applyAlignment="1">
      <alignment vertical="center"/>
    </xf>
    <xf numFmtId="0" fontId="31" fillId="22" borderId="20" xfId="0" applyFont="1" applyFill="1" applyBorder="1" applyAlignment="1">
      <alignment vertical="center"/>
    </xf>
    <xf numFmtId="0" fontId="0" fillId="22" borderId="21" xfId="0" applyFill="1" applyBorder="1" applyAlignment="1">
      <alignment vertical="center"/>
    </xf>
    <xf numFmtId="0" fontId="37" fillId="21" borderId="11" xfId="0" applyFont="1" applyFill="1" applyBorder="1" applyAlignment="1">
      <alignment horizontal="center" vertical="center"/>
    </xf>
    <xf numFmtId="0" fontId="37" fillId="21" borderId="10" xfId="0" applyFont="1" applyFill="1" applyBorder="1" applyAlignment="1">
      <alignment vertical="center"/>
    </xf>
    <xf numFmtId="14" fontId="8" fillId="0" borderId="0" xfId="0" applyNumberFormat="1" applyFont="1" applyBorder="1" applyAlignment="1">
      <alignment horizontal="center" vertical="center"/>
    </xf>
    <xf numFmtId="0" fontId="9" fillId="21" borderId="0" xfId="0" applyFont="1" applyFill="1" applyBorder="1" applyAlignment="1">
      <alignment vertical="center"/>
    </xf>
    <xf numFmtId="0" fontId="0" fillId="25" borderId="0" xfId="0" applyFill="1" applyAlignment="1">
      <alignment vertical="center"/>
    </xf>
    <xf numFmtId="0" fontId="26" fillId="25" borderId="0" xfId="0" applyFont="1" applyFill="1"/>
    <xf numFmtId="14" fontId="26" fillId="25" borderId="0" xfId="0" applyNumberFormat="1" applyFont="1" applyFill="1"/>
    <xf numFmtId="0" fontId="38" fillId="26" borderId="0" xfId="0" applyFont="1" applyFill="1" applyAlignment="1">
      <alignment horizontal="right" vertical="center"/>
    </xf>
    <xf numFmtId="14" fontId="38" fillId="26" borderId="0" xfId="0" applyNumberFormat="1" applyFont="1" applyFill="1" applyAlignment="1">
      <alignment horizontal="right" vertical="center"/>
    </xf>
    <xf numFmtId="0" fontId="25" fillId="25" borderId="0" xfId="0" applyFont="1" applyFill="1" applyAlignment="1">
      <alignment horizontal="right" vertical="center"/>
    </xf>
    <xf numFmtId="178" fontId="41" fillId="23" borderId="18" xfId="0" applyNumberFormat="1" applyFont="1" applyFill="1" applyBorder="1" applyAlignment="1">
      <alignment horizontal="center" vertical="center"/>
    </xf>
    <xf numFmtId="178" fontId="8" fillId="0" borderId="0" xfId="0" applyNumberFormat="1" applyFont="1" applyAlignment="1">
      <alignment vertical="center"/>
    </xf>
    <xf numFmtId="0" fontId="1" fillId="25" borderId="0" xfId="0" applyFont="1" applyFill="1" applyAlignment="1">
      <alignment vertical="center"/>
    </xf>
    <xf numFmtId="0" fontId="33" fillId="25" borderId="0" xfId="0" applyFont="1" applyFill="1" applyAlignment="1">
      <alignment vertical="center"/>
    </xf>
    <xf numFmtId="0" fontId="25" fillId="0" borderId="0" xfId="0" applyFont="1" applyFill="1" applyAlignment="1">
      <alignment horizontal="left" vertical="center"/>
    </xf>
    <xf numFmtId="0" fontId="25" fillId="25" borderId="0" xfId="0" applyFont="1" applyFill="1" applyAlignment="1">
      <alignment horizontal="left" vertical="center"/>
    </xf>
    <xf numFmtId="178" fontId="0" fillId="25" borderId="0" xfId="0" applyNumberFormat="1" applyFill="1" applyAlignment="1">
      <alignment vertical="center"/>
    </xf>
    <xf numFmtId="0" fontId="8" fillId="24" borderId="18" xfId="0" applyNumberFormat="1" applyFont="1" applyFill="1" applyBorder="1" applyAlignment="1">
      <alignment horizontal="center" vertical="center"/>
    </xf>
    <xf numFmtId="179" fontId="8" fillId="0" borderId="0" xfId="0" applyNumberFormat="1" applyFont="1" applyBorder="1" applyAlignment="1">
      <alignment horizontal="center" vertical="center"/>
    </xf>
    <xf numFmtId="180" fontId="8" fillId="0" borderId="0" xfId="0" applyNumberFormat="1" applyFont="1" applyBorder="1" applyAlignment="1">
      <alignment horizontal="center" vertical="center"/>
    </xf>
    <xf numFmtId="178" fontId="8" fillId="0" borderId="0" xfId="0" applyNumberFormat="1" applyFont="1" applyAlignment="1">
      <alignment horizontal="center" vertical="center"/>
    </xf>
    <xf numFmtId="178" fontId="43" fillId="23" borderId="18" xfId="0" applyNumberFormat="1" applyFont="1" applyFill="1" applyBorder="1" applyAlignment="1">
      <alignment horizontal="center" vertical="center"/>
    </xf>
    <xf numFmtId="14" fontId="8" fillId="0" borderId="0" xfId="0" applyNumberFormat="1" applyFont="1" applyAlignment="1">
      <alignment horizontal="center" vertical="center"/>
    </xf>
    <xf numFmtId="176" fontId="26" fillId="25" borderId="0" xfId="0" applyNumberFormat="1" applyFont="1" applyFill="1" applyAlignment="1">
      <alignment horizontal="right" vertical="center"/>
    </xf>
    <xf numFmtId="0" fontId="52" fillId="25" borderId="0" xfId="0" applyFont="1" applyFill="1" applyAlignment="1">
      <alignment vertical="center"/>
    </xf>
    <xf numFmtId="14" fontId="45" fillId="26" borderId="0" xfId="0" applyNumberFormat="1" applyFont="1" applyFill="1" applyAlignment="1">
      <alignment horizontal="right" vertical="center"/>
    </xf>
    <xf numFmtId="0" fontId="39" fillId="26" borderId="0" xfId="0" applyFont="1" applyFill="1" applyAlignment="1">
      <alignment horizontal="right" vertical="center"/>
    </xf>
    <xf numFmtId="0" fontId="39" fillId="26" borderId="0" xfId="0" applyFont="1" applyFill="1" applyAlignment="1">
      <alignment horizontal="right" vertical="center" wrapText="1"/>
    </xf>
    <xf numFmtId="0" fontId="51" fillId="25" borderId="0" xfId="0" applyFont="1" applyFill="1" applyAlignment="1">
      <alignment vertical="center"/>
    </xf>
    <xf numFmtId="0" fontId="46" fillId="26" borderId="0" xfId="0" applyFont="1" applyFill="1" applyAlignment="1">
      <alignment horizontal="right" vertical="center"/>
    </xf>
    <xf numFmtId="14" fontId="39" fillId="26" borderId="10" xfId="0" applyNumberFormat="1" applyFont="1" applyFill="1" applyBorder="1" applyAlignment="1">
      <alignment horizontal="right" vertical="center"/>
    </xf>
    <xf numFmtId="14" fontId="8" fillId="0" borderId="16" xfId="0" applyNumberFormat="1" applyFont="1" applyBorder="1" applyAlignment="1">
      <alignment horizontal="center" vertical="center"/>
    </xf>
    <xf numFmtId="49" fontId="47" fillId="25" borderId="0" xfId="0" applyNumberFormat="1" applyFont="1" applyFill="1" applyAlignment="1">
      <alignment vertical="center"/>
    </xf>
    <xf numFmtId="0" fontId="47" fillId="25" borderId="0" xfId="0" applyFont="1" applyFill="1" applyAlignment="1">
      <alignment vertical="center"/>
    </xf>
    <xf numFmtId="181" fontId="47" fillId="25" borderId="0" xfId="0" applyNumberFormat="1" applyFont="1" applyFill="1" applyAlignment="1">
      <alignment horizontal="center" vertical="center"/>
    </xf>
    <xf numFmtId="49" fontId="47" fillId="25" borderId="15" xfId="0" applyNumberFormat="1" applyFont="1" applyFill="1" applyBorder="1" applyAlignment="1">
      <alignment vertical="center"/>
    </xf>
    <xf numFmtId="181" fontId="47" fillId="25" borderId="16" xfId="0" applyNumberFormat="1" applyFont="1" applyFill="1" applyBorder="1" applyAlignment="1">
      <alignment horizontal="center" vertical="center"/>
    </xf>
    <xf numFmtId="181" fontId="47" fillId="25" borderId="13" xfId="0" applyNumberFormat="1" applyFont="1" applyFill="1" applyBorder="1" applyAlignment="1">
      <alignment horizontal="center" vertical="center"/>
    </xf>
    <xf numFmtId="181" fontId="47" fillId="25" borderId="0" xfId="0" applyNumberFormat="1" applyFont="1" applyFill="1" applyBorder="1" applyAlignment="1">
      <alignment horizontal="center" vertical="center"/>
    </xf>
    <xf numFmtId="0" fontId="0" fillId="28" borderId="21" xfId="0" applyFill="1" applyBorder="1" applyAlignment="1">
      <alignment vertical="center"/>
    </xf>
    <xf numFmtId="0" fontId="53" fillId="28" borderId="20" xfId="0" applyFont="1" applyFill="1" applyBorder="1" applyAlignment="1">
      <alignment horizontal="center" vertical="center"/>
    </xf>
    <xf numFmtId="179" fontId="47" fillId="25" borderId="0" xfId="0" applyNumberFormat="1" applyFont="1" applyFill="1" applyAlignment="1">
      <alignment horizontal="center" vertical="center"/>
    </xf>
    <xf numFmtId="0" fontId="52" fillId="27" borderId="0" xfId="0" applyFont="1" applyFill="1" applyBorder="1" applyAlignment="1">
      <alignment vertical="center"/>
    </xf>
    <xf numFmtId="176" fontId="47" fillId="25" borderId="0" xfId="0" applyNumberFormat="1" applyFont="1" applyFill="1" applyAlignment="1">
      <alignment horizontal="right" vertical="center"/>
    </xf>
    <xf numFmtId="0" fontId="47" fillId="25" borderId="0" xfId="0" applyFont="1" applyFill="1"/>
    <xf numFmtId="0" fontId="9" fillId="25" borderId="0" xfId="0" applyFont="1" applyFill="1" applyAlignment="1">
      <alignment vertical="center"/>
    </xf>
    <xf numFmtId="176" fontId="47" fillId="25" borderId="0" xfId="0" applyNumberFormat="1" applyFont="1" applyFill="1" applyAlignment="1">
      <alignment horizontal="right"/>
    </xf>
    <xf numFmtId="14" fontId="47" fillId="25" borderId="0" xfId="0" applyNumberFormat="1" applyFont="1" applyFill="1"/>
    <xf numFmtId="0" fontId="49" fillId="21" borderId="0" xfId="0" applyFont="1" applyFill="1" applyBorder="1" applyAlignment="1">
      <alignment vertical="center"/>
    </xf>
    <xf numFmtId="0" fontId="44" fillId="25" borderId="0" xfId="0" applyFont="1" applyFill="1" applyAlignment="1">
      <alignment vertical="center"/>
    </xf>
    <xf numFmtId="0" fontId="39" fillId="26" borderId="22" xfId="0" applyFont="1" applyFill="1" applyBorder="1" applyAlignment="1">
      <alignment horizontal="center" vertical="center" wrapText="1"/>
    </xf>
    <xf numFmtId="0" fontId="9" fillId="0" borderId="0" xfId="0" applyFont="1" applyBorder="1" applyAlignment="1">
      <alignment vertical="center"/>
    </xf>
    <xf numFmtId="0" fontId="9" fillId="0" borderId="10" xfId="0" applyFont="1" applyBorder="1" applyAlignment="1">
      <alignment vertical="center"/>
    </xf>
    <xf numFmtId="182" fontId="8" fillId="0" borderId="0" xfId="0" applyNumberFormat="1" applyFont="1" applyAlignment="1">
      <alignment horizontal="center" vertical="center"/>
    </xf>
    <xf numFmtId="14" fontId="9" fillId="0" borderId="0" xfId="0" applyNumberFormat="1" applyFont="1" applyBorder="1" applyAlignment="1">
      <alignment vertical="center"/>
    </xf>
    <xf numFmtId="0" fontId="1" fillId="0" borderId="0" xfId="0" applyFont="1" applyBorder="1" applyAlignment="1">
      <alignment horizontal="center" vertical="center"/>
    </xf>
    <xf numFmtId="0" fontId="8" fillId="24" borderId="18" xfId="0" applyNumberFormat="1" applyFont="1" applyFill="1" applyBorder="1" applyAlignment="1">
      <alignment horizontal="right" vertical="center"/>
    </xf>
    <xf numFmtId="183" fontId="8" fillId="0" borderId="0" xfId="0" applyNumberFormat="1" applyFont="1" applyBorder="1" applyAlignment="1">
      <alignment horizontal="right" vertical="center"/>
    </xf>
    <xf numFmtId="178" fontId="54" fillId="23" borderId="18" xfId="0" applyNumberFormat="1" applyFont="1" applyFill="1" applyBorder="1" applyAlignment="1">
      <alignment horizontal="right" vertical="center"/>
    </xf>
    <xf numFmtId="0" fontId="55" fillId="28" borderId="20" xfId="0" applyFont="1" applyFill="1" applyBorder="1" applyAlignment="1">
      <alignment horizontal="center" vertical="center"/>
    </xf>
    <xf numFmtId="177" fontId="0" fillId="0" borderId="0" xfId="0" applyNumberFormat="1" applyAlignment="1">
      <alignment vertical="center"/>
    </xf>
    <xf numFmtId="181" fontId="56" fillId="0" borderId="0" xfId="0" applyNumberFormat="1" applyFont="1" applyAlignment="1">
      <alignment vertical="center"/>
    </xf>
    <xf numFmtId="0" fontId="56" fillId="0" borderId="0" xfId="0" applyFont="1" applyAlignment="1">
      <alignment vertical="center"/>
    </xf>
    <xf numFmtId="177" fontId="56" fillId="0" borderId="0" xfId="0" applyNumberFormat="1" applyFont="1" applyAlignment="1">
      <alignment vertical="center"/>
    </xf>
    <xf numFmtId="14" fontId="52" fillId="27" borderId="0" xfId="0" applyNumberFormat="1" applyFont="1" applyFill="1" applyBorder="1" applyAlignment="1">
      <alignment vertical="center"/>
    </xf>
    <xf numFmtId="184" fontId="8" fillId="0" borderId="0" xfId="0" applyNumberFormat="1" applyFont="1" applyAlignment="1">
      <alignment horizontal="right" vertical="center"/>
    </xf>
    <xf numFmtId="14" fontId="52" fillId="27" borderId="0" xfId="0" applyNumberFormat="1" applyFont="1" applyFill="1" applyBorder="1" applyAlignment="1">
      <alignment vertical="center"/>
    </xf>
    <xf numFmtId="177" fontId="56" fillId="0" borderId="0" xfId="0" applyNumberFormat="1" applyFont="1" applyAlignment="1">
      <alignment vertical="center"/>
    </xf>
    <xf numFmtId="0" fontId="0" fillId="29" borderId="0" xfId="0" applyFill="1" applyBorder="1" applyAlignment="1">
      <alignment vertical="center"/>
    </xf>
    <xf numFmtId="0" fontId="0" fillId="29" borderId="10" xfId="0" applyFill="1" applyBorder="1" applyAlignment="1">
      <alignment vertical="center"/>
    </xf>
    <xf numFmtId="185" fontId="47" fillId="25" borderId="13" xfId="0" applyNumberFormat="1" applyFont="1" applyFill="1" applyBorder="1" applyAlignment="1">
      <alignment vertical="center"/>
    </xf>
    <xf numFmtId="185" fontId="47" fillId="25" borderId="0" xfId="0" applyNumberFormat="1" applyFont="1" applyFill="1" applyBorder="1" applyAlignment="1">
      <alignment vertical="center"/>
    </xf>
    <xf numFmtId="0" fontId="33" fillId="24" borderId="18" xfId="0" applyNumberFormat="1" applyFont="1" applyFill="1" applyBorder="1" applyAlignment="1">
      <alignment horizontal="center" vertical="center"/>
    </xf>
    <xf numFmtId="179" fontId="0" fillId="25" borderId="0" xfId="0" applyNumberFormat="1" applyFill="1" applyAlignment="1">
      <alignment vertical="center"/>
    </xf>
    <xf numFmtId="176" fontId="0" fillId="25" borderId="0" xfId="0" applyNumberFormat="1" applyFill="1" applyAlignment="1">
      <alignment horizontal="right" vertical="center"/>
    </xf>
    <xf numFmtId="0" fontId="57" fillId="26" borderId="0" xfId="0" applyFont="1" applyFill="1" applyAlignment="1">
      <alignment horizontal="right" vertical="center" wrapText="1"/>
    </xf>
    <xf numFmtId="0" fontId="57" fillId="26" borderId="0" xfId="0" applyFont="1" applyFill="1" applyAlignment="1">
      <alignment horizontal="right" vertical="center"/>
    </xf>
    <xf numFmtId="180" fontId="47" fillId="25" borderId="0" xfId="0" applyNumberFormat="1" applyFont="1" applyFill="1" applyAlignment="1">
      <alignment horizontal="right"/>
    </xf>
    <xf numFmtId="0" fontId="2" fillId="25" borderId="18" xfId="0" applyFont="1" applyFill="1" applyBorder="1" applyAlignment="1">
      <alignment horizontal="center" vertical="center"/>
    </xf>
    <xf numFmtId="180" fontId="47" fillId="25" borderId="0" xfId="0" applyNumberFormat="1" applyFont="1" applyFill="1" applyAlignment="1">
      <alignment horizontal="right" vertical="center"/>
    </xf>
    <xf numFmtId="0" fontId="58" fillId="25" borderId="0" xfId="65" applyFill="1" applyAlignment="1">
      <alignment vertical="center"/>
    </xf>
    <xf numFmtId="0" fontId="60" fillId="24" borderId="24" xfId="65" applyNumberFormat="1" applyFont="1" applyFill="1" applyBorder="1" applyAlignment="1">
      <alignment vertical="center"/>
    </xf>
    <xf numFmtId="0" fontId="58" fillId="25" borderId="0" xfId="65" applyFont="1" applyFill="1" applyAlignment="1">
      <alignment vertical="center"/>
    </xf>
    <xf numFmtId="0" fontId="58" fillId="25" borderId="0" xfId="65" applyFont="1" applyFill="1" applyBorder="1" applyAlignment="1">
      <alignment vertical="center"/>
    </xf>
    <xf numFmtId="0" fontId="61" fillId="0" borderId="0" xfId="65" applyFont="1" applyAlignment="1">
      <alignment vertical="center"/>
    </xf>
    <xf numFmtId="0" fontId="61" fillId="25" borderId="0" xfId="65" applyFont="1" applyFill="1" applyAlignment="1">
      <alignment vertical="center"/>
    </xf>
    <xf numFmtId="0" fontId="9" fillId="0" borderId="0" xfId="65" applyFont="1" applyAlignment="1">
      <alignment vertical="center"/>
    </xf>
    <xf numFmtId="0" fontId="62" fillId="0" borderId="0" xfId="65" applyFont="1" applyAlignment="1">
      <alignment vertical="center"/>
    </xf>
    <xf numFmtId="0" fontId="62" fillId="25" borderId="0" xfId="65" applyFont="1" applyFill="1" applyAlignment="1">
      <alignment vertical="center"/>
    </xf>
    <xf numFmtId="0" fontId="9" fillId="25" borderId="0" xfId="65" applyFont="1" applyFill="1" applyAlignment="1">
      <alignment vertical="center"/>
    </xf>
    <xf numFmtId="0" fontId="50" fillId="23" borderId="25" xfId="65" applyFont="1" applyFill="1" applyBorder="1" applyAlignment="1">
      <alignment horizontal="center" vertical="center"/>
    </xf>
    <xf numFmtId="182" fontId="0" fillId="25" borderId="0" xfId="0" applyNumberFormat="1" applyFill="1" applyAlignment="1">
      <alignment vertical="center"/>
    </xf>
    <xf numFmtId="0" fontId="47" fillId="25" borderId="0" xfId="0" applyFont="1" applyFill="1" applyBorder="1" applyAlignment="1">
      <alignment horizontal="center" vertical="center"/>
    </xf>
    <xf numFmtId="179" fontId="47" fillId="25" borderId="0" xfId="0" applyNumberFormat="1" applyFont="1" applyFill="1" applyAlignment="1">
      <alignment horizontal="right" vertical="center"/>
    </xf>
    <xf numFmtId="179" fontId="47" fillId="25" borderId="0" xfId="0" applyNumberFormat="1" applyFont="1" applyFill="1" applyAlignment="1">
      <alignment horizontal="right"/>
    </xf>
    <xf numFmtId="179" fontId="0" fillId="25" borderId="0" xfId="0" applyNumberFormat="1" applyFill="1" applyAlignment="1">
      <alignment horizontal="right" vertical="center"/>
    </xf>
    <xf numFmtId="0" fontId="1" fillId="25" borderId="0" xfId="56" applyFill="1" applyAlignment="1">
      <alignment vertical="center"/>
    </xf>
    <xf numFmtId="0" fontId="26" fillId="25" borderId="0" xfId="56" applyFont="1" applyFill="1"/>
    <xf numFmtId="176" fontId="26" fillId="25" borderId="0" xfId="56" applyNumberFormat="1" applyFont="1" applyFill="1" applyAlignment="1">
      <alignment horizontal="right" vertical="center"/>
    </xf>
    <xf numFmtId="180" fontId="8" fillId="0" borderId="0" xfId="56" applyNumberFormat="1" applyFont="1" applyBorder="1" applyAlignment="1">
      <alignment horizontal="center" vertical="center"/>
    </xf>
    <xf numFmtId="176" fontId="47" fillId="25" borderId="0" xfId="56" applyNumberFormat="1" applyFont="1" applyFill="1" applyAlignment="1">
      <alignment horizontal="right" vertical="center"/>
    </xf>
    <xf numFmtId="0" fontId="1" fillId="25" borderId="0" xfId="56" applyFont="1" applyFill="1" applyAlignment="1">
      <alignment vertical="center"/>
    </xf>
    <xf numFmtId="0" fontId="25" fillId="25" borderId="0" xfId="56" applyFont="1" applyFill="1" applyAlignment="1">
      <alignment horizontal="right" vertical="center"/>
    </xf>
    <xf numFmtId="180" fontId="47" fillId="25" borderId="0" xfId="56" applyNumberFormat="1" applyFont="1" applyFill="1" applyAlignment="1">
      <alignment horizontal="right" vertical="center"/>
    </xf>
    <xf numFmtId="0" fontId="44" fillId="25" borderId="0" xfId="56" applyFont="1" applyFill="1" applyAlignment="1">
      <alignment vertical="center"/>
    </xf>
    <xf numFmtId="0" fontId="52" fillId="25" borderId="0" xfId="56" applyFont="1" applyFill="1" applyAlignment="1">
      <alignment vertical="center"/>
    </xf>
    <xf numFmtId="0" fontId="25" fillId="25" borderId="0" xfId="56" applyFont="1" applyFill="1" applyAlignment="1">
      <alignment horizontal="left" vertical="center"/>
    </xf>
    <xf numFmtId="14" fontId="8" fillId="0" borderId="16" xfId="56" applyNumberFormat="1" applyFont="1" applyBorder="1" applyAlignment="1">
      <alignment horizontal="center" vertical="center"/>
    </xf>
    <xf numFmtId="0" fontId="38" fillId="26" borderId="0" xfId="56" applyFont="1" applyFill="1" applyAlignment="1">
      <alignment horizontal="right" vertical="center"/>
    </xf>
    <xf numFmtId="0" fontId="39" fillId="26" borderId="0" xfId="56" applyFont="1" applyFill="1" applyAlignment="1">
      <alignment horizontal="right" vertical="center"/>
    </xf>
    <xf numFmtId="0" fontId="46" fillId="26" borderId="0" xfId="56" applyFont="1" applyFill="1" applyAlignment="1">
      <alignment horizontal="right" vertical="center"/>
    </xf>
    <xf numFmtId="0" fontId="34" fillId="0" borderId="0" xfId="0" applyFont="1" applyAlignment="1">
      <alignment vertical="center" wrapText="1"/>
    </xf>
    <xf numFmtId="0" fontId="41" fillId="23" borderId="18" xfId="0" applyNumberFormat="1" applyFont="1" applyFill="1" applyBorder="1" applyAlignment="1">
      <alignment horizontal="right" vertical="center"/>
    </xf>
    <xf numFmtId="0" fontId="39" fillId="26" borderId="10" xfId="0" applyNumberFormat="1" applyFont="1" applyFill="1" applyBorder="1" applyAlignment="1">
      <alignment horizontal="right" vertical="center"/>
    </xf>
    <xf numFmtId="0" fontId="60" fillId="24" borderId="0" xfId="65" applyNumberFormat="1" applyFont="1" applyFill="1" applyBorder="1" applyAlignment="1">
      <alignment vertical="center"/>
    </xf>
    <xf numFmtId="0" fontId="82" fillId="21" borderId="0" xfId="0" applyFont="1" applyFill="1" applyBorder="1" applyAlignment="1">
      <alignment vertical="center"/>
    </xf>
    <xf numFmtId="0" fontId="34" fillId="0" borderId="0" xfId="0" applyFont="1" applyAlignment="1">
      <alignment vertical="top" wrapText="1"/>
    </xf>
    <xf numFmtId="0" fontId="29" fillId="0" borderId="0" xfId="0" applyFont="1" applyBorder="1" applyAlignment="1">
      <alignment horizontal="center" vertical="center"/>
    </xf>
    <xf numFmtId="0" fontId="29" fillId="0" borderId="10" xfId="0" applyFont="1" applyBorder="1" applyAlignment="1">
      <alignment horizontal="center" vertical="center"/>
    </xf>
    <xf numFmtId="0" fontId="37" fillId="21" borderId="11" xfId="0" applyFont="1" applyFill="1" applyBorder="1" applyAlignment="1">
      <alignment horizontal="center" vertical="center"/>
    </xf>
    <xf numFmtId="0" fontId="37" fillId="21" borderId="0" xfId="0" applyFont="1" applyFill="1" applyBorder="1" applyAlignment="1">
      <alignment horizontal="center" vertical="center"/>
    </xf>
    <xf numFmtId="0" fontId="37" fillId="21" borderId="10" xfId="0" applyFont="1" applyFill="1" applyBorder="1" applyAlignment="1">
      <alignment horizontal="center" vertical="center"/>
    </xf>
    <xf numFmtId="0" fontId="0" fillId="0" borderId="0" xfId="0" applyBorder="1" applyAlignment="1">
      <alignment horizontal="center" vertical="center"/>
    </xf>
    <xf numFmtId="0" fontId="30" fillId="0" borderId="11" xfId="0" applyFont="1" applyBorder="1" applyAlignment="1">
      <alignment horizontal="center" vertical="center"/>
    </xf>
    <xf numFmtId="0" fontId="30" fillId="0" borderId="0" xfId="0" applyFont="1" applyBorder="1" applyAlignment="1">
      <alignment horizontal="center" vertical="center"/>
    </xf>
    <xf numFmtId="0" fontId="30" fillId="0" borderId="10" xfId="0" applyFont="1" applyBorder="1" applyAlignment="1">
      <alignment horizontal="center" vertical="center"/>
    </xf>
    <xf numFmtId="14" fontId="35" fillId="22" borderId="20" xfId="0" applyNumberFormat="1" applyFont="1" applyFill="1" applyBorder="1" applyAlignment="1">
      <alignment horizontal="center" vertical="center"/>
    </xf>
    <xf numFmtId="0" fontId="35" fillId="22" borderId="20" xfId="0" applyFont="1" applyFill="1" applyBorder="1" applyAlignment="1">
      <alignment horizontal="center" vertical="center"/>
    </xf>
    <xf numFmtId="0" fontId="35" fillId="22" borderId="21" xfId="0" applyFont="1" applyFill="1" applyBorder="1" applyAlignment="1">
      <alignment horizontal="center" vertical="center"/>
    </xf>
    <xf numFmtId="0" fontId="2" fillId="25" borderId="14" xfId="0" applyFont="1" applyFill="1" applyBorder="1" applyAlignment="1">
      <alignment horizontal="center" vertical="center"/>
    </xf>
    <xf numFmtId="0" fontId="47" fillId="25" borderId="10" xfId="0" applyFont="1" applyFill="1" applyBorder="1" applyAlignment="1">
      <alignment horizontal="center" vertical="center"/>
    </xf>
    <xf numFmtId="0" fontId="47" fillId="25" borderId="17" xfId="0" applyFont="1" applyFill="1" applyBorder="1" applyAlignment="1">
      <alignment horizontal="center" vertical="center"/>
    </xf>
    <xf numFmtId="0" fontId="2" fillId="25" borderId="23" xfId="0" applyFont="1" applyFill="1" applyBorder="1" applyAlignment="1">
      <alignment horizontal="center" vertical="center"/>
    </xf>
    <xf numFmtId="0" fontId="33" fillId="0" borderId="18" xfId="0" applyFont="1" applyBorder="1" applyAlignment="1">
      <alignment horizontal="center" vertical="center"/>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33" fillId="0" borderId="21" xfId="0" applyFont="1" applyBorder="1" applyAlignment="1">
      <alignment horizontal="left" vertical="center" wrapText="1"/>
    </xf>
    <xf numFmtId="0" fontId="33" fillId="0" borderId="18" xfId="0" applyFont="1" applyBorder="1" applyAlignment="1">
      <alignment horizontal="left" vertical="center" wrapText="1"/>
    </xf>
    <xf numFmtId="0" fontId="33" fillId="0" borderId="18" xfId="0" applyFont="1" applyBorder="1" applyAlignment="1">
      <alignment horizontal="center" vertical="center" wrapText="1"/>
    </xf>
  </cellXfs>
  <cellStyles count="130">
    <cellStyle name="_x000a_386grabber=M" xfId="1"/>
    <cellStyle name="_x000a_386grabber=M 2" xfId="66"/>
    <cellStyle name="_x000a_386grabber=M 2 2" xfId="67"/>
    <cellStyle name="_x000a_386grabber=M 3" xfId="68"/>
    <cellStyle name="?" xfId="2"/>
    <cellStyle name="? 2" xfId="69"/>
    <cellStyle name="?_Sheet2" xfId="3"/>
    <cellStyle name="?_市场表现" xfId="4"/>
    <cellStyle name="?_水泥价格-区域" xfId="5"/>
    <cellStyle name="?_重点公司估值" xfId="6"/>
    <cellStyle name="_申银万国--煤炭行业数据库--价格、产量、消费、库存、运输、进出口、相关行业 2011-3-7" xfId="7"/>
    <cellStyle name="20% - Accent1" xfId="8"/>
    <cellStyle name="20% - Accent1 2" xfId="70"/>
    <cellStyle name="20% - Accent2" xfId="9"/>
    <cellStyle name="20% - Accent2 2" xfId="71"/>
    <cellStyle name="20% - Accent3" xfId="10"/>
    <cellStyle name="20% - Accent3 2" xfId="72"/>
    <cellStyle name="20% - Accent4" xfId="11"/>
    <cellStyle name="20% - Accent4 2" xfId="73"/>
    <cellStyle name="20% - Accent5" xfId="12"/>
    <cellStyle name="20% - Accent5 2" xfId="74"/>
    <cellStyle name="20% - Accent6" xfId="13"/>
    <cellStyle name="20% - Accent6 2" xfId="75"/>
    <cellStyle name="40% - Accent1" xfId="14"/>
    <cellStyle name="40% - Accent1 2" xfId="76"/>
    <cellStyle name="40% - Accent2" xfId="15"/>
    <cellStyle name="40% - Accent2 2" xfId="77"/>
    <cellStyle name="40% - Accent3" xfId="16"/>
    <cellStyle name="40% - Accent3 2" xfId="78"/>
    <cellStyle name="40% - Accent4" xfId="17"/>
    <cellStyle name="40% - Accent4 2" xfId="79"/>
    <cellStyle name="40% - Accent5" xfId="18"/>
    <cellStyle name="40% - Accent5 2" xfId="80"/>
    <cellStyle name="40% - Accent6" xfId="19"/>
    <cellStyle name="40% - Accent6 2" xfId="81"/>
    <cellStyle name="60% - Accent1" xfId="20"/>
    <cellStyle name="60% - Accent1 2" xfId="82"/>
    <cellStyle name="60% - Accent2" xfId="21"/>
    <cellStyle name="60% - Accent2 2" xfId="83"/>
    <cellStyle name="60% - Accent3" xfId="22"/>
    <cellStyle name="60% - Accent3 2" xfId="84"/>
    <cellStyle name="60% - Accent4" xfId="23"/>
    <cellStyle name="60% - Accent4 2" xfId="85"/>
    <cellStyle name="60% - Accent5" xfId="24"/>
    <cellStyle name="60% - Accent5 2" xfId="86"/>
    <cellStyle name="60% - Accent6" xfId="25"/>
    <cellStyle name="60% - Accent6 2" xfId="87"/>
    <cellStyle name="Accent1" xfId="26"/>
    <cellStyle name="Accent1 2" xfId="88"/>
    <cellStyle name="Accent2" xfId="27"/>
    <cellStyle name="Accent2 2" xfId="89"/>
    <cellStyle name="Accent3" xfId="28"/>
    <cellStyle name="Accent3 2" xfId="90"/>
    <cellStyle name="Accent4" xfId="29"/>
    <cellStyle name="Accent4 2" xfId="91"/>
    <cellStyle name="Accent5" xfId="30"/>
    <cellStyle name="Accent5 2" xfId="92"/>
    <cellStyle name="Accent6" xfId="31"/>
    <cellStyle name="Accent6 2" xfId="93"/>
    <cellStyle name="AFE" xfId="94"/>
    <cellStyle name="Bad" xfId="32"/>
    <cellStyle name="Bad 2" xfId="95"/>
    <cellStyle name="Calculation" xfId="33"/>
    <cellStyle name="Calculation 2" xfId="96"/>
    <cellStyle name="Check Cell" xfId="34"/>
    <cellStyle name="Check Cell 2" xfId="97"/>
    <cellStyle name="Explanatory Text" xfId="35"/>
    <cellStyle name="Explanatory Text 2" xfId="98"/>
    <cellStyle name="Good" xfId="36"/>
    <cellStyle name="Good 2" xfId="99"/>
    <cellStyle name="Heading 1" xfId="37"/>
    <cellStyle name="Heading 1 2" xfId="100"/>
    <cellStyle name="Heading 2" xfId="38"/>
    <cellStyle name="Heading 2 2" xfId="101"/>
    <cellStyle name="Heading 3" xfId="39"/>
    <cellStyle name="Heading 3 2" xfId="102"/>
    <cellStyle name="Heading 4" xfId="40"/>
    <cellStyle name="Heading 4 2" xfId="103"/>
    <cellStyle name="Input" xfId="41"/>
    <cellStyle name="Input 2" xfId="104"/>
    <cellStyle name="Linked Cell" xfId="42"/>
    <cellStyle name="Linked Cell 2" xfId="105"/>
    <cellStyle name="Neutral" xfId="43"/>
    <cellStyle name="Neutral 2" xfId="106"/>
    <cellStyle name="Note" xfId="44"/>
    <cellStyle name="Note 2" xfId="107"/>
    <cellStyle name="Output" xfId="45"/>
    <cellStyle name="Output 2" xfId="108"/>
    <cellStyle name="Title" xfId="46"/>
    <cellStyle name="Title 2" xfId="109"/>
    <cellStyle name="Total" xfId="47"/>
    <cellStyle name="Total 2" xfId="110"/>
    <cellStyle name="Warning Text" xfId="48"/>
    <cellStyle name="Warning Text 2" xfId="111"/>
    <cellStyle name="差_Sheet1" xfId="49"/>
    <cellStyle name="差_Sheet1 2" xfId="112"/>
    <cellStyle name="差_Sheet2" xfId="50"/>
    <cellStyle name="差_Sheet2 2" xfId="113"/>
    <cellStyle name="差_Sheet4" xfId="51"/>
    <cellStyle name="差_Sheet4 2" xfId="114"/>
    <cellStyle name="差_国内钢铁产量" xfId="52"/>
    <cellStyle name="差_国内钢铁产量 2" xfId="115"/>
    <cellStyle name="差_市场表现" xfId="53"/>
    <cellStyle name="差_市场表现 2" xfId="116"/>
    <cellStyle name="差_水泥价格-区域" xfId="54"/>
    <cellStyle name="差_水泥价格-区域 2" xfId="117"/>
    <cellStyle name="差_重点公司估值" xfId="55"/>
    <cellStyle name="差_重点公司估值 2" xfId="118"/>
    <cellStyle name="常规" xfId="0" builtinId="0"/>
    <cellStyle name="常规 2" xfId="119"/>
    <cellStyle name="常规 2 2" xfId="120"/>
    <cellStyle name="常规 2 3" xfId="121"/>
    <cellStyle name="常规 2 4" xfId="65"/>
    <cellStyle name="常规 3" xfId="122"/>
    <cellStyle name="常规 4" xfId="56"/>
    <cellStyle name="好_Sheet1" xfId="57"/>
    <cellStyle name="好_Sheet1 2" xfId="123"/>
    <cellStyle name="好_Sheet2" xfId="58"/>
    <cellStyle name="好_Sheet2 2" xfId="124"/>
    <cellStyle name="好_Sheet4" xfId="59"/>
    <cellStyle name="好_Sheet4 2" xfId="125"/>
    <cellStyle name="好_国内钢铁产量" xfId="60"/>
    <cellStyle name="好_国内钢铁产量 2" xfId="126"/>
    <cellStyle name="好_市场表现" xfId="61"/>
    <cellStyle name="好_市场表现 2" xfId="127"/>
    <cellStyle name="好_水泥价格-区域" xfId="62"/>
    <cellStyle name="好_水泥价格-区域 2" xfId="128"/>
    <cellStyle name="好_重点公司估值" xfId="63"/>
    <cellStyle name="好_重点公司估值 2" xfId="129"/>
    <cellStyle name="样式 1" xfId="64"/>
  </cellStyles>
  <dxfs count="112">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30303"/>
      <rgbColor rgb="0047A960"/>
      <rgbColor rgb="00003366"/>
      <rgbColor rgb="00FFFF00"/>
      <rgbColor rgb="00FF00FF"/>
      <rgbColor rgb="00E2E2EE"/>
      <rgbColor rgb="00A31D23"/>
      <rgbColor rgb="00008000"/>
      <rgbColor rgb="00000080"/>
      <rgbColor rgb="00808000"/>
      <rgbColor rgb="00800080"/>
      <rgbColor rgb="0078819C"/>
      <rgbColor rgb="00EAEAEA"/>
      <rgbColor rgb="00808080"/>
      <rgbColor rgb="000899DC"/>
      <rgbColor rgb="00993366"/>
      <rgbColor rgb="00FFFFCC"/>
      <rgbColor rgb="00CCFFFF"/>
      <rgbColor rgb="00660066"/>
      <rgbColor rgb="00FF8080"/>
      <rgbColor rgb="000066CC"/>
      <rgbColor rgb="00CCCCFF"/>
      <rgbColor rgb="00212121"/>
      <rgbColor rgb="00FF00FF"/>
      <rgbColor rgb="00FFFF00"/>
      <rgbColor rgb="0000FFFF"/>
      <rgbColor rgb="00800080"/>
      <rgbColor rgb="00800000"/>
      <rgbColor rgb="00008080"/>
      <rgbColor rgb="000000FF"/>
      <rgbColor rgb="007DBEDF"/>
      <rgbColor rgb="00CCFFFF"/>
      <rgbColor rgb="00CCFFCC"/>
      <rgbColor rgb="00FFFF99"/>
      <rgbColor rgb="00CCCC99"/>
      <rgbColor rgb="00FF99CC"/>
      <rgbColor rgb="00CCCCFF"/>
      <rgbColor rgb="00FFCC99"/>
      <rgbColor rgb="00336699"/>
      <rgbColor rgb="00BAB7CD"/>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#REF!</c:f>
              <c:strCache>
                <c:ptCount val="1"/>
                <c:pt idx="0">
                  <c:v>医药(中信)</c:v>
                </c:pt>
              </c:strCache>
            </c:strRef>
          </c:tx>
          <c:spPr>
            <a:ln w="38100">
              <a:solidFill>
                <a:srgbClr val="FF0000"/>
              </a:solidFill>
              <a:prstDash val="solid"/>
            </a:ln>
          </c:spPr>
          <c:marker>
            <c:symbol val="none"/>
          </c:marker>
          <c:cat>
            <c:numRef>
              <c:f>#REF!</c:f>
              <c:numCache>
                <c:formatCode>General</c:formatCode>
                <c:ptCount val="241"/>
                <c:pt idx="0">
                  <c:v>41361</c:v>
                </c:pt>
                <c:pt idx="1">
                  <c:v>41362</c:v>
                </c:pt>
                <c:pt idx="2">
                  <c:v>41365</c:v>
                </c:pt>
                <c:pt idx="3">
                  <c:v>41366</c:v>
                </c:pt>
                <c:pt idx="4">
                  <c:v>41367</c:v>
                </c:pt>
                <c:pt idx="5">
                  <c:v>41372</c:v>
                </c:pt>
                <c:pt idx="6">
                  <c:v>41373</c:v>
                </c:pt>
                <c:pt idx="7">
                  <c:v>41374</c:v>
                </c:pt>
                <c:pt idx="8">
                  <c:v>41375</c:v>
                </c:pt>
                <c:pt idx="9">
                  <c:v>41376</c:v>
                </c:pt>
                <c:pt idx="10">
                  <c:v>41379</c:v>
                </c:pt>
                <c:pt idx="11">
                  <c:v>41380</c:v>
                </c:pt>
                <c:pt idx="12">
                  <c:v>41381</c:v>
                </c:pt>
                <c:pt idx="13">
                  <c:v>41382</c:v>
                </c:pt>
                <c:pt idx="14">
                  <c:v>41383</c:v>
                </c:pt>
                <c:pt idx="15">
                  <c:v>41386</c:v>
                </c:pt>
                <c:pt idx="16">
                  <c:v>41387</c:v>
                </c:pt>
                <c:pt idx="17">
                  <c:v>41388</c:v>
                </c:pt>
                <c:pt idx="18">
                  <c:v>41389</c:v>
                </c:pt>
                <c:pt idx="19">
                  <c:v>41390</c:v>
                </c:pt>
                <c:pt idx="20">
                  <c:v>41396</c:v>
                </c:pt>
                <c:pt idx="21">
                  <c:v>41397</c:v>
                </c:pt>
                <c:pt idx="22">
                  <c:v>41400</c:v>
                </c:pt>
                <c:pt idx="23">
                  <c:v>41401</c:v>
                </c:pt>
                <c:pt idx="24">
                  <c:v>41402</c:v>
                </c:pt>
                <c:pt idx="25">
                  <c:v>41403</c:v>
                </c:pt>
                <c:pt idx="26">
                  <c:v>41404</c:v>
                </c:pt>
                <c:pt idx="27">
                  <c:v>41407</c:v>
                </c:pt>
                <c:pt idx="28">
                  <c:v>41408</c:v>
                </c:pt>
                <c:pt idx="29">
                  <c:v>41409</c:v>
                </c:pt>
                <c:pt idx="30">
                  <c:v>41410</c:v>
                </c:pt>
                <c:pt idx="31">
                  <c:v>41411</c:v>
                </c:pt>
                <c:pt idx="32">
                  <c:v>41414</c:v>
                </c:pt>
                <c:pt idx="33">
                  <c:v>41415</c:v>
                </c:pt>
                <c:pt idx="34">
                  <c:v>41416</c:v>
                </c:pt>
                <c:pt idx="35">
                  <c:v>41417</c:v>
                </c:pt>
                <c:pt idx="36">
                  <c:v>41418</c:v>
                </c:pt>
                <c:pt idx="37">
                  <c:v>41421</c:v>
                </c:pt>
                <c:pt idx="38">
                  <c:v>41422</c:v>
                </c:pt>
                <c:pt idx="39">
                  <c:v>41423</c:v>
                </c:pt>
                <c:pt idx="40">
                  <c:v>41424</c:v>
                </c:pt>
                <c:pt idx="41">
                  <c:v>41425</c:v>
                </c:pt>
                <c:pt idx="42">
                  <c:v>41428</c:v>
                </c:pt>
                <c:pt idx="43">
                  <c:v>41429</c:v>
                </c:pt>
                <c:pt idx="44">
                  <c:v>41430</c:v>
                </c:pt>
                <c:pt idx="45">
                  <c:v>41431</c:v>
                </c:pt>
                <c:pt idx="46">
                  <c:v>41432</c:v>
                </c:pt>
                <c:pt idx="47">
                  <c:v>41438</c:v>
                </c:pt>
                <c:pt idx="48">
                  <c:v>41439</c:v>
                </c:pt>
                <c:pt idx="49">
                  <c:v>41442</c:v>
                </c:pt>
                <c:pt idx="50">
                  <c:v>41443</c:v>
                </c:pt>
                <c:pt idx="51">
                  <c:v>41444</c:v>
                </c:pt>
                <c:pt idx="52">
                  <c:v>41445</c:v>
                </c:pt>
                <c:pt idx="53">
                  <c:v>41446</c:v>
                </c:pt>
                <c:pt idx="54">
                  <c:v>41449</c:v>
                </c:pt>
                <c:pt idx="55">
                  <c:v>41450</c:v>
                </c:pt>
                <c:pt idx="56">
                  <c:v>41451</c:v>
                </c:pt>
                <c:pt idx="57">
                  <c:v>41452</c:v>
                </c:pt>
                <c:pt idx="58">
                  <c:v>41453</c:v>
                </c:pt>
                <c:pt idx="59">
                  <c:v>41456</c:v>
                </c:pt>
                <c:pt idx="60">
                  <c:v>41457</c:v>
                </c:pt>
                <c:pt idx="61">
                  <c:v>41458</c:v>
                </c:pt>
                <c:pt idx="62">
                  <c:v>41459</c:v>
                </c:pt>
                <c:pt idx="63">
                  <c:v>41460</c:v>
                </c:pt>
                <c:pt idx="64">
                  <c:v>41463</c:v>
                </c:pt>
                <c:pt idx="65">
                  <c:v>41464</c:v>
                </c:pt>
                <c:pt idx="66">
                  <c:v>41465</c:v>
                </c:pt>
                <c:pt idx="67">
                  <c:v>41466</c:v>
                </c:pt>
                <c:pt idx="68">
                  <c:v>41467</c:v>
                </c:pt>
                <c:pt idx="69">
                  <c:v>41470</c:v>
                </c:pt>
                <c:pt idx="70">
                  <c:v>41471</c:v>
                </c:pt>
                <c:pt idx="71">
                  <c:v>41472</c:v>
                </c:pt>
                <c:pt idx="72">
                  <c:v>41473</c:v>
                </c:pt>
                <c:pt idx="73">
                  <c:v>41474</c:v>
                </c:pt>
                <c:pt idx="74">
                  <c:v>41477</c:v>
                </c:pt>
                <c:pt idx="75">
                  <c:v>41478</c:v>
                </c:pt>
                <c:pt idx="76">
                  <c:v>41479</c:v>
                </c:pt>
                <c:pt idx="77">
                  <c:v>41480</c:v>
                </c:pt>
                <c:pt idx="78">
                  <c:v>41481</c:v>
                </c:pt>
                <c:pt idx="79">
                  <c:v>41484</c:v>
                </c:pt>
                <c:pt idx="80">
                  <c:v>41485</c:v>
                </c:pt>
                <c:pt idx="81">
                  <c:v>41486</c:v>
                </c:pt>
                <c:pt idx="82">
                  <c:v>41487</c:v>
                </c:pt>
                <c:pt idx="83">
                  <c:v>41488</c:v>
                </c:pt>
                <c:pt idx="84">
                  <c:v>41491</c:v>
                </c:pt>
                <c:pt idx="85">
                  <c:v>41492</c:v>
                </c:pt>
                <c:pt idx="86">
                  <c:v>41493</c:v>
                </c:pt>
                <c:pt idx="87">
                  <c:v>41494</c:v>
                </c:pt>
                <c:pt idx="88">
                  <c:v>41495</c:v>
                </c:pt>
                <c:pt idx="89">
                  <c:v>41498</c:v>
                </c:pt>
                <c:pt idx="90">
                  <c:v>41499</c:v>
                </c:pt>
                <c:pt idx="91">
                  <c:v>41500</c:v>
                </c:pt>
                <c:pt idx="92">
                  <c:v>41501</c:v>
                </c:pt>
                <c:pt idx="93">
                  <c:v>41502</c:v>
                </c:pt>
                <c:pt idx="94">
                  <c:v>41505</c:v>
                </c:pt>
                <c:pt idx="95">
                  <c:v>41506</c:v>
                </c:pt>
                <c:pt idx="96">
                  <c:v>41507</c:v>
                </c:pt>
                <c:pt idx="97">
                  <c:v>41508</c:v>
                </c:pt>
                <c:pt idx="98">
                  <c:v>41509</c:v>
                </c:pt>
                <c:pt idx="99">
                  <c:v>41512</c:v>
                </c:pt>
                <c:pt idx="100">
                  <c:v>41513</c:v>
                </c:pt>
                <c:pt idx="101">
                  <c:v>41514</c:v>
                </c:pt>
                <c:pt idx="102">
                  <c:v>41515</c:v>
                </c:pt>
                <c:pt idx="103">
                  <c:v>41516</c:v>
                </c:pt>
                <c:pt idx="104">
                  <c:v>41519</c:v>
                </c:pt>
                <c:pt idx="105">
                  <c:v>41520</c:v>
                </c:pt>
                <c:pt idx="106">
                  <c:v>41521</c:v>
                </c:pt>
                <c:pt idx="107">
                  <c:v>41522</c:v>
                </c:pt>
                <c:pt idx="108">
                  <c:v>41523</c:v>
                </c:pt>
                <c:pt idx="109">
                  <c:v>41526</c:v>
                </c:pt>
                <c:pt idx="110">
                  <c:v>41527</c:v>
                </c:pt>
                <c:pt idx="111">
                  <c:v>41528</c:v>
                </c:pt>
                <c:pt idx="112">
                  <c:v>41529</c:v>
                </c:pt>
                <c:pt idx="113">
                  <c:v>41530</c:v>
                </c:pt>
                <c:pt idx="114">
                  <c:v>41533</c:v>
                </c:pt>
                <c:pt idx="115">
                  <c:v>41534</c:v>
                </c:pt>
                <c:pt idx="116">
                  <c:v>41535</c:v>
                </c:pt>
                <c:pt idx="117">
                  <c:v>41540</c:v>
                </c:pt>
                <c:pt idx="118">
                  <c:v>41541</c:v>
                </c:pt>
                <c:pt idx="119">
                  <c:v>41542</c:v>
                </c:pt>
                <c:pt idx="120">
                  <c:v>41543</c:v>
                </c:pt>
                <c:pt idx="121">
                  <c:v>41544</c:v>
                </c:pt>
                <c:pt idx="122">
                  <c:v>41547</c:v>
                </c:pt>
                <c:pt idx="123">
                  <c:v>41555</c:v>
                </c:pt>
                <c:pt idx="124">
                  <c:v>41556</c:v>
                </c:pt>
                <c:pt idx="125">
                  <c:v>41557</c:v>
                </c:pt>
                <c:pt idx="126">
                  <c:v>41558</c:v>
                </c:pt>
                <c:pt idx="127">
                  <c:v>41561</c:v>
                </c:pt>
                <c:pt idx="128">
                  <c:v>41562</c:v>
                </c:pt>
                <c:pt idx="129">
                  <c:v>41563</c:v>
                </c:pt>
                <c:pt idx="130">
                  <c:v>41564</c:v>
                </c:pt>
                <c:pt idx="131">
                  <c:v>41565</c:v>
                </c:pt>
                <c:pt idx="132">
                  <c:v>41568</c:v>
                </c:pt>
                <c:pt idx="133">
                  <c:v>41569</c:v>
                </c:pt>
                <c:pt idx="134">
                  <c:v>41570</c:v>
                </c:pt>
                <c:pt idx="135">
                  <c:v>41571</c:v>
                </c:pt>
                <c:pt idx="136">
                  <c:v>41572</c:v>
                </c:pt>
                <c:pt idx="137">
                  <c:v>41575</c:v>
                </c:pt>
                <c:pt idx="138">
                  <c:v>41576</c:v>
                </c:pt>
                <c:pt idx="139">
                  <c:v>41577</c:v>
                </c:pt>
                <c:pt idx="140">
                  <c:v>41578</c:v>
                </c:pt>
                <c:pt idx="141">
                  <c:v>41579</c:v>
                </c:pt>
                <c:pt idx="142">
                  <c:v>41582</c:v>
                </c:pt>
                <c:pt idx="143">
                  <c:v>41583</c:v>
                </c:pt>
                <c:pt idx="144">
                  <c:v>41584</c:v>
                </c:pt>
                <c:pt idx="145">
                  <c:v>41585</c:v>
                </c:pt>
                <c:pt idx="146">
                  <c:v>41586</c:v>
                </c:pt>
                <c:pt idx="147">
                  <c:v>41589</c:v>
                </c:pt>
                <c:pt idx="148">
                  <c:v>41590</c:v>
                </c:pt>
                <c:pt idx="149">
                  <c:v>41591</c:v>
                </c:pt>
                <c:pt idx="150">
                  <c:v>41592</c:v>
                </c:pt>
                <c:pt idx="151">
                  <c:v>41593</c:v>
                </c:pt>
                <c:pt idx="152">
                  <c:v>41596</c:v>
                </c:pt>
                <c:pt idx="153">
                  <c:v>41597</c:v>
                </c:pt>
                <c:pt idx="154">
                  <c:v>41598</c:v>
                </c:pt>
                <c:pt idx="155">
                  <c:v>41599</c:v>
                </c:pt>
                <c:pt idx="156">
                  <c:v>41600</c:v>
                </c:pt>
                <c:pt idx="157">
                  <c:v>41603</c:v>
                </c:pt>
                <c:pt idx="158">
                  <c:v>41604</c:v>
                </c:pt>
                <c:pt idx="159">
                  <c:v>41605</c:v>
                </c:pt>
                <c:pt idx="160">
                  <c:v>41606</c:v>
                </c:pt>
                <c:pt idx="161">
                  <c:v>41607</c:v>
                </c:pt>
                <c:pt idx="162">
                  <c:v>41610</c:v>
                </c:pt>
                <c:pt idx="163">
                  <c:v>41611</c:v>
                </c:pt>
                <c:pt idx="164">
                  <c:v>41612</c:v>
                </c:pt>
                <c:pt idx="165">
                  <c:v>41613</c:v>
                </c:pt>
                <c:pt idx="166">
                  <c:v>41614</c:v>
                </c:pt>
                <c:pt idx="167">
                  <c:v>41617</c:v>
                </c:pt>
                <c:pt idx="168">
                  <c:v>41618</c:v>
                </c:pt>
                <c:pt idx="169">
                  <c:v>41619</c:v>
                </c:pt>
                <c:pt idx="170">
                  <c:v>41620</c:v>
                </c:pt>
                <c:pt idx="171">
                  <c:v>41621</c:v>
                </c:pt>
                <c:pt idx="172">
                  <c:v>41624</c:v>
                </c:pt>
                <c:pt idx="173">
                  <c:v>41625</c:v>
                </c:pt>
                <c:pt idx="174">
                  <c:v>41626</c:v>
                </c:pt>
                <c:pt idx="175">
                  <c:v>41627</c:v>
                </c:pt>
                <c:pt idx="176">
                  <c:v>41628</c:v>
                </c:pt>
                <c:pt idx="177">
                  <c:v>41631</c:v>
                </c:pt>
                <c:pt idx="178">
                  <c:v>41632</c:v>
                </c:pt>
                <c:pt idx="179">
                  <c:v>41633</c:v>
                </c:pt>
                <c:pt idx="180">
                  <c:v>41634</c:v>
                </c:pt>
                <c:pt idx="181">
                  <c:v>41635</c:v>
                </c:pt>
                <c:pt idx="182">
                  <c:v>41638</c:v>
                </c:pt>
                <c:pt idx="183">
                  <c:v>41639</c:v>
                </c:pt>
                <c:pt idx="184">
                  <c:v>41641</c:v>
                </c:pt>
                <c:pt idx="185">
                  <c:v>41642</c:v>
                </c:pt>
                <c:pt idx="186">
                  <c:v>41645</c:v>
                </c:pt>
                <c:pt idx="187">
                  <c:v>41646</c:v>
                </c:pt>
                <c:pt idx="188">
                  <c:v>41647</c:v>
                </c:pt>
                <c:pt idx="189">
                  <c:v>41648</c:v>
                </c:pt>
                <c:pt idx="190">
                  <c:v>41649</c:v>
                </c:pt>
                <c:pt idx="191">
                  <c:v>41652</c:v>
                </c:pt>
                <c:pt idx="192">
                  <c:v>41653</c:v>
                </c:pt>
                <c:pt idx="193">
                  <c:v>41654</c:v>
                </c:pt>
                <c:pt idx="194">
                  <c:v>41655</c:v>
                </c:pt>
                <c:pt idx="195">
                  <c:v>41656</c:v>
                </c:pt>
                <c:pt idx="196">
                  <c:v>41659</c:v>
                </c:pt>
                <c:pt idx="197">
                  <c:v>41660</c:v>
                </c:pt>
                <c:pt idx="198">
                  <c:v>41661</c:v>
                </c:pt>
                <c:pt idx="199">
                  <c:v>41662</c:v>
                </c:pt>
                <c:pt idx="200">
                  <c:v>41663</c:v>
                </c:pt>
                <c:pt idx="201">
                  <c:v>41666</c:v>
                </c:pt>
                <c:pt idx="202">
                  <c:v>41667</c:v>
                </c:pt>
                <c:pt idx="203">
                  <c:v>41668</c:v>
                </c:pt>
                <c:pt idx="204">
                  <c:v>41669</c:v>
                </c:pt>
                <c:pt idx="205">
                  <c:v>41677</c:v>
                </c:pt>
                <c:pt idx="206">
                  <c:v>41680</c:v>
                </c:pt>
                <c:pt idx="207">
                  <c:v>41681</c:v>
                </c:pt>
                <c:pt idx="208">
                  <c:v>41682</c:v>
                </c:pt>
                <c:pt idx="209">
                  <c:v>41683</c:v>
                </c:pt>
                <c:pt idx="210">
                  <c:v>41684</c:v>
                </c:pt>
                <c:pt idx="211">
                  <c:v>41687</c:v>
                </c:pt>
                <c:pt idx="212">
                  <c:v>41688</c:v>
                </c:pt>
                <c:pt idx="213">
                  <c:v>41689</c:v>
                </c:pt>
                <c:pt idx="214">
                  <c:v>41690</c:v>
                </c:pt>
                <c:pt idx="215">
                  <c:v>41691</c:v>
                </c:pt>
                <c:pt idx="216">
                  <c:v>41694</c:v>
                </c:pt>
                <c:pt idx="217">
                  <c:v>41695</c:v>
                </c:pt>
                <c:pt idx="218">
                  <c:v>41696</c:v>
                </c:pt>
                <c:pt idx="219">
                  <c:v>41697</c:v>
                </c:pt>
                <c:pt idx="220">
                  <c:v>41698</c:v>
                </c:pt>
                <c:pt idx="221">
                  <c:v>41701</c:v>
                </c:pt>
                <c:pt idx="222">
                  <c:v>41702</c:v>
                </c:pt>
                <c:pt idx="223">
                  <c:v>41703</c:v>
                </c:pt>
                <c:pt idx="224">
                  <c:v>41704</c:v>
                </c:pt>
                <c:pt idx="225">
                  <c:v>41705</c:v>
                </c:pt>
                <c:pt idx="226">
                  <c:v>41708</c:v>
                </c:pt>
                <c:pt idx="227">
                  <c:v>41709</c:v>
                </c:pt>
                <c:pt idx="228">
                  <c:v>41710</c:v>
                </c:pt>
                <c:pt idx="229">
                  <c:v>41711</c:v>
                </c:pt>
                <c:pt idx="230">
                  <c:v>41712</c:v>
                </c:pt>
                <c:pt idx="231">
                  <c:v>41715</c:v>
                </c:pt>
                <c:pt idx="232">
                  <c:v>41716</c:v>
                </c:pt>
                <c:pt idx="233">
                  <c:v>41717</c:v>
                </c:pt>
                <c:pt idx="234">
                  <c:v>41718</c:v>
                </c:pt>
                <c:pt idx="235">
                  <c:v>41719</c:v>
                </c:pt>
                <c:pt idx="236">
                  <c:v>41722</c:v>
                </c:pt>
                <c:pt idx="237">
                  <c:v>41723</c:v>
                </c:pt>
                <c:pt idx="238">
                  <c:v>41724</c:v>
                </c:pt>
                <c:pt idx="239">
                  <c:v>41725</c:v>
                </c:pt>
                <c:pt idx="240">
                  <c:v>41726</c:v>
                </c:pt>
              </c:numCache>
            </c:numRef>
          </c:cat>
          <c:val>
            <c:numRef>
              <c:f>#REF!</c:f>
              <c:numCache>
                <c:formatCode>General</c:formatCode>
                <c:ptCount val="241"/>
                <c:pt idx="0">
                  <c:v>5191.75</c:v>
                </c:pt>
                <c:pt idx="1">
                  <c:v>5161.3500000000004</c:v>
                </c:pt>
                <c:pt idx="2">
                  <c:v>5201.18</c:v>
                </c:pt>
                <c:pt idx="3">
                  <c:v>5011.8500000000004</c:v>
                </c:pt>
                <c:pt idx="4">
                  <c:v>5032.49</c:v>
                </c:pt>
                <c:pt idx="5">
                  <c:v>5122.05</c:v>
                </c:pt>
                <c:pt idx="6">
                  <c:v>5034.71</c:v>
                </c:pt>
                <c:pt idx="7">
                  <c:v>4956.57</c:v>
                </c:pt>
                <c:pt idx="8">
                  <c:v>4949.3600000000024</c:v>
                </c:pt>
                <c:pt idx="9">
                  <c:v>4910.1100000000024</c:v>
                </c:pt>
                <c:pt idx="10">
                  <c:v>4880.22</c:v>
                </c:pt>
                <c:pt idx="11">
                  <c:v>4895.34</c:v>
                </c:pt>
                <c:pt idx="12">
                  <c:v>4998.7300000000005</c:v>
                </c:pt>
                <c:pt idx="13">
                  <c:v>4984.63</c:v>
                </c:pt>
                <c:pt idx="14">
                  <c:v>5071.92</c:v>
                </c:pt>
                <c:pt idx="15">
                  <c:v>5135.6500000000024</c:v>
                </c:pt>
                <c:pt idx="16">
                  <c:v>5001.05</c:v>
                </c:pt>
                <c:pt idx="17">
                  <c:v>5104.26</c:v>
                </c:pt>
                <c:pt idx="18">
                  <c:v>5064.8100000000004</c:v>
                </c:pt>
                <c:pt idx="19">
                  <c:v>4980.7699999999995</c:v>
                </c:pt>
                <c:pt idx="20">
                  <c:v>5033.7699999999995</c:v>
                </c:pt>
                <c:pt idx="21">
                  <c:v>5161.5200000000004</c:v>
                </c:pt>
                <c:pt idx="22">
                  <c:v>5230.9800000000005</c:v>
                </c:pt>
                <c:pt idx="23">
                  <c:v>5214.59</c:v>
                </c:pt>
                <c:pt idx="24">
                  <c:v>5292.83</c:v>
                </c:pt>
                <c:pt idx="25">
                  <c:v>5271.4299999999994</c:v>
                </c:pt>
                <c:pt idx="26">
                  <c:v>5282.64</c:v>
                </c:pt>
                <c:pt idx="27">
                  <c:v>5272.05</c:v>
                </c:pt>
                <c:pt idx="28">
                  <c:v>5221.45</c:v>
                </c:pt>
                <c:pt idx="29">
                  <c:v>5310.52</c:v>
                </c:pt>
                <c:pt idx="30">
                  <c:v>5337.6600000000044</c:v>
                </c:pt>
                <c:pt idx="31">
                  <c:v>5363.58</c:v>
                </c:pt>
                <c:pt idx="32">
                  <c:v>5252.33</c:v>
                </c:pt>
                <c:pt idx="33">
                  <c:v>5306.1900000000014</c:v>
                </c:pt>
                <c:pt idx="34">
                  <c:v>5297.52</c:v>
                </c:pt>
                <c:pt idx="35">
                  <c:v>5288.99</c:v>
                </c:pt>
                <c:pt idx="36">
                  <c:v>5369.5</c:v>
                </c:pt>
                <c:pt idx="37">
                  <c:v>5450</c:v>
                </c:pt>
                <c:pt idx="38">
                  <c:v>5462.1600000000044</c:v>
                </c:pt>
                <c:pt idx="39">
                  <c:v>5505.81</c:v>
                </c:pt>
                <c:pt idx="40">
                  <c:v>5582.3600000000024</c:v>
                </c:pt>
                <c:pt idx="41">
                  <c:v>5599.09</c:v>
                </c:pt>
                <c:pt idx="42">
                  <c:v>5560.8600000000024</c:v>
                </c:pt>
                <c:pt idx="43">
                  <c:v>5440.79</c:v>
                </c:pt>
                <c:pt idx="44">
                  <c:v>5468.83</c:v>
                </c:pt>
                <c:pt idx="45">
                  <c:v>5358.6600000000044</c:v>
                </c:pt>
                <c:pt idx="46">
                  <c:v>5273.22</c:v>
                </c:pt>
                <c:pt idx="47">
                  <c:v>5183.95</c:v>
                </c:pt>
                <c:pt idx="48">
                  <c:v>5315.94</c:v>
                </c:pt>
                <c:pt idx="49">
                  <c:v>5406.28</c:v>
                </c:pt>
                <c:pt idx="50">
                  <c:v>5403.7699999999995</c:v>
                </c:pt>
                <c:pt idx="51">
                  <c:v>5363.8200000000024</c:v>
                </c:pt>
                <c:pt idx="52">
                  <c:v>5183.17</c:v>
                </c:pt>
                <c:pt idx="53">
                  <c:v>5183.1400000000003</c:v>
                </c:pt>
                <c:pt idx="54">
                  <c:v>4922.6400000000003</c:v>
                </c:pt>
                <c:pt idx="55">
                  <c:v>4895.2</c:v>
                </c:pt>
                <c:pt idx="56">
                  <c:v>5064.34</c:v>
                </c:pt>
                <c:pt idx="57">
                  <c:v>5013.5200000000004</c:v>
                </c:pt>
                <c:pt idx="58">
                  <c:v>4962.7699999999995</c:v>
                </c:pt>
                <c:pt idx="59">
                  <c:v>5117.03</c:v>
                </c:pt>
                <c:pt idx="60">
                  <c:v>5299.38</c:v>
                </c:pt>
                <c:pt idx="61">
                  <c:v>5344.1200000000044</c:v>
                </c:pt>
                <c:pt idx="62">
                  <c:v>5292.7699999999995</c:v>
                </c:pt>
                <c:pt idx="63">
                  <c:v>5222.3100000000004</c:v>
                </c:pt>
                <c:pt idx="64">
                  <c:v>5094.6100000000024</c:v>
                </c:pt>
                <c:pt idx="65">
                  <c:v>5152.3200000000024</c:v>
                </c:pt>
                <c:pt idx="66">
                  <c:v>5251.35</c:v>
                </c:pt>
                <c:pt idx="67">
                  <c:v>5362.64</c:v>
                </c:pt>
                <c:pt idx="68">
                  <c:v>5381.94</c:v>
                </c:pt>
                <c:pt idx="69">
                  <c:v>5544.79</c:v>
                </c:pt>
                <c:pt idx="70">
                  <c:v>5585.53</c:v>
                </c:pt>
                <c:pt idx="71">
                  <c:v>5470.06</c:v>
                </c:pt>
                <c:pt idx="72">
                  <c:v>5460.4299999999994</c:v>
                </c:pt>
                <c:pt idx="73">
                  <c:v>5366.4</c:v>
                </c:pt>
                <c:pt idx="74">
                  <c:v>5522.59</c:v>
                </c:pt>
                <c:pt idx="75">
                  <c:v>5639.09</c:v>
                </c:pt>
                <c:pt idx="76">
                  <c:v>5736.81</c:v>
                </c:pt>
                <c:pt idx="77">
                  <c:v>5624.7699999999995</c:v>
                </c:pt>
                <c:pt idx="78">
                  <c:v>5616.13</c:v>
                </c:pt>
                <c:pt idx="79">
                  <c:v>5557.74</c:v>
                </c:pt>
                <c:pt idx="80">
                  <c:v>5497.13</c:v>
                </c:pt>
                <c:pt idx="81">
                  <c:v>5485.41</c:v>
                </c:pt>
                <c:pt idx="82">
                  <c:v>5617.52</c:v>
                </c:pt>
                <c:pt idx="83">
                  <c:v>5620.9299999999994</c:v>
                </c:pt>
                <c:pt idx="84">
                  <c:v>5766.1500000000024</c:v>
                </c:pt>
                <c:pt idx="85">
                  <c:v>5825.67</c:v>
                </c:pt>
                <c:pt idx="86">
                  <c:v>5729.1</c:v>
                </c:pt>
                <c:pt idx="87">
                  <c:v>5808.51</c:v>
                </c:pt>
                <c:pt idx="88">
                  <c:v>5819.02</c:v>
                </c:pt>
                <c:pt idx="89">
                  <c:v>5818.35</c:v>
                </c:pt>
                <c:pt idx="90">
                  <c:v>5806.74</c:v>
                </c:pt>
                <c:pt idx="91">
                  <c:v>5787.9699999999993</c:v>
                </c:pt>
                <c:pt idx="92">
                  <c:v>5638.68</c:v>
                </c:pt>
                <c:pt idx="93">
                  <c:v>5497.33</c:v>
                </c:pt>
                <c:pt idx="94">
                  <c:v>5598.22</c:v>
                </c:pt>
                <c:pt idx="95">
                  <c:v>5563.42</c:v>
                </c:pt>
                <c:pt idx="96">
                  <c:v>5577.74</c:v>
                </c:pt>
                <c:pt idx="97">
                  <c:v>5623.25</c:v>
                </c:pt>
                <c:pt idx="98">
                  <c:v>5644.84</c:v>
                </c:pt>
                <c:pt idx="99">
                  <c:v>5734.51</c:v>
                </c:pt>
                <c:pt idx="100">
                  <c:v>5749.4299999999994</c:v>
                </c:pt>
                <c:pt idx="101">
                  <c:v>5614.1600000000044</c:v>
                </c:pt>
                <c:pt idx="102">
                  <c:v>5612.28</c:v>
                </c:pt>
                <c:pt idx="103">
                  <c:v>5509.5</c:v>
                </c:pt>
                <c:pt idx="104">
                  <c:v>5556.95</c:v>
                </c:pt>
                <c:pt idx="105">
                  <c:v>5634.2699999999995</c:v>
                </c:pt>
                <c:pt idx="106">
                  <c:v>5595.74</c:v>
                </c:pt>
                <c:pt idx="107">
                  <c:v>5619.96</c:v>
                </c:pt>
                <c:pt idx="108">
                  <c:v>5634.46</c:v>
                </c:pt>
                <c:pt idx="109">
                  <c:v>5607.26</c:v>
                </c:pt>
                <c:pt idx="110">
                  <c:v>5571.8</c:v>
                </c:pt>
                <c:pt idx="111">
                  <c:v>5526.01</c:v>
                </c:pt>
                <c:pt idx="112">
                  <c:v>5538.96</c:v>
                </c:pt>
                <c:pt idx="113">
                  <c:v>5588.59</c:v>
                </c:pt>
                <c:pt idx="114">
                  <c:v>5640.39</c:v>
                </c:pt>
                <c:pt idx="115">
                  <c:v>5571.4</c:v>
                </c:pt>
                <c:pt idx="116">
                  <c:v>5646.22</c:v>
                </c:pt>
                <c:pt idx="117">
                  <c:v>5770.78</c:v>
                </c:pt>
                <c:pt idx="118">
                  <c:v>5784.79</c:v>
                </c:pt>
                <c:pt idx="119">
                  <c:v>5755.48</c:v>
                </c:pt>
                <c:pt idx="120">
                  <c:v>5817.55</c:v>
                </c:pt>
                <c:pt idx="121">
                  <c:v>5922.95</c:v>
                </c:pt>
                <c:pt idx="122">
                  <c:v>5950.8200000000024</c:v>
                </c:pt>
                <c:pt idx="123">
                  <c:v>5964.3200000000024</c:v>
                </c:pt>
                <c:pt idx="124">
                  <c:v>5994.35</c:v>
                </c:pt>
                <c:pt idx="125">
                  <c:v>5919.08</c:v>
                </c:pt>
                <c:pt idx="126">
                  <c:v>5990.33</c:v>
                </c:pt>
                <c:pt idx="127">
                  <c:v>5983.9699999999993</c:v>
                </c:pt>
                <c:pt idx="128">
                  <c:v>6070.28</c:v>
                </c:pt>
                <c:pt idx="129">
                  <c:v>5948.1100000000024</c:v>
                </c:pt>
                <c:pt idx="130">
                  <c:v>5906.96</c:v>
                </c:pt>
                <c:pt idx="131">
                  <c:v>5918.14</c:v>
                </c:pt>
                <c:pt idx="132">
                  <c:v>6067.37</c:v>
                </c:pt>
                <c:pt idx="133">
                  <c:v>6013</c:v>
                </c:pt>
                <c:pt idx="134">
                  <c:v>5889.5</c:v>
                </c:pt>
                <c:pt idx="135">
                  <c:v>5862</c:v>
                </c:pt>
                <c:pt idx="136">
                  <c:v>5702.22</c:v>
                </c:pt>
                <c:pt idx="137">
                  <c:v>5660.59</c:v>
                </c:pt>
                <c:pt idx="138">
                  <c:v>5552.7</c:v>
                </c:pt>
                <c:pt idx="139">
                  <c:v>5628.75</c:v>
                </c:pt>
                <c:pt idx="140">
                  <c:v>5535.09</c:v>
                </c:pt>
                <c:pt idx="141">
                  <c:v>5553.54</c:v>
                </c:pt>
                <c:pt idx="142">
                  <c:v>5519.59</c:v>
                </c:pt>
                <c:pt idx="143">
                  <c:v>5540.38</c:v>
                </c:pt>
                <c:pt idx="144">
                  <c:v>5464.8200000000024</c:v>
                </c:pt>
                <c:pt idx="145">
                  <c:v>5368.59</c:v>
                </c:pt>
                <c:pt idx="146">
                  <c:v>5292.6</c:v>
                </c:pt>
                <c:pt idx="147">
                  <c:v>5421.22</c:v>
                </c:pt>
                <c:pt idx="148">
                  <c:v>5507.17</c:v>
                </c:pt>
                <c:pt idx="149">
                  <c:v>5413.26</c:v>
                </c:pt>
                <c:pt idx="150">
                  <c:v>5504.88</c:v>
                </c:pt>
                <c:pt idx="151">
                  <c:v>5560.6200000000044</c:v>
                </c:pt>
                <c:pt idx="152">
                  <c:v>5620.56</c:v>
                </c:pt>
                <c:pt idx="153">
                  <c:v>5607.13</c:v>
                </c:pt>
                <c:pt idx="154">
                  <c:v>5631.7699999999995</c:v>
                </c:pt>
                <c:pt idx="155">
                  <c:v>5611.39</c:v>
                </c:pt>
                <c:pt idx="156">
                  <c:v>5573.6100000000024</c:v>
                </c:pt>
                <c:pt idx="157">
                  <c:v>5589.54</c:v>
                </c:pt>
                <c:pt idx="158">
                  <c:v>5611.78</c:v>
                </c:pt>
                <c:pt idx="159">
                  <c:v>5652.87</c:v>
                </c:pt>
                <c:pt idx="160">
                  <c:v>5708.08</c:v>
                </c:pt>
                <c:pt idx="161">
                  <c:v>5774.33</c:v>
                </c:pt>
                <c:pt idx="162">
                  <c:v>5524.8200000000024</c:v>
                </c:pt>
                <c:pt idx="163">
                  <c:v>5639.3200000000024</c:v>
                </c:pt>
                <c:pt idx="164">
                  <c:v>5706.17</c:v>
                </c:pt>
                <c:pt idx="165">
                  <c:v>5695.49</c:v>
                </c:pt>
                <c:pt idx="166">
                  <c:v>5680.03</c:v>
                </c:pt>
                <c:pt idx="167">
                  <c:v>5705.4699999999993</c:v>
                </c:pt>
                <c:pt idx="168">
                  <c:v>5663.6500000000024</c:v>
                </c:pt>
                <c:pt idx="169">
                  <c:v>5613.5</c:v>
                </c:pt>
                <c:pt idx="170">
                  <c:v>5662.5</c:v>
                </c:pt>
                <c:pt idx="171">
                  <c:v>5687.45</c:v>
                </c:pt>
                <c:pt idx="172">
                  <c:v>5602.91</c:v>
                </c:pt>
                <c:pt idx="173">
                  <c:v>5636.8</c:v>
                </c:pt>
                <c:pt idx="174">
                  <c:v>5670.55</c:v>
                </c:pt>
                <c:pt idx="175">
                  <c:v>5627.41</c:v>
                </c:pt>
                <c:pt idx="176">
                  <c:v>5596.6100000000024</c:v>
                </c:pt>
                <c:pt idx="177">
                  <c:v>5754.6200000000044</c:v>
                </c:pt>
                <c:pt idx="178">
                  <c:v>5734.41</c:v>
                </c:pt>
                <c:pt idx="179">
                  <c:v>5757.9699999999993</c:v>
                </c:pt>
                <c:pt idx="180">
                  <c:v>5709.78</c:v>
                </c:pt>
                <c:pt idx="181">
                  <c:v>5761.79</c:v>
                </c:pt>
                <c:pt idx="182">
                  <c:v>5767.98</c:v>
                </c:pt>
                <c:pt idx="183">
                  <c:v>5813.24</c:v>
                </c:pt>
                <c:pt idx="184">
                  <c:v>5916.22</c:v>
                </c:pt>
                <c:pt idx="185">
                  <c:v>5884.67</c:v>
                </c:pt>
                <c:pt idx="186">
                  <c:v>5751.18</c:v>
                </c:pt>
                <c:pt idx="187">
                  <c:v>5812.72</c:v>
                </c:pt>
                <c:pt idx="188">
                  <c:v>5867</c:v>
                </c:pt>
                <c:pt idx="189">
                  <c:v>5812.56</c:v>
                </c:pt>
                <c:pt idx="190">
                  <c:v>5702.63</c:v>
                </c:pt>
                <c:pt idx="191">
                  <c:v>5677.17</c:v>
                </c:pt>
                <c:pt idx="192">
                  <c:v>5760.76</c:v>
                </c:pt>
                <c:pt idx="193">
                  <c:v>5842.68</c:v>
                </c:pt>
                <c:pt idx="194">
                  <c:v>5820.6200000000044</c:v>
                </c:pt>
                <c:pt idx="195">
                  <c:v>5746.76</c:v>
                </c:pt>
                <c:pt idx="196">
                  <c:v>5681</c:v>
                </c:pt>
                <c:pt idx="197">
                  <c:v>5718.59</c:v>
                </c:pt>
                <c:pt idx="198">
                  <c:v>5837.53</c:v>
                </c:pt>
                <c:pt idx="199">
                  <c:v>5850.3</c:v>
                </c:pt>
                <c:pt idx="200">
                  <c:v>5937.46</c:v>
                </c:pt>
                <c:pt idx="201">
                  <c:v>5892.3200000000024</c:v>
                </c:pt>
                <c:pt idx="202">
                  <c:v>5909.51</c:v>
                </c:pt>
                <c:pt idx="203">
                  <c:v>5964.6600000000044</c:v>
                </c:pt>
                <c:pt idx="204">
                  <c:v>5943.94</c:v>
                </c:pt>
                <c:pt idx="205">
                  <c:v>5982.53</c:v>
                </c:pt>
                <c:pt idx="206">
                  <c:v>6167.1</c:v>
                </c:pt>
                <c:pt idx="207">
                  <c:v>6182.33</c:v>
                </c:pt>
                <c:pt idx="208">
                  <c:v>6233.41</c:v>
                </c:pt>
                <c:pt idx="209">
                  <c:v>6118.04</c:v>
                </c:pt>
                <c:pt idx="210">
                  <c:v>6263.1200000000044</c:v>
                </c:pt>
                <c:pt idx="211">
                  <c:v>6364.7</c:v>
                </c:pt>
                <c:pt idx="212">
                  <c:v>6387.09</c:v>
                </c:pt>
                <c:pt idx="213">
                  <c:v>6420.09</c:v>
                </c:pt>
                <c:pt idx="214">
                  <c:v>6328.75</c:v>
                </c:pt>
                <c:pt idx="215">
                  <c:v>6329.1600000000044</c:v>
                </c:pt>
                <c:pt idx="216">
                  <c:v>6417.46</c:v>
                </c:pt>
                <c:pt idx="217">
                  <c:v>6228.28</c:v>
                </c:pt>
                <c:pt idx="218">
                  <c:v>6265.08</c:v>
                </c:pt>
                <c:pt idx="219">
                  <c:v>6067.6900000000014</c:v>
                </c:pt>
                <c:pt idx="220">
                  <c:v>6076.25</c:v>
                </c:pt>
                <c:pt idx="221">
                  <c:v>6182.22</c:v>
                </c:pt>
                <c:pt idx="222">
                  <c:v>6141.35</c:v>
                </c:pt>
                <c:pt idx="223">
                  <c:v>6087.4299999999994</c:v>
                </c:pt>
                <c:pt idx="224">
                  <c:v>6052.96</c:v>
                </c:pt>
                <c:pt idx="225">
                  <c:v>6112.64</c:v>
                </c:pt>
                <c:pt idx="226">
                  <c:v>5950.6200000000044</c:v>
                </c:pt>
                <c:pt idx="227">
                  <c:v>5976.6100000000024</c:v>
                </c:pt>
                <c:pt idx="228">
                  <c:v>5958.6600000000044</c:v>
                </c:pt>
                <c:pt idx="229">
                  <c:v>6040.99</c:v>
                </c:pt>
                <c:pt idx="230">
                  <c:v>6009.3</c:v>
                </c:pt>
                <c:pt idx="231">
                  <c:v>6140.5</c:v>
                </c:pt>
                <c:pt idx="232">
                  <c:v>6164.4299999999994</c:v>
                </c:pt>
                <c:pt idx="233">
                  <c:v>6135.03</c:v>
                </c:pt>
                <c:pt idx="234">
                  <c:v>5985.23</c:v>
                </c:pt>
                <c:pt idx="235">
                  <c:v>6046.1100000000024</c:v>
                </c:pt>
                <c:pt idx="236">
                  <c:v>6023.7</c:v>
                </c:pt>
                <c:pt idx="237">
                  <c:v>6000.07</c:v>
                </c:pt>
                <c:pt idx="238">
                  <c:v>6067.72</c:v>
                </c:pt>
                <c:pt idx="239">
                  <c:v>5950.21</c:v>
                </c:pt>
                <c:pt idx="240">
                  <c:v>5794.79</c:v>
                </c:pt>
              </c:numCache>
            </c:numRef>
          </c:val>
          <c:smooth val="1"/>
        </c:ser>
        <c:ser>
          <c:idx val="1"/>
          <c:order val="1"/>
          <c:tx>
            <c:strRef>
              <c:f>#REF!</c:f>
              <c:strCache>
                <c:ptCount val="1"/>
                <c:pt idx="0">
                  <c:v>沪深300(可比)</c:v>
                </c:pt>
              </c:strCache>
            </c:strRef>
          </c:tx>
          <c:spPr>
            <a:ln w="25400">
              <a:solidFill>
                <a:srgbClr val="0000F0"/>
              </a:solidFill>
              <a:prstDash val="solid"/>
            </a:ln>
          </c:spPr>
          <c:marker>
            <c:symbol val="none"/>
          </c:marker>
          <c:cat>
            <c:numRef>
              <c:f>#REF!</c:f>
              <c:numCache>
                <c:formatCode>General</c:formatCode>
                <c:ptCount val="241"/>
                <c:pt idx="0">
                  <c:v>41361</c:v>
                </c:pt>
                <c:pt idx="1">
                  <c:v>41362</c:v>
                </c:pt>
                <c:pt idx="2">
                  <c:v>41365</c:v>
                </c:pt>
                <c:pt idx="3">
                  <c:v>41366</c:v>
                </c:pt>
                <c:pt idx="4">
                  <c:v>41367</c:v>
                </c:pt>
                <c:pt idx="5">
                  <c:v>41372</c:v>
                </c:pt>
                <c:pt idx="6">
                  <c:v>41373</c:v>
                </c:pt>
                <c:pt idx="7">
                  <c:v>41374</c:v>
                </c:pt>
                <c:pt idx="8">
                  <c:v>41375</c:v>
                </c:pt>
                <c:pt idx="9">
                  <c:v>41376</c:v>
                </c:pt>
                <c:pt idx="10">
                  <c:v>41379</c:v>
                </c:pt>
                <c:pt idx="11">
                  <c:v>41380</c:v>
                </c:pt>
                <c:pt idx="12">
                  <c:v>41381</c:v>
                </c:pt>
                <c:pt idx="13">
                  <c:v>41382</c:v>
                </c:pt>
                <c:pt idx="14">
                  <c:v>41383</c:v>
                </c:pt>
                <c:pt idx="15">
                  <c:v>41386</c:v>
                </c:pt>
                <c:pt idx="16">
                  <c:v>41387</c:v>
                </c:pt>
                <c:pt idx="17">
                  <c:v>41388</c:v>
                </c:pt>
                <c:pt idx="18">
                  <c:v>41389</c:v>
                </c:pt>
                <c:pt idx="19">
                  <c:v>41390</c:v>
                </c:pt>
                <c:pt idx="20">
                  <c:v>41396</c:v>
                </c:pt>
                <c:pt idx="21">
                  <c:v>41397</c:v>
                </c:pt>
                <c:pt idx="22">
                  <c:v>41400</c:v>
                </c:pt>
                <c:pt idx="23">
                  <c:v>41401</c:v>
                </c:pt>
                <c:pt idx="24">
                  <c:v>41402</c:v>
                </c:pt>
                <c:pt idx="25">
                  <c:v>41403</c:v>
                </c:pt>
                <c:pt idx="26">
                  <c:v>41404</c:v>
                </c:pt>
                <c:pt idx="27">
                  <c:v>41407</c:v>
                </c:pt>
                <c:pt idx="28">
                  <c:v>41408</c:v>
                </c:pt>
                <c:pt idx="29">
                  <c:v>41409</c:v>
                </c:pt>
                <c:pt idx="30">
                  <c:v>41410</c:v>
                </c:pt>
                <c:pt idx="31">
                  <c:v>41411</c:v>
                </c:pt>
                <c:pt idx="32">
                  <c:v>41414</c:v>
                </c:pt>
                <c:pt idx="33">
                  <c:v>41415</c:v>
                </c:pt>
                <c:pt idx="34">
                  <c:v>41416</c:v>
                </c:pt>
                <c:pt idx="35">
                  <c:v>41417</c:v>
                </c:pt>
                <c:pt idx="36">
                  <c:v>41418</c:v>
                </c:pt>
                <c:pt idx="37">
                  <c:v>41421</c:v>
                </c:pt>
                <c:pt idx="38">
                  <c:v>41422</c:v>
                </c:pt>
                <c:pt idx="39">
                  <c:v>41423</c:v>
                </c:pt>
                <c:pt idx="40">
                  <c:v>41424</c:v>
                </c:pt>
                <c:pt idx="41">
                  <c:v>41425</c:v>
                </c:pt>
                <c:pt idx="42">
                  <c:v>41428</c:v>
                </c:pt>
                <c:pt idx="43">
                  <c:v>41429</c:v>
                </c:pt>
                <c:pt idx="44">
                  <c:v>41430</c:v>
                </c:pt>
                <c:pt idx="45">
                  <c:v>41431</c:v>
                </c:pt>
                <c:pt idx="46">
                  <c:v>41432</c:v>
                </c:pt>
                <c:pt idx="47">
                  <c:v>41438</c:v>
                </c:pt>
                <c:pt idx="48">
                  <c:v>41439</c:v>
                </c:pt>
                <c:pt idx="49">
                  <c:v>41442</c:v>
                </c:pt>
                <c:pt idx="50">
                  <c:v>41443</c:v>
                </c:pt>
                <c:pt idx="51">
                  <c:v>41444</c:v>
                </c:pt>
                <c:pt idx="52">
                  <c:v>41445</c:v>
                </c:pt>
                <c:pt idx="53">
                  <c:v>41446</c:v>
                </c:pt>
                <c:pt idx="54">
                  <c:v>41449</c:v>
                </c:pt>
                <c:pt idx="55">
                  <c:v>41450</c:v>
                </c:pt>
                <c:pt idx="56">
                  <c:v>41451</c:v>
                </c:pt>
                <c:pt idx="57">
                  <c:v>41452</c:v>
                </c:pt>
                <c:pt idx="58">
                  <c:v>41453</c:v>
                </c:pt>
                <c:pt idx="59">
                  <c:v>41456</c:v>
                </c:pt>
                <c:pt idx="60">
                  <c:v>41457</c:v>
                </c:pt>
                <c:pt idx="61">
                  <c:v>41458</c:v>
                </c:pt>
                <c:pt idx="62">
                  <c:v>41459</c:v>
                </c:pt>
                <c:pt idx="63">
                  <c:v>41460</c:v>
                </c:pt>
                <c:pt idx="64">
                  <c:v>41463</c:v>
                </c:pt>
                <c:pt idx="65">
                  <c:v>41464</c:v>
                </c:pt>
                <c:pt idx="66">
                  <c:v>41465</c:v>
                </c:pt>
                <c:pt idx="67">
                  <c:v>41466</c:v>
                </c:pt>
                <c:pt idx="68">
                  <c:v>41467</c:v>
                </c:pt>
                <c:pt idx="69">
                  <c:v>41470</c:v>
                </c:pt>
                <c:pt idx="70">
                  <c:v>41471</c:v>
                </c:pt>
                <c:pt idx="71">
                  <c:v>41472</c:v>
                </c:pt>
                <c:pt idx="72">
                  <c:v>41473</c:v>
                </c:pt>
                <c:pt idx="73">
                  <c:v>41474</c:v>
                </c:pt>
                <c:pt idx="74">
                  <c:v>41477</c:v>
                </c:pt>
                <c:pt idx="75">
                  <c:v>41478</c:v>
                </c:pt>
                <c:pt idx="76">
                  <c:v>41479</c:v>
                </c:pt>
                <c:pt idx="77">
                  <c:v>41480</c:v>
                </c:pt>
                <c:pt idx="78">
                  <c:v>41481</c:v>
                </c:pt>
                <c:pt idx="79">
                  <c:v>41484</c:v>
                </c:pt>
                <c:pt idx="80">
                  <c:v>41485</c:v>
                </c:pt>
                <c:pt idx="81">
                  <c:v>41486</c:v>
                </c:pt>
                <c:pt idx="82">
                  <c:v>41487</c:v>
                </c:pt>
                <c:pt idx="83">
                  <c:v>41488</c:v>
                </c:pt>
                <c:pt idx="84">
                  <c:v>41491</c:v>
                </c:pt>
                <c:pt idx="85">
                  <c:v>41492</c:v>
                </c:pt>
                <c:pt idx="86">
                  <c:v>41493</c:v>
                </c:pt>
                <c:pt idx="87">
                  <c:v>41494</c:v>
                </c:pt>
                <c:pt idx="88">
                  <c:v>41495</c:v>
                </c:pt>
                <c:pt idx="89">
                  <c:v>41498</c:v>
                </c:pt>
                <c:pt idx="90">
                  <c:v>41499</c:v>
                </c:pt>
                <c:pt idx="91">
                  <c:v>41500</c:v>
                </c:pt>
                <c:pt idx="92">
                  <c:v>41501</c:v>
                </c:pt>
                <c:pt idx="93">
                  <c:v>41502</c:v>
                </c:pt>
                <c:pt idx="94">
                  <c:v>41505</c:v>
                </c:pt>
                <c:pt idx="95">
                  <c:v>41506</c:v>
                </c:pt>
                <c:pt idx="96">
                  <c:v>41507</c:v>
                </c:pt>
                <c:pt idx="97">
                  <c:v>41508</c:v>
                </c:pt>
                <c:pt idx="98">
                  <c:v>41509</c:v>
                </c:pt>
                <c:pt idx="99">
                  <c:v>41512</c:v>
                </c:pt>
                <c:pt idx="100">
                  <c:v>41513</c:v>
                </c:pt>
                <c:pt idx="101">
                  <c:v>41514</c:v>
                </c:pt>
                <c:pt idx="102">
                  <c:v>41515</c:v>
                </c:pt>
                <c:pt idx="103">
                  <c:v>41516</c:v>
                </c:pt>
                <c:pt idx="104">
                  <c:v>41519</c:v>
                </c:pt>
                <c:pt idx="105">
                  <c:v>41520</c:v>
                </c:pt>
                <c:pt idx="106">
                  <c:v>41521</c:v>
                </c:pt>
                <c:pt idx="107">
                  <c:v>41522</c:v>
                </c:pt>
                <c:pt idx="108">
                  <c:v>41523</c:v>
                </c:pt>
                <c:pt idx="109">
                  <c:v>41526</c:v>
                </c:pt>
                <c:pt idx="110">
                  <c:v>41527</c:v>
                </c:pt>
                <c:pt idx="111">
                  <c:v>41528</c:v>
                </c:pt>
                <c:pt idx="112">
                  <c:v>41529</c:v>
                </c:pt>
                <c:pt idx="113">
                  <c:v>41530</c:v>
                </c:pt>
                <c:pt idx="114">
                  <c:v>41533</c:v>
                </c:pt>
                <c:pt idx="115">
                  <c:v>41534</c:v>
                </c:pt>
                <c:pt idx="116">
                  <c:v>41535</c:v>
                </c:pt>
                <c:pt idx="117">
                  <c:v>41540</c:v>
                </c:pt>
                <c:pt idx="118">
                  <c:v>41541</c:v>
                </c:pt>
                <c:pt idx="119">
                  <c:v>41542</c:v>
                </c:pt>
                <c:pt idx="120">
                  <c:v>41543</c:v>
                </c:pt>
                <c:pt idx="121">
                  <c:v>41544</c:v>
                </c:pt>
                <c:pt idx="122">
                  <c:v>41547</c:v>
                </c:pt>
                <c:pt idx="123">
                  <c:v>41555</c:v>
                </c:pt>
                <c:pt idx="124">
                  <c:v>41556</c:v>
                </c:pt>
                <c:pt idx="125">
                  <c:v>41557</c:v>
                </c:pt>
                <c:pt idx="126">
                  <c:v>41558</c:v>
                </c:pt>
                <c:pt idx="127">
                  <c:v>41561</c:v>
                </c:pt>
                <c:pt idx="128">
                  <c:v>41562</c:v>
                </c:pt>
                <c:pt idx="129">
                  <c:v>41563</c:v>
                </c:pt>
                <c:pt idx="130">
                  <c:v>41564</c:v>
                </c:pt>
                <c:pt idx="131">
                  <c:v>41565</c:v>
                </c:pt>
                <c:pt idx="132">
                  <c:v>41568</c:v>
                </c:pt>
                <c:pt idx="133">
                  <c:v>41569</c:v>
                </c:pt>
                <c:pt idx="134">
                  <c:v>41570</c:v>
                </c:pt>
                <c:pt idx="135">
                  <c:v>41571</c:v>
                </c:pt>
                <c:pt idx="136">
                  <c:v>41572</c:v>
                </c:pt>
                <c:pt idx="137">
                  <c:v>41575</c:v>
                </c:pt>
                <c:pt idx="138">
                  <c:v>41576</c:v>
                </c:pt>
                <c:pt idx="139">
                  <c:v>41577</c:v>
                </c:pt>
                <c:pt idx="140">
                  <c:v>41578</c:v>
                </c:pt>
                <c:pt idx="141">
                  <c:v>41579</c:v>
                </c:pt>
                <c:pt idx="142">
                  <c:v>41582</c:v>
                </c:pt>
                <c:pt idx="143">
                  <c:v>41583</c:v>
                </c:pt>
                <c:pt idx="144">
                  <c:v>41584</c:v>
                </c:pt>
                <c:pt idx="145">
                  <c:v>41585</c:v>
                </c:pt>
                <c:pt idx="146">
                  <c:v>41586</c:v>
                </c:pt>
                <c:pt idx="147">
                  <c:v>41589</c:v>
                </c:pt>
                <c:pt idx="148">
                  <c:v>41590</c:v>
                </c:pt>
                <c:pt idx="149">
                  <c:v>41591</c:v>
                </c:pt>
                <c:pt idx="150">
                  <c:v>41592</c:v>
                </c:pt>
                <c:pt idx="151">
                  <c:v>41593</c:v>
                </c:pt>
                <c:pt idx="152">
                  <c:v>41596</c:v>
                </c:pt>
                <c:pt idx="153">
                  <c:v>41597</c:v>
                </c:pt>
                <c:pt idx="154">
                  <c:v>41598</c:v>
                </c:pt>
                <c:pt idx="155">
                  <c:v>41599</c:v>
                </c:pt>
                <c:pt idx="156">
                  <c:v>41600</c:v>
                </c:pt>
                <c:pt idx="157">
                  <c:v>41603</c:v>
                </c:pt>
                <c:pt idx="158">
                  <c:v>41604</c:v>
                </c:pt>
                <c:pt idx="159">
                  <c:v>41605</c:v>
                </c:pt>
                <c:pt idx="160">
                  <c:v>41606</c:v>
                </c:pt>
                <c:pt idx="161">
                  <c:v>41607</c:v>
                </c:pt>
                <c:pt idx="162">
                  <c:v>41610</c:v>
                </c:pt>
                <c:pt idx="163">
                  <c:v>41611</c:v>
                </c:pt>
                <c:pt idx="164">
                  <c:v>41612</c:v>
                </c:pt>
                <c:pt idx="165">
                  <c:v>41613</c:v>
                </c:pt>
                <c:pt idx="166">
                  <c:v>41614</c:v>
                </c:pt>
                <c:pt idx="167">
                  <c:v>41617</c:v>
                </c:pt>
                <c:pt idx="168">
                  <c:v>41618</c:v>
                </c:pt>
                <c:pt idx="169">
                  <c:v>41619</c:v>
                </c:pt>
                <c:pt idx="170">
                  <c:v>41620</c:v>
                </c:pt>
                <c:pt idx="171">
                  <c:v>41621</c:v>
                </c:pt>
                <c:pt idx="172">
                  <c:v>41624</c:v>
                </c:pt>
                <c:pt idx="173">
                  <c:v>41625</c:v>
                </c:pt>
                <c:pt idx="174">
                  <c:v>41626</c:v>
                </c:pt>
                <c:pt idx="175">
                  <c:v>41627</c:v>
                </c:pt>
                <c:pt idx="176">
                  <c:v>41628</c:v>
                </c:pt>
                <c:pt idx="177">
                  <c:v>41631</c:v>
                </c:pt>
                <c:pt idx="178">
                  <c:v>41632</c:v>
                </c:pt>
                <c:pt idx="179">
                  <c:v>41633</c:v>
                </c:pt>
                <c:pt idx="180">
                  <c:v>41634</c:v>
                </c:pt>
                <c:pt idx="181">
                  <c:v>41635</c:v>
                </c:pt>
                <c:pt idx="182">
                  <c:v>41638</c:v>
                </c:pt>
                <c:pt idx="183">
                  <c:v>41639</c:v>
                </c:pt>
                <c:pt idx="184">
                  <c:v>41641</c:v>
                </c:pt>
                <c:pt idx="185">
                  <c:v>41642</c:v>
                </c:pt>
                <c:pt idx="186">
                  <c:v>41645</c:v>
                </c:pt>
                <c:pt idx="187">
                  <c:v>41646</c:v>
                </c:pt>
                <c:pt idx="188">
                  <c:v>41647</c:v>
                </c:pt>
                <c:pt idx="189">
                  <c:v>41648</c:v>
                </c:pt>
                <c:pt idx="190">
                  <c:v>41649</c:v>
                </c:pt>
                <c:pt idx="191">
                  <c:v>41652</c:v>
                </c:pt>
                <c:pt idx="192">
                  <c:v>41653</c:v>
                </c:pt>
                <c:pt idx="193">
                  <c:v>41654</c:v>
                </c:pt>
                <c:pt idx="194">
                  <c:v>41655</c:v>
                </c:pt>
                <c:pt idx="195">
                  <c:v>41656</c:v>
                </c:pt>
                <c:pt idx="196">
                  <c:v>41659</c:v>
                </c:pt>
                <c:pt idx="197">
                  <c:v>41660</c:v>
                </c:pt>
                <c:pt idx="198">
                  <c:v>41661</c:v>
                </c:pt>
                <c:pt idx="199">
                  <c:v>41662</c:v>
                </c:pt>
                <c:pt idx="200">
                  <c:v>41663</c:v>
                </c:pt>
                <c:pt idx="201">
                  <c:v>41666</c:v>
                </c:pt>
                <c:pt idx="202">
                  <c:v>41667</c:v>
                </c:pt>
                <c:pt idx="203">
                  <c:v>41668</c:v>
                </c:pt>
                <c:pt idx="204">
                  <c:v>41669</c:v>
                </c:pt>
                <c:pt idx="205">
                  <c:v>41677</c:v>
                </c:pt>
                <c:pt idx="206">
                  <c:v>41680</c:v>
                </c:pt>
                <c:pt idx="207">
                  <c:v>41681</c:v>
                </c:pt>
                <c:pt idx="208">
                  <c:v>41682</c:v>
                </c:pt>
                <c:pt idx="209">
                  <c:v>41683</c:v>
                </c:pt>
                <c:pt idx="210">
                  <c:v>41684</c:v>
                </c:pt>
                <c:pt idx="211">
                  <c:v>41687</c:v>
                </c:pt>
                <c:pt idx="212">
                  <c:v>41688</c:v>
                </c:pt>
                <c:pt idx="213">
                  <c:v>41689</c:v>
                </c:pt>
                <c:pt idx="214">
                  <c:v>41690</c:v>
                </c:pt>
                <c:pt idx="215">
                  <c:v>41691</c:v>
                </c:pt>
                <c:pt idx="216">
                  <c:v>41694</c:v>
                </c:pt>
                <c:pt idx="217">
                  <c:v>41695</c:v>
                </c:pt>
                <c:pt idx="218">
                  <c:v>41696</c:v>
                </c:pt>
                <c:pt idx="219">
                  <c:v>41697</c:v>
                </c:pt>
                <c:pt idx="220">
                  <c:v>41698</c:v>
                </c:pt>
                <c:pt idx="221">
                  <c:v>41701</c:v>
                </c:pt>
                <c:pt idx="222">
                  <c:v>41702</c:v>
                </c:pt>
                <c:pt idx="223">
                  <c:v>41703</c:v>
                </c:pt>
                <c:pt idx="224">
                  <c:v>41704</c:v>
                </c:pt>
                <c:pt idx="225">
                  <c:v>41705</c:v>
                </c:pt>
                <c:pt idx="226">
                  <c:v>41708</c:v>
                </c:pt>
                <c:pt idx="227">
                  <c:v>41709</c:v>
                </c:pt>
                <c:pt idx="228">
                  <c:v>41710</c:v>
                </c:pt>
                <c:pt idx="229">
                  <c:v>41711</c:v>
                </c:pt>
                <c:pt idx="230">
                  <c:v>41712</c:v>
                </c:pt>
                <c:pt idx="231">
                  <c:v>41715</c:v>
                </c:pt>
                <c:pt idx="232">
                  <c:v>41716</c:v>
                </c:pt>
                <c:pt idx="233">
                  <c:v>41717</c:v>
                </c:pt>
                <c:pt idx="234">
                  <c:v>41718</c:v>
                </c:pt>
                <c:pt idx="235">
                  <c:v>41719</c:v>
                </c:pt>
                <c:pt idx="236">
                  <c:v>41722</c:v>
                </c:pt>
                <c:pt idx="237">
                  <c:v>41723</c:v>
                </c:pt>
                <c:pt idx="238">
                  <c:v>41724</c:v>
                </c:pt>
                <c:pt idx="239">
                  <c:v>41725</c:v>
                </c:pt>
                <c:pt idx="240">
                  <c:v>41726</c:v>
                </c:pt>
              </c:numCache>
            </c:numRef>
          </c:cat>
          <c:val>
            <c:numRef>
              <c:f>#REF!</c:f>
              <c:numCache>
                <c:formatCode>General</c:formatCode>
                <c:ptCount val="241"/>
                <c:pt idx="0">
                  <c:v>5191.75</c:v>
                </c:pt>
                <c:pt idx="1">
                  <c:v>5182.9838999999993</c:v>
                </c:pt>
                <c:pt idx="2">
                  <c:v>5179.0577999999996</c:v>
                </c:pt>
                <c:pt idx="3">
                  <c:v>5164.9322999999995</c:v>
                </c:pt>
                <c:pt idx="4">
                  <c:v>5159.0328</c:v>
                </c:pt>
                <c:pt idx="5">
                  <c:v>5135.6634000000004</c:v>
                </c:pt>
                <c:pt idx="6">
                  <c:v>5171.2472000000007</c:v>
                </c:pt>
                <c:pt idx="7">
                  <c:v>5162.6888000000008</c:v>
                </c:pt>
                <c:pt idx="8">
                  <c:v>5147.2546000000002</c:v>
                </c:pt>
                <c:pt idx="9">
                  <c:v>5114.4959000000008</c:v>
                </c:pt>
                <c:pt idx="10">
                  <c:v>5061.9614000000001</c:v>
                </c:pt>
                <c:pt idx="11">
                  <c:v>5109.2611000000024</c:v>
                </c:pt>
                <c:pt idx="12">
                  <c:v>5106.9345999999996</c:v>
                </c:pt>
                <c:pt idx="13">
                  <c:v>5120.1876000000002</c:v>
                </c:pt>
                <c:pt idx="14">
                  <c:v>5263.4784999999993</c:v>
                </c:pt>
                <c:pt idx="15">
                  <c:v>5256.9142999999995</c:v>
                </c:pt>
                <c:pt idx="16">
                  <c:v>5088.2390999999998</c:v>
                </c:pt>
                <c:pt idx="17">
                  <c:v>5184.0225000000828</c:v>
                </c:pt>
                <c:pt idx="18">
                  <c:v>5126.4610000000002</c:v>
                </c:pt>
                <c:pt idx="19">
                  <c:v>5083.7521000000024</c:v>
                </c:pt>
                <c:pt idx="20">
                  <c:v>5088.5922000000828</c:v>
                </c:pt>
                <c:pt idx="21">
                  <c:v>5178.4762000000001</c:v>
                </c:pt>
                <c:pt idx="22">
                  <c:v>5247.1719000000003</c:v>
                </c:pt>
                <c:pt idx="23">
                  <c:v>5255.3979000000008</c:v>
                </c:pt>
                <c:pt idx="24">
                  <c:v>5282.1118000000024</c:v>
                </c:pt>
                <c:pt idx="25">
                  <c:v>5250.9317999999985</c:v>
                </c:pt>
                <c:pt idx="26">
                  <c:v>5278.0403000000015</c:v>
                </c:pt>
                <c:pt idx="27">
                  <c:v>5257.122100000116</c:v>
                </c:pt>
                <c:pt idx="28">
                  <c:v>5179.3694000000014</c:v>
                </c:pt>
                <c:pt idx="29">
                  <c:v>5207.5997000000016</c:v>
                </c:pt>
                <c:pt idx="30">
                  <c:v>5302.6976000000004</c:v>
                </c:pt>
                <c:pt idx="31">
                  <c:v>5384.4178999999995</c:v>
                </c:pt>
                <c:pt idx="32">
                  <c:v>5420.8949000000002</c:v>
                </c:pt>
                <c:pt idx="33">
                  <c:v>5431.7799000000005</c:v>
                </c:pt>
                <c:pt idx="34">
                  <c:v>5438.3856000000014</c:v>
                </c:pt>
                <c:pt idx="35">
                  <c:v>5365.3069000000014</c:v>
                </c:pt>
                <c:pt idx="36">
                  <c:v>5395.1782000000003</c:v>
                </c:pt>
                <c:pt idx="37">
                  <c:v>5400.0806000000002</c:v>
                </c:pt>
                <c:pt idx="38">
                  <c:v>5493.0805</c:v>
                </c:pt>
                <c:pt idx="39">
                  <c:v>5489.3414000000002</c:v>
                </c:pt>
                <c:pt idx="40">
                  <c:v>5472.2246000000014</c:v>
                </c:pt>
                <c:pt idx="41">
                  <c:v>5414.2892000000002</c:v>
                </c:pt>
                <c:pt idx="42">
                  <c:v>5406.3746999999994</c:v>
                </c:pt>
                <c:pt idx="43">
                  <c:v>5329.619200000091</c:v>
                </c:pt>
                <c:pt idx="44">
                  <c:v>5318.9627</c:v>
                </c:pt>
                <c:pt idx="45">
                  <c:v>5251.0356000000002</c:v>
                </c:pt>
                <c:pt idx="46">
                  <c:v>5160.3</c:v>
                </c:pt>
                <c:pt idx="47">
                  <c:v>4985.3513000000003</c:v>
                </c:pt>
                <c:pt idx="48">
                  <c:v>5020.3119000000024</c:v>
                </c:pt>
                <c:pt idx="49">
                  <c:v>4993.4527000000007</c:v>
                </c:pt>
                <c:pt idx="50">
                  <c:v>5024.4250000000002</c:v>
                </c:pt>
                <c:pt idx="51">
                  <c:v>4987.0547000000015</c:v>
                </c:pt>
                <c:pt idx="52">
                  <c:v>4822.3470000000007</c:v>
                </c:pt>
                <c:pt idx="53">
                  <c:v>4813.8717000000006</c:v>
                </c:pt>
                <c:pt idx="54">
                  <c:v>4510.2146999999995</c:v>
                </c:pt>
                <c:pt idx="55">
                  <c:v>4498.1872000000003</c:v>
                </c:pt>
                <c:pt idx="56">
                  <c:v>4504.1698000000024</c:v>
                </c:pt>
                <c:pt idx="57">
                  <c:v>4488.4655000000002</c:v>
                </c:pt>
                <c:pt idx="58">
                  <c:v>4571.3491000000004</c:v>
                </c:pt>
                <c:pt idx="59">
                  <c:v>4597.6890000000003</c:v>
                </c:pt>
                <c:pt idx="60">
                  <c:v>4615.6783000000005</c:v>
                </c:pt>
                <c:pt idx="61">
                  <c:v>4577.9756000000007</c:v>
                </c:pt>
                <c:pt idx="62">
                  <c:v>4615.6783000000005</c:v>
                </c:pt>
                <c:pt idx="63">
                  <c:v>4625.7946000000002</c:v>
                </c:pt>
                <c:pt idx="64">
                  <c:v>4494.4481000000005</c:v>
                </c:pt>
                <c:pt idx="65">
                  <c:v>4492.4746999999998</c:v>
                </c:pt>
                <c:pt idx="66">
                  <c:v>4619.9990000000007</c:v>
                </c:pt>
                <c:pt idx="67">
                  <c:v>4833.1904000000004</c:v>
                </c:pt>
                <c:pt idx="68">
                  <c:v>4726.5842999999995</c:v>
                </c:pt>
                <c:pt idx="69">
                  <c:v>4792.9119000000001</c:v>
                </c:pt>
                <c:pt idx="70">
                  <c:v>4814.8272000000024</c:v>
                </c:pt>
                <c:pt idx="71">
                  <c:v>4742.1016000000054</c:v>
                </c:pt>
                <c:pt idx="72">
                  <c:v>4664.1828000000014</c:v>
                </c:pt>
                <c:pt idx="73">
                  <c:v>4550.2438999999995</c:v>
                </c:pt>
                <c:pt idx="74">
                  <c:v>4574.5689000000002</c:v>
                </c:pt>
                <c:pt idx="75">
                  <c:v>4706.7877999999173</c:v>
                </c:pt>
                <c:pt idx="76">
                  <c:v>4672.1180000000004</c:v>
                </c:pt>
                <c:pt idx="77">
                  <c:v>4648.2916000000014</c:v>
                </c:pt>
                <c:pt idx="78">
                  <c:v>4619.8951000000034</c:v>
                </c:pt>
                <c:pt idx="79">
                  <c:v>4520.1025000000054</c:v>
                </c:pt>
                <c:pt idx="80">
                  <c:v>4547.9795999999997</c:v>
                </c:pt>
                <c:pt idx="81">
                  <c:v>4555.5202000000054</c:v>
                </c:pt>
                <c:pt idx="82">
                  <c:v>4664.2451000000001</c:v>
                </c:pt>
                <c:pt idx="83">
                  <c:v>4668.1919000000034</c:v>
                </c:pt>
                <c:pt idx="84">
                  <c:v>4732.7330999999995</c:v>
                </c:pt>
                <c:pt idx="85">
                  <c:v>4764.5363000000007</c:v>
                </c:pt>
                <c:pt idx="86">
                  <c:v>4737.4901</c:v>
                </c:pt>
                <c:pt idx="87">
                  <c:v>4729.5133000000005</c:v>
                </c:pt>
                <c:pt idx="88">
                  <c:v>4748.6866000000828</c:v>
                </c:pt>
                <c:pt idx="89">
                  <c:v>4887.4074999999993</c:v>
                </c:pt>
                <c:pt idx="90">
                  <c:v>4900.4528</c:v>
                </c:pt>
                <c:pt idx="91">
                  <c:v>4879.7007999999996</c:v>
                </c:pt>
                <c:pt idx="92">
                  <c:v>4822.5754999999999</c:v>
                </c:pt>
                <c:pt idx="93">
                  <c:v>4786.3476999999993</c:v>
                </c:pt>
                <c:pt idx="94">
                  <c:v>4843.0367000000015</c:v>
                </c:pt>
                <c:pt idx="95">
                  <c:v>4803.6515000000054</c:v>
                </c:pt>
                <c:pt idx="96">
                  <c:v>4795.5916000000034</c:v>
                </c:pt>
                <c:pt idx="97">
                  <c:v>4785.9115000000002</c:v>
                </c:pt>
                <c:pt idx="98">
                  <c:v>4750.5976999999993</c:v>
                </c:pt>
                <c:pt idx="99">
                  <c:v>4851.7405000000008</c:v>
                </c:pt>
                <c:pt idx="100">
                  <c:v>4862.6670000000004</c:v>
                </c:pt>
                <c:pt idx="101">
                  <c:v>4836.0363000000007</c:v>
                </c:pt>
                <c:pt idx="102">
                  <c:v>4815.7828</c:v>
                </c:pt>
                <c:pt idx="103">
                  <c:v>4806.6428000000014</c:v>
                </c:pt>
                <c:pt idx="104">
                  <c:v>4819.9996999999994</c:v>
                </c:pt>
                <c:pt idx="105">
                  <c:v>4890.9596000000001</c:v>
                </c:pt>
                <c:pt idx="106">
                  <c:v>4883.0659000000014</c:v>
                </c:pt>
                <c:pt idx="107">
                  <c:v>4864.4535000000005</c:v>
                </c:pt>
                <c:pt idx="108">
                  <c:v>4897.7730999999985</c:v>
                </c:pt>
                <c:pt idx="109">
                  <c:v>5069.8342999999995</c:v>
                </c:pt>
                <c:pt idx="110">
                  <c:v>5141.0436</c:v>
                </c:pt>
                <c:pt idx="111">
                  <c:v>5157.6618000000044</c:v>
                </c:pt>
                <c:pt idx="112">
                  <c:v>5208.7006000000001</c:v>
                </c:pt>
                <c:pt idx="113">
                  <c:v>5170.1463000000003</c:v>
                </c:pt>
                <c:pt idx="114">
                  <c:v>5148.3140000000003</c:v>
                </c:pt>
                <c:pt idx="115">
                  <c:v>5042.2273000000005</c:v>
                </c:pt>
                <c:pt idx="116">
                  <c:v>5053.0083999999997</c:v>
                </c:pt>
                <c:pt idx="117">
                  <c:v>5135.6426000000911</c:v>
                </c:pt>
                <c:pt idx="118">
                  <c:v>5076.6271000000024</c:v>
                </c:pt>
                <c:pt idx="119">
                  <c:v>5045.7793999999994</c:v>
                </c:pt>
                <c:pt idx="120">
                  <c:v>4953.1534000000001</c:v>
                </c:pt>
                <c:pt idx="121">
                  <c:v>4975.0272000000004</c:v>
                </c:pt>
                <c:pt idx="122">
                  <c:v>5004.2546000000002</c:v>
                </c:pt>
                <c:pt idx="123">
                  <c:v>5072.3271000000004</c:v>
                </c:pt>
                <c:pt idx="124">
                  <c:v>5096.7766999999994</c:v>
                </c:pt>
                <c:pt idx="125">
                  <c:v>5046.3818000000001</c:v>
                </c:pt>
                <c:pt idx="126">
                  <c:v>5127.7905000000001</c:v>
                </c:pt>
                <c:pt idx="127">
                  <c:v>5136.1619000000846</c:v>
                </c:pt>
                <c:pt idx="128">
                  <c:v>5125.7339999999995</c:v>
                </c:pt>
                <c:pt idx="129">
                  <c:v>5029.8674000000001</c:v>
                </c:pt>
                <c:pt idx="130">
                  <c:v>5013.1661000001013</c:v>
                </c:pt>
                <c:pt idx="131">
                  <c:v>5039.5891000000001</c:v>
                </c:pt>
                <c:pt idx="132">
                  <c:v>5133.6277</c:v>
                </c:pt>
                <c:pt idx="133">
                  <c:v>5080.8024000000014</c:v>
                </c:pt>
                <c:pt idx="134">
                  <c:v>5023.8849</c:v>
                </c:pt>
                <c:pt idx="135">
                  <c:v>4986.5353000000005</c:v>
                </c:pt>
                <c:pt idx="136">
                  <c:v>4920.1662000001297</c:v>
                </c:pt>
                <c:pt idx="137">
                  <c:v>4914.7444999999998</c:v>
                </c:pt>
                <c:pt idx="138">
                  <c:v>4927.4159</c:v>
                </c:pt>
                <c:pt idx="139">
                  <c:v>5000.9931999999999</c:v>
                </c:pt>
                <c:pt idx="140">
                  <c:v>4930.8850000000002</c:v>
                </c:pt>
                <c:pt idx="141">
                  <c:v>4954.2336000000005</c:v>
                </c:pt>
                <c:pt idx="142">
                  <c:v>4944.8651000000054</c:v>
                </c:pt>
                <c:pt idx="143">
                  <c:v>4951.7617</c:v>
                </c:pt>
                <c:pt idx="144">
                  <c:v>4889.0277000000015</c:v>
                </c:pt>
                <c:pt idx="145">
                  <c:v>4861.9815000000008</c:v>
                </c:pt>
                <c:pt idx="146">
                  <c:v>4794.2622000000911</c:v>
                </c:pt>
                <c:pt idx="147">
                  <c:v>4810.7557999999999</c:v>
                </c:pt>
                <c:pt idx="148">
                  <c:v>4860.8390000000009</c:v>
                </c:pt>
                <c:pt idx="149">
                  <c:v>4753.0697</c:v>
                </c:pt>
                <c:pt idx="150">
                  <c:v>4787.0955000000004</c:v>
                </c:pt>
                <c:pt idx="151">
                  <c:v>4883.1283000000003</c:v>
                </c:pt>
                <c:pt idx="152">
                  <c:v>5045.5093999999999</c:v>
                </c:pt>
                <c:pt idx="153">
                  <c:v>5010.7356999999993</c:v>
                </c:pt>
                <c:pt idx="154">
                  <c:v>5037.0964000000004</c:v>
                </c:pt>
                <c:pt idx="155">
                  <c:v>5006.2280000000001</c:v>
                </c:pt>
                <c:pt idx="156">
                  <c:v>4981.2382999999991</c:v>
                </c:pt>
                <c:pt idx="157">
                  <c:v>4961.8572000000004</c:v>
                </c:pt>
                <c:pt idx="158">
                  <c:v>4959.3436999999994</c:v>
                </c:pt>
                <c:pt idx="159">
                  <c:v>5015.5550000000003</c:v>
                </c:pt>
                <c:pt idx="160">
                  <c:v>5067.5909000000001</c:v>
                </c:pt>
                <c:pt idx="161">
                  <c:v>5066.3653000000004</c:v>
                </c:pt>
                <c:pt idx="162">
                  <c:v>5024.5081</c:v>
                </c:pt>
                <c:pt idx="163">
                  <c:v>5074.3420000000024</c:v>
                </c:pt>
                <c:pt idx="164">
                  <c:v>5141.5421000000024</c:v>
                </c:pt>
                <c:pt idx="165">
                  <c:v>5127.1465000000044</c:v>
                </c:pt>
                <c:pt idx="166">
                  <c:v>5094.0970000000007</c:v>
                </c:pt>
                <c:pt idx="167">
                  <c:v>5091.1473000000015</c:v>
                </c:pt>
                <c:pt idx="168">
                  <c:v>5096.2366000000002</c:v>
                </c:pt>
                <c:pt idx="169">
                  <c:v>5011.982</c:v>
                </c:pt>
                <c:pt idx="170">
                  <c:v>5006.2695000000003</c:v>
                </c:pt>
                <c:pt idx="171">
                  <c:v>4999.2691000000004</c:v>
                </c:pt>
                <c:pt idx="172">
                  <c:v>4918.8367000000007</c:v>
                </c:pt>
                <c:pt idx="173">
                  <c:v>4894.8649000000014</c:v>
                </c:pt>
                <c:pt idx="174">
                  <c:v>4896.6306000000004</c:v>
                </c:pt>
                <c:pt idx="175">
                  <c:v>4845.0725000000002</c:v>
                </c:pt>
                <c:pt idx="176">
                  <c:v>4732.3383999999996</c:v>
                </c:pt>
                <c:pt idx="177">
                  <c:v>4745.7575999999999</c:v>
                </c:pt>
                <c:pt idx="178">
                  <c:v>4753.3396999999995</c:v>
                </c:pt>
                <c:pt idx="179">
                  <c:v>4788.3627000000024</c:v>
                </c:pt>
                <c:pt idx="180">
                  <c:v>4705.7284</c:v>
                </c:pt>
                <c:pt idx="181">
                  <c:v>4784.9766999999993</c:v>
                </c:pt>
                <c:pt idx="182">
                  <c:v>4776.6260000000912</c:v>
                </c:pt>
                <c:pt idx="183">
                  <c:v>4840.1285000000034</c:v>
                </c:pt>
                <c:pt idx="184">
                  <c:v>4823.4064000000008</c:v>
                </c:pt>
                <c:pt idx="185">
                  <c:v>4758.5952000000034</c:v>
                </c:pt>
                <c:pt idx="186">
                  <c:v>4650.2858000000006</c:v>
                </c:pt>
                <c:pt idx="187">
                  <c:v>4648.9563000000007</c:v>
                </c:pt>
                <c:pt idx="188">
                  <c:v>4657.0785000000005</c:v>
                </c:pt>
                <c:pt idx="189">
                  <c:v>4616.1768000000002</c:v>
                </c:pt>
                <c:pt idx="190">
                  <c:v>4580.0944</c:v>
                </c:pt>
                <c:pt idx="191">
                  <c:v>4556.8912000000828</c:v>
                </c:pt>
                <c:pt idx="192">
                  <c:v>4596.7127</c:v>
                </c:pt>
                <c:pt idx="193">
                  <c:v>4588.5905000000002</c:v>
                </c:pt>
                <c:pt idx="194">
                  <c:v>4594.6146000000044</c:v>
                </c:pt>
                <c:pt idx="195">
                  <c:v>4525.3372999999992</c:v>
                </c:pt>
                <c:pt idx="196">
                  <c:v>4499.3713000000016</c:v>
                </c:pt>
                <c:pt idx="197">
                  <c:v>4543.8666000001012</c:v>
                </c:pt>
                <c:pt idx="198">
                  <c:v>4661.0045</c:v>
                </c:pt>
                <c:pt idx="199">
                  <c:v>4636.2641000000003</c:v>
                </c:pt>
                <c:pt idx="200">
                  <c:v>4664.9097999999994</c:v>
                </c:pt>
                <c:pt idx="201">
                  <c:v>4603.0898999999999</c:v>
                </c:pt>
                <c:pt idx="202">
                  <c:v>4611.2536</c:v>
                </c:pt>
                <c:pt idx="203">
                  <c:v>4627.7265000000034</c:v>
                </c:pt>
                <c:pt idx="204">
                  <c:v>4575.1089000000002</c:v>
                </c:pt>
                <c:pt idx="205">
                  <c:v>4595.9440999999997</c:v>
                </c:pt>
                <c:pt idx="206">
                  <c:v>4710.2984000000006</c:v>
                </c:pt>
                <c:pt idx="207">
                  <c:v>4747.7518</c:v>
                </c:pt>
                <c:pt idx="208">
                  <c:v>4759.5716000000002</c:v>
                </c:pt>
                <c:pt idx="209">
                  <c:v>4735.2673999999997</c:v>
                </c:pt>
                <c:pt idx="210">
                  <c:v>4768.5454</c:v>
                </c:pt>
                <c:pt idx="211">
                  <c:v>4801.9481000000005</c:v>
                </c:pt>
                <c:pt idx="212">
                  <c:v>4741.2706999999991</c:v>
                </c:pt>
                <c:pt idx="213">
                  <c:v>4795.7369999999992</c:v>
                </c:pt>
                <c:pt idx="214">
                  <c:v>4751.6571000000004</c:v>
                </c:pt>
                <c:pt idx="215">
                  <c:v>4703.5680000000002</c:v>
                </c:pt>
                <c:pt idx="216">
                  <c:v>4600.1610000000846</c:v>
                </c:pt>
                <c:pt idx="217">
                  <c:v>4482.5868</c:v>
                </c:pt>
                <c:pt idx="218">
                  <c:v>4493.9911000000002</c:v>
                </c:pt>
                <c:pt idx="219">
                  <c:v>4474.6932000000024</c:v>
                </c:pt>
                <c:pt idx="220">
                  <c:v>4526.3344000000006</c:v>
                </c:pt>
                <c:pt idx="221">
                  <c:v>4550.0154000000002</c:v>
                </c:pt>
                <c:pt idx="222">
                  <c:v>4537.3440000000001</c:v>
                </c:pt>
                <c:pt idx="223">
                  <c:v>4495.1959000000024</c:v>
                </c:pt>
                <c:pt idx="224">
                  <c:v>4515.2417000000005</c:v>
                </c:pt>
                <c:pt idx="225">
                  <c:v>4504.2943999999998</c:v>
                </c:pt>
                <c:pt idx="226">
                  <c:v>4357.7006000000001</c:v>
                </c:pt>
                <c:pt idx="227">
                  <c:v>4380.2806999999993</c:v>
                </c:pt>
                <c:pt idx="228">
                  <c:v>4391.6433999999999</c:v>
                </c:pt>
                <c:pt idx="229">
                  <c:v>4446.0682000000024</c:v>
                </c:pt>
                <c:pt idx="230">
                  <c:v>4409.7366000000002</c:v>
                </c:pt>
                <c:pt idx="231">
                  <c:v>4451.6976000000004</c:v>
                </c:pt>
                <c:pt idx="232">
                  <c:v>4441.4982</c:v>
                </c:pt>
                <c:pt idx="233">
                  <c:v>4405.6443000000008</c:v>
                </c:pt>
                <c:pt idx="234">
                  <c:v>4335.2245000000003</c:v>
                </c:pt>
                <c:pt idx="235">
                  <c:v>4484.4355999999998</c:v>
                </c:pt>
                <c:pt idx="236">
                  <c:v>4521.3074000000006</c:v>
                </c:pt>
                <c:pt idx="237">
                  <c:v>4516.9243000000015</c:v>
                </c:pt>
                <c:pt idx="238">
                  <c:v>4509.8823000000002</c:v>
                </c:pt>
                <c:pt idx="239">
                  <c:v>4478.0168000000003</c:v>
                </c:pt>
                <c:pt idx="240">
                  <c:v>4470.2477999999992</c:v>
                </c:pt>
              </c:numCache>
            </c:numRef>
          </c:val>
          <c:smooth val="1"/>
        </c:ser>
        <c:dLbls>
          <c:showLegendKey val="0"/>
          <c:showVal val="0"/>
          <c:showCatName val="0"/>
          <c:showSerName val="0"/>
          <c:showPercent val="0"/>
          <c:showBubbleSize val="0"/>
        </c:dLbls>
        <c:marker val="1"/>
        <c:smooth val="0"/>
        <c:axId val="229528320"/>
        <c:axId val="229529856"/>
      </c:lineChart>
      <c:catAx>
        <c:axId val="229528320"/>
        <c:scaling>
          <c:orientation val="minMax"/>
        </c:scaling>
        <c:delete val="0"/>
        <c:axPos val="b"/>
        <c:numFmt formatCode="yy\-mm" sourceLinked="0"/>
        <c:majorTickMark val="out"/>
        <c:minorTickMark val="none"/>
        <c:tickLblPos val="nextTo"/>
        <c:spPr>
          <a:ln w="25400">
            <a:solidFill>
              <a:srgbClr val="3F3F3F"/>
            </a:solidFill>
            <a:prstDash val="solid"/>
          </a:ln>
        </c:spPr>
        <c:txPr>
          <a:bodyPr/>
          <a:lstStyle/>
          <a:p>
            <a:pPr>
              <a:defRPr sz="800">
                <a:latin typeface="Arial"/>
                <a:ea typeface="Arial"/>
                <a:cs typeface="Arial"/>
              </a:defRPr>
            </a:pPr>
            <a:endParaRPr lang="zh-CN"/>
          </a:p>
        </c:txPr>
        <c:crossAx val="229529856"/>
        <c:crosses val="autoZero"/>
        <c:auto val="1"/>
        <c:lblAlgn val="ctr"/>
        <c:lblOffset val="100"/>
        <c:noMultiLvlLbl val="0"/>
      </c:catAx>
      <c:valAx>
        <c:axId val="229529856"/>
        <c:scaling>
          <c:orientation val="minMax"/>
          <c:min val="4335"/>
        </c:scaling>
        <c:delete val="0"/>
        <c:axPos val="l"/>
        <c:numFmt formatCode="General" sourceLinked="1"/>
        <c:majorTickMark val="out"/>
        <c:minorTickMark val="none"/>
        <c:tickLblPos val="nextTo"/>
        <c:spPr>
          <a:ln w="25400">
            <a:solidFill>
              <a:srgbClr val="3F3F3F"/>
            </a:solidFill>
            <a:prstDash val="solid"/>
          </a:ln>
        </c:spPr>
        <c:txPr>
          <a:bodyPr/>
          <a:lstStyle/>
          <a:p>
            <a:pPr>
              <a:defRPr sz="800">
                <a:latin typeface="Arial"/>
                <a:ea typeface="Arial"/>
                <a:cs typeface="Arial"/>
              </a:defRPr>
            </a:pPr>
            <a:endParaRPr lang="zh-CN"/>
          </a:p>
        </c:txPr>
        <c:crossAx val="229528320"/>
        <c:crosses val="autoZero"/>
        <c:crossBetween val="between"/>
      </c:valAx>
      <c:spPr>
        <a:noFill/>
        <a:ln w="25400">
          <a:noFill/>
        </a:ln>
      </c:spPr>
    </c:plotArea>
    <c:legend>
      <c:legendPos val="b"/>
      <c:layout/>
      <c:overlay val="0"/>
      <c:spPr>
        <a:ln w="25400">
          <a:noFill/>
        </a:ln>
      </c:spPr>
      <c:txPr>
        <a:bodyPr/>
        <a:lstStyle/>
        <a:p>
          <a:pPr>
            <a:defRPr sz="800"/>
          </a:pPr>
          <a:endParaRPr lang="zh-CN"/>
        </a:p>
      </c:txPr>
    </c:legend>
    <c:plotVisOnly val="1"/>
    <c:dispBlanksAs val="gap"/>
    <c:showDLblsOverMax val="0"/>
  </c:chart>
  <c:spPr>
    <a:ln>
      <a:noFill/>
    </a:ln>
  </c:spPr>
  <c:txPr>
    <a:bodyPr/>
    <a:lstStyle/>
    <a:p>
      <a:pPr>
        <a:defRPr sz="900"/>
      </a:pPr>
      <a:endParaRPr lang="zh-CN"/>
    </a:p>
  </c:txPr>
  <c:printSettings>
    <c:headerFooter/>
    <c:pageMargins b="0.7500000000000111" l="0.70000000000000062" r="0.70000000000000062" t="0.75000000000001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国内激素类价格!$I$3:$I$4</c:f>
              <c:strCache>
                <c:ptCount val="1"/>
                <c:pt idx="0">
                  <c:v>单价:皂素 元/千克</c:v>
                </c:pt>
              </c:strCache>
            </c:strRef>
          </c:tx>
          <c:marker>
            <c:symbol val="none"/>
          </c:marker>
          <c:cat>
            <c:numRef>
              <c:f>国内激素类价格!$H$5:$H$66</c:f>
              <c:numCache>
                <c:formatCode>yyyy\-mm;@</c:formatCode>
                <c:ptCount val="62"/>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41333</c:v>
                </c:pt>
                <c:pt idx="47">
                  <c:v>41364</c:v>
                </c:pt>
                <c:pt idx="48">
                  <c:v>41394</c:v>
                </c:pt>
                <c:pt idx="49">
                  <c:v>41425</c:v>
                </c:pt>
                <c:pt idx="50">
                  <c:v>41455</c:v>
                </c:pt>
                <c:pt idx="51">
                  <c:v>41486</c:v>
                </c:pt>
                <c:pt idx="52">
                  <c:v>41517</c:v>
                </c:pt>
                <c:pt idx="53">
                  <c:v>41547</c:v>
                </c:pt>
                <c:pt idx="54">
                  <c:v>41578</c:v>
                </c:pt>
                <c:pt idx="55">
                  <c:v>41608</c:v>
                </c:pt>
                <c:pt idx="56">
                  <c:v>41639</c:v>
                </c:pt>
                <c:pt idx="57">
                  <c:v>41670</c:v>
                </c:pt>
                <c:pt idx="58">
                  <c:v>41698</c:v>
                </c:pt>
                <c:pt idx="59">
                  <c:v>41729</c:v>
                </c:pt>
                <c:pt idx="60">
                  <c:v>41759</c:v>
                </c:pt>
                <c:pt idx="61">
                  <c:v>41790</c:v>
                </c:pt>
              </c:numCache>
            </c:numRef>
          </c:cat>
          <c:val>
            <c:numRef>
              <c:f>国内激素类价格!$I$5:$I$66</c:f>
              <c:numCache>
                <c:formatCode>###,###,###,###,##0.00</c:formatCode>
                <c:ptCount val="62"/>
                <c:pt idx="0">
                  <c:v>271.25</c:v>
                </c:pt>
                <c:pt idx="1">
                  <c:v>282.5</c:v>
                </c:pt>
                <c:pt idx="2">
                  <c:v>315</c:v>
                </c:pt>
                <c:pt idx="3">
                  <c:v>327.5</c:v>
                </c:pt>
                <c:pt idx="4">
                  <c:v>310</c:v>
                </c:pt>
                <c:pt idx="5">
                  <c:v>317.5</c:v>
                </c:pt>
                <c:pt idx="6">
                  <c:v>340</c:v>
                </c:pt>
                <c:pt idx="7">
                  <c:v>342.5</c:v>
                </c:pt>
                <c:pt idx="8">
                  <c:v>342.5</c:v>
                </c:pt>
                <c:pt idx="9">
                  <c:v>350</c:v>
                </c:pt>
                <c:pt idx="10">
                  <c:v>420</c:v>
                </c:pt>
                <c:pt idx="11">
                  <c:v>442.5</c:v>
                </c:pt>
                <c:pt idx="12">
                  <c:v>480</c:v>
                </c:pt>
                <c:pt idx="13">
                  <c:v>495</c:v>
                </c:pt>
                <c:pt idx="14">
                  <c:v>505</c:v>
                </c:pt>
                <c:pt idx="15">
                  <c:v>555</c:v>
                </c:pt>
                <c:pt idx="16">
                  <c:v>537.5</c:v>
                </c:pt>
                <c:pt idx="17">
                  <c:v>515</c:v>
                </c:pt>
                <c:pt idx="18">
                  <c:v>530</c:v>
                </c:pt>
                <c:pt idx="19">
                  <c:v>565</c:v>
                </c:pt>
                <c:pt idx="20">
                  <c:v>570</c:v>
                </c:pt>
                <c:pt idx="21">
                  <c:v>565</c:v>
                </c:pt>
                <c:pt idx="22">
                  <c:v>560</c:v>
                </c:pt>
                <c:pt idx="23">
                  <c:v>560</c:v>
                </c:pt>
                <c:pt idx="24">
                  <c:v>555</c:v>
                </c:pt>
                <c:pt idx="25">
                  <c:v>555</c:v>
                </c:pt>
                <c:pt idx="26">
                  <c:v>545</c:v>
                </c:pt>
                <c:pt idx="27">
                  <c:v>535</c:v>
                </c:pt>
                <c:pt idx="28">
                  <c:v>527.5</c:v>
                </c:pt>
                <c:pt idx="29">
                  <c:v>540</c:v>
                </c:pt>
                <c:pt idx="30">
                  <c:v>535</c:v>
                </c:pt>
                <c:pt idx="31">
                  <c:v>532.5</c:v>
                </c:pt>
                <c:pt idx="32">
                  <c:v>530</c:v>
                </c:pt>
                <c:pt idx="33">
                  <c:v>555</c:v>
                </c:pt>
                <c:pt idx="34">
                  <c:v>555</c:v>
                </c:pt>
                <c:pt idx="35">
                  <c:v>650</c:v>
                </c:pt>
                <c:pt idx="36">
                  <c:v>645</c:v>
                </c:pt>
                <c:pt idx="37">
                  <c:v>650</c:v>
                </c:pt>
                <c:pt idx="38">
                  <c:v>850</c:v>
                </c:pt>
                <c:pt idx="39">
                  <c:v>840</c:v>
                </c:pt>
                <c:pt idx="40">
                  <c:v>850</c:v>
                </c:pt>
                <c:pt idx="41">
                  <c:v>855</c:v>
                </c:pt>
                <c:pt idx="42">
                  <c:v>885</c:v>
                </c:pt>
                <c:pt idx="43">
                  <c:v>965</c:v>
                </c:pt>
                <c:pt idx="44">
                  <c:v>917.5</c:v>
                </c:pt>
                <c:pt idx="45">
                  <c:v>907.5</c:v>
                </c:pt>
                <c:pt idx="46">
                  <c:v>910</c:v>
                </c:pt>
                <c:pt idx="47">
                  <c:v>950</c:v>
                </c:pt>
                <c:pt idx="48">
                  <c:v>1050</c:v>
                </c:pt>
                <c:pt idx="49">
                  <c:v>1030</c:v>
                </c:pt>
                <c:pt idx="50">
                  <c:v>1000</c:v>
                </c:pt>
                <c:pt idx="51">
                  <c:v>1000</c:v>
                </c:pt>
                <c:pt idx="52">
                  <c:v>1025</c:v>
                </c:pt>
                <c:pt idx="53">
                  <c:v>1000</c:v>
                </c:pt>
                <c:pt idx="54">
                  <c:v>925</c:v>
                </c:pt>
                <c:pt idx="55">
                  <c:v>900</c:v>
                </c:pt>
                <c:pt idx="56">
                  <c:v>875</c:v>
                </c:pt>
                <c:pt idx="57">
                  <c:v>725</c:v>
                </c:pt>
                <c:pt idx="58">
                  <c:v>665</c:v>
                </c:pt>
                <c:pt idx="59">
                  <c:v>725</c:v>
                </c:pt>
                <c:pt idx="60">
                  <c:v>825</c:v>
                </c:pt>
                <c:pt idx="61">
                  <c:v>825</c:v>
                </c:pt>
              </c:numCache>
            </c:numRef>
          </c:val>
          <c:smooth val="0"/>
        </c:ser>
        <c:dLbls>
          <c:showLegendKey val="0"/>
          <c:showVal val="0"/>
          <c:showCatName val="0"/>
          <c:showSerName val="0"/>
          <c:showPercent val="0"/>
          <c:showBubbleSize val="0"/>
        </c:dLbls>
        <c:marker val="1"/>
        <c:smooth val="0"/>
        <c:axId val="232061184"/>
        <c:axId val="231931904"/>
      </c:lineChart>
      <c:dateAx>
        <c:axId val="232061184"/>
        <c:scaling>
          <c:orientation val="minMax"/>
        </c:scaling>
        <c:delete val="0"/>
        <c:axPos val="b"/>
        <c:numFmt formatCode="yyyy\-mm;@" sourceLinked="1"/>
        <c:majorTickMark val="out"/>
        <c:minorTickMark val="none"/>
        <c:tickLblPos val="nextTo"/>
        <c:crossAx val="231931904"/>
        <c:crosses val="autoZero"/>
        <c:auto val="1"/>
        <c:lblOffset val="100"/>
        <c:baseTimeUnit val="months"/>
      </c:dateAx>
      <c:valAx>
        <c:axId val="231931904"/>
        <c:scaling>
          <c:orientation val="minMax"/>
        </c:scaling>
        <c:delete val="0"/>
        <c:axPos val="l"/>
        <c:majorGridlines/>
        <c:numFmt formatCode="#,##0;[Red]#,##0" sourceLinked="0"/>
        <c:majorTickMark val="out"/>
        <c:minorTickMark val="none"/>
        <c:tickLblPos val="nextTo"/>
        <c:crossAx val="232061184"/>
        <c:crosses val="autoZero"/>
        <c:crossBetween val="between"/>
      </c:valAx>
    </c:plotArea>
    <c:legend>
      <c:legendPos val="b"/>
      <c:overlay val="0"/>
    </c:legend>
    <c:plotVisOnly val="1"/>
    <c:dispBlanksAs val="gap"/>
    <c:showDLblsOverMax val="0"/>
  </c:chart>
  <c:printSettings>
    <c:headerFooter/>
    <c:pageMargins b="0.75000000000001354" l="0.70000000000000062" r="0.70000000000000062" t="0.7500000000000135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国内激素类价格!$K$3:$K$4</c:f>
              <c:strCache>
                <c:ptCount val="1"/>
                <c:pt idx="0">
                  <c:v>单价:双烯(双烯醇酮醋酸酯) 元/千克</c:v>
                </c:pt>
              </c:strCache>
            </c:strRef>
          </c:tx>
          <c:marker>
            <c:symbol val="none"/>
          </c:marker>
          <c:cat>
            <c:numRef>
              <c:f>国内激素类价格!$J$5:$J$64</c:f>
              <c:numCache>
                <c:formatCode>yyyy\-mm;@</c:formatCode>
                <c:ptCount val="60"/>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41394</c:v>
                </c:pt>
                <c:pt idx="47">
                  <c:v>41425</c:v>
                </c:pt>
                <c:pt idx="48">
                  <c:v>41455</c:v>
                </c:pt>
                <c:pt idx="49">
                  <c:v>41486</c:v>
                </c:pt>
                <c:pt idx="50">
                  <c:v>41517</c:v>
                </c:pt>
                <c:pt idx="51">
                  <c:v>41547</c:v>
                </c:pt>
                <c:pt idx="52">
                  <c:v>41578</c:v>
                </c:pt>
                <c:pt idx="53">
                  <c:v>41608</c:v>
                </c:pt>
                <c:pt idx="54">
                  <c:v>41639</c:v>
                </c:pt>
                <c:pt idx="55">
                  <c:v>41670</c:v>
                </c:pt>
                <c:pt idx="56">
                  <c:v>41698</c:v>
                </c:pt>
                <c:pt idx="57">
                  <c:v>41729</c:v>
                </c:pt>
                <c:pt idx="58">
                  <c:v>41759</c:v>
                </c:pt>
                <c:pt idx="59">
                  <c:v>41790</c:v>
                </c:pt>
              </c:numCache>
            </c:numRef>
          </c:cat>
          <c:val>
            <c:numRef>
              <c:f>国内激素类价格!$K$5:$K$64</c:f>
              <c:numCache>
                <c:formatCode>###,###,###,###,##0.00</c:formatCode>
                <c:ptCount val="60"/>
                <c:pt idx="0">
                  <c:v>550</c:v>
                </c:pt>
                <c:pt idx="1">
                  <c:v>550</c:v>
                </c:pt>
                <c:pt idx="2">
                  <c:v>590</c:v>
                </c:pt>
                <c:pt idx="3">
                  <c:v>620</c:v>
                </c:pt>
                <c:pt idx="4">
                  <c:v>615</c:v>
                </c:pt>
                <c:pt idx="5">
                  <c:v>610</c:v>
                </c:pt>
                <c:pt idx="6">
                  <c:v>640</c:v>
                </c:pt>
                <c:pt idx="7">
                  <c:v>642.5</c:v>
                </c:pt>
                <c:pt idx="8">
                  <c:v>640</c:v>
                </c:pt>
                <c:pt idx="9">
                  <c:v>650</c:v>
                </c:pt>
                <c:pt idx="10">
                  <c:v>750</c:v>
                </c:pt>
                <c:pt idx="11">
                  <c:v>800</c:v>
                </c:pt>
                <c:pt idx="12">
                  <c:v>860</c:v>
                </c:pt>
                <c:pt idx="13">
                  <c:v>875</c:v>
                </c:pt>
                <c:pt idx="14">
                  <c:v>905</c:v>
                </c:pt>
                <c:pt idx="15">
                  <c:v>960</c:v>
                </c:pt>
                <c:pt idx="16">
                  <c:v>935</c:v>
                </c:pt>
                <c:pt idx="17">
                  <c:v>902.5</c:v>
                </c:pt>
                <c:pt idx="18">
                  <c:v>945</c:v>
                </c:pt>
                <c:pt idx="19">
                  <c:v>955</c:v>
                </c:pt>
                <c:pt idx="20">
                  <c:v>970</c:v>
                </c:pt>
                <c:pt idx="21">
                  <c:v>962.5</c:v>
                </c:pt>
                <c:pt idx="22">
                  <c:v>950</c:v>
                </c:pt>
                <c:pt idx="23">
                  <c:v>950</c:v>
                </c:pt>
                <c:pt idx="24">
                  <c:v>950</c:v>
                </c:pt>
                <c:pt idx="25">
                  <c:v>952.5</c:v>
                </c:pt>
                <c:pt idx="26">
                  <c:v>942.5</c:v>
                </c:pt>
                <c:pt idx="27">
                  <c:v>937.5</c:v>
                </c:pt>
                <c:pt idx="28">
                  <c:v>930</c:v>
                </c:pt>
                <c:pt idx="29">
                  <c:v>930</c:v>
                </c:pt>
                <c:pt idx="30">
                  <c:v>931.25</c:v>
                </c:pt>
                <c:pt idx="31">
                  <c:v>920</c:v>
                </c:pt>
                <c:pt idx="32">
                  <c:v>922.5</c:v>
                </c:pt>
                <c:pt idx="33">
                  <c:v>947.5</c:v>
                </c:pt>
                <c:pt idx="34">
                  <c:v>950</c:v>
                </c:pt>
                <c:pt idx="35">
                  <c:v>1100</c:v>
                </c:pt>
                <c:pt idx="36">
                  <c:v>1100</c:v>
                </c:pt>
                <c:pt idx="37">
                  <c:v>1160</c:v>
                </c:pt>
                <c:pt idx="38">
                  <c:v>1350</c:v>
                </c:pt>
                <c:pt idx="39">
                  <c:v>1350</c:v>
                </c:pt>
                <c:pt idx="40">
                  <c:v>1350</c:v>
                </c:pt>
                <c:pt idx="41">
                  <c:v>1425</c:v>
                </c:pt>
                <c:pt idx="42">
                  <c:v>1465</c:v>
                </c:pt>
                <c:pt idx="43">
                  <c:v>1510</c:v>
                </c:pt>
                <c:pt idx="44">
                  <c:v>1510</c:v>
                </c:pt>
                <c:pt idx="45">
                  <c:v>1510</c:v>
                </c:pt>
                <c:pt idx="46">
                  <c:v>1650</c:v>
                </c:pt>
                <c:pt idx="47">
                  <c:v>1625</c:v>
                </c:pt>
                <c:pt idx="48">
                  <c:v>1590</c:v>
                </c:pt>
                <c:pt idx="49">
                  <c:v>1610</c:v>
                </c:pt>
                <c:pt idx="50">
                  <c:v>1610</c:v>
                </c:pt>
                <c:pt idx="51">
                  <c:v>1610</c:v>
                </c:pt>
                <c:pt idx="52">
                  <c:v>1500</c:v>
                </c:pt>
                <c:pt idx="53">
                  <c:v>1350</c:v>
                </c:pt>
                <c:pt idx="54">
                  <c:v>1275</c:v>
                </c:pt>
                <c:pt idx="55">
                  <c:v>1225</c:v>
                </c:pt>
                <c:pt idx="56">
                  <c:v>1175</c:v>
                </c:pt>
                <c:pt idx="57">
                  <c:v>1225</c:v>
                </c:pt>
                <c:pt idx="58">
                  <c:v>1275</c:v>
                </c:pt>
                <c:pt idx="59">
                  <c:v>1300</c:v>
                </c:pt>
              </c:numCache>
            </c:numRef>
          </c:val>
          <c:smooth val="0"/>
        </c:ser>
        <c:dLbls>
          <c:showLegendKey val="0"/>
          <c:showVal val="0"/>
          <c:showCatName val="0"/>
          <c:showSerName val="0"/>
          <c:showPercent val="0"/>
          <c:showBubbleSize val="0"/>
        </c:dLbls>
        <c:marker val="1"/>
        <c:smooth val="0"/>
        <c:axId val="231939456"/>
        <c:axId val="231969920"/>
      </c:lineChart>
      <c:dateAx>
        <c:axId val="231939456"/>
        <c:scaling>
          <c:orientation val="minMax"/>
        </c:scaling>
        <c:delete val="0"/>
        <c:axPos val="b"/>
        <c:numFmt formatCode="yyyy\-mm;@" sourceLinked="1"/>
        <c:majorTickMark val="out"/>
        <c:minorTickMark val="none"/>
        <c:tickLblPos val="nextTo"/>
        <c:crossAx val="231969920"/>
        <c:crosses val="autoZero"/>
        <c:auto val="1"/>
        <c:lblOffset val="100"/>
        <c:baseTimeUnit val="months"/>
      </c:dateAx>
      <c:valAx>
        <c:axId val="231969920"/>
        <c:scaling>
          <c:orientation val="minMax"/>
        </c:scaling>
        <c:delete val="0"/>
        <c:axPos val="l"/>
        <c:majorGridlines/>
        <c:numFmt formatCode="#,##0;[Red]#,##0" sourceLinked="0"/>
        <c:majorTickMark val="out"/>
        <c:minorTickMark val="none"/>
        <c:tickLblPos val="nextTo"/>
        <c:crossAx val="231939456"/>
        <c:crosses val="autoZero"/>
        <c:crossBetween val="between"/>
      </c:valAx>
    </c:plotArea>
    <c:legend>
      <c:legendPos val="b"/>
      <c:overlay val="0"/>
    </c:legend>
    <c:plotVisOnly val="1"/>
    <c:dispBlanksAs val="gap"/>
    <c:showDLblsOverMax val="0"/>
  </c:chart>
  <c:printSettings>
    <c:headerFooter/>
    <c:pageMargins b="0.75000000000001354" l="0.70000000000000062" r="0.70000000000000062" t="0.7500000000000135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国内抗生素价格!$K$2:$K$3</c:f>
              <c:strCache>
                <c:ptCount val="1"/>
                <c:pt idx="0">
                  <c:v>单价:7-ACA-酶法 元/千克</c:v>
                </c:pt>
              </c:strCache>
            </c:strRef>
          </c:tx>
          <c:marker>
            <c:symbol val="none"/>
          </c:marker>
          <c:cat>
            <c:numRef>
              <c:f>国内抗生素价格!$J$4:$J$53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国内抗生素价格!$K$4:$K$53</c:f>
              <c:numCache>
                <c:formatCode>###,###,###,###,##0.00</c:formatCode>
                <c:ptCount val="50"/>
                <c:pt idx="0">
                  <c:v>950</c:v>
                </c:pt>
                <c:pt idx="1">
                  <c:v>1000</c:v>
                </c:pt>
                <c:pt idx="2">
                  <c:v>950</c:v>
                </c:pt>
                <c:pt idx="3">
                  <c:v>950</c:v>
                </c:pt>
                <c:pt idx="4">
                  <c:v>950</c:v>
                </c:pt>
                <c:pt idx="5">
                  <c:v>865</c:v>
                </c:pt>
                <c:pt idx="6">
                  <c:v>865</c:v>
                </c:pt>
                <c:pt idx="7">
                  <c:v>810</c:v>
                </c:pt>
                <c:pt idx="8">
                  <c:v>750</c:v>
                </c:pt>
                <c:pt idx="9">
                  <c:v>850</c:v>
                </c:pt>
                <c:pt idx="10">
                  <c:v>900</c:v>
                </c:pt>
                <c:pt idx="11">
                  <c:v>930</c:v>
                </c:pt>
                <c:pt idx="12">
                  <c:v>900</c:v>
                </c:pt>
                <c:pt idx="13">
                  <c:v>850</c:v>
                </c:pt>
                <c:pt idx="14">
                  <c:v>690</c:v>
                </c:pt>
                <c:pt idx="15">
                  <c:v>615</c:v>
                </c:pt>
                <c:pt idx="16">
                  <c:v>600</c:v>
                </c:pt>
                <c:pt idx="17">
                  <c:v>580</c:v>
                </c:pt>
                <c:pt idx="18">
                  <c:v>550</c:v>
                </c:pt>
                <c:pt idx="19">
                  <c:v>525</c:v>
                </c:pt>
                <c:pt idx="20">
                  <c:v>500</c:v>
                </c:pt>
                <c:pt idx="21">
                  <c:v>480</c:v>
                </c:pt>
                <c:pt idx="22">
                  <c:v>455</c:v>
                </c:pt>
                <c:pt idx="23">
                  <c:v>445</c:v>
                </c:pt>
                <c:pt idx="24">
                  <c:v>435</c:v>
                </c:pt>
                <c:pt idx="25">
                  <c:v>480</c:v>
                </c:pt>
                <c:pt idx="26">
                  <c:v>470</c:v>
                </c:pt>
                <c:pt idx="27">
                  <c:v>500</c:v>
                </c:pt>
                <c:pt idx="28">
                  <c:v>550</c:v>
                </c:pt>
                <c:pt idx="29">
                  <c:v>550</c:v>
                </c:pt>
                <c:pt idx="30">
                  <c:v>529</c:v>
                </c:pt>
                <c:pt idx="31">
                  <c:v>523</c:v>
                </c:pt>
                <c:pt idx="32">
                  <c:v>533</c:v>
                </c:pt>
                <c:pt idx="33">
                  <c:v>535</c:v>
                </c:pt>
                <c:pt idx="34">
                  <c:v>523</c:v>
                </c:pt>
                <c:pt idx="35">
                  <c:v>521</c:v>
                </c:pt>
                <c:pt idx="36">
                  <c:v>509</c:v>
                </c:pt>
                <c:pt idx="37">
                  <c:v>545</c:v>
                </c:pt>
                <c:pt idx="38">
                  <c:v>515</c:v>
                </c:pt>
                <c:pt idx="39">
                  <c:v>520</c:v>
                </c:pt>
                <c:pt idx="40">
                  <c:v>520</c:v>
                </c:pt>
                <c:pt idx="41">
                  <c:v>500</c:v>
                </c:pt>
                <c:pt idx="42">
                  <c:v>500</c:v>
                </c:pt>
                <c:pt idx="43">
                  <c:v>500</c:v>
                </c:pt>
                <c:pt idx="44">
                  <c:v>500</c:v>
                </c:pt>
                <c:pt idx="45">
                  <c:v>490</c:v>
                </c:pt>
                <c:pt idx="46">
                  <c:v>500</c:v>
                </c:pt>
                <c:pt idx="47">
                  <c:v>500</c:v>
                </c:pt>
                <c:pt idx="48">
                  <c:v>500</c:v>
                </c:pt>
                <c:pt idx="49">
                  <c:v>500</c:v>
                </c:pt>
              </c:numCache>
            </c:numRef>
          </c:val>
          <c:smooth val="0"/>
        </c:ser>
        <c:dLbls>
          <c:showLegendKey val="0"/>
          <c:showVal val="0"/>
          <c:showCatName val="0"/>
          <c:showSerName val="0"/>
          <c:showPercent val="0"/>
          <c:showBubbleSize val="0"/>
        </c:dLbls>
        <c:marker val="1"/>
        <c:smooth val="0"/>
        <c:axId val="231912960"/>
        <c:axId val="231914496"/>
      </c:lineChart>
      <c:dateAx>
        <c:axId val="231912960"/>
        <c:scaling>
          <c:orientation val="minMax"/>
        </c:scaling>
        <c:delete val="0"/>
        <c:axPos val="b"/>
        <c:numFmt formatCode="yyyy\-mm;@" sourceLinked="1"/>
        <c:majorTickMark val="out"/>
        <c:minorTickMark val="none"/>
        <c:tickLblPos val="nextTo"/>
        <c:crossAx val="231914496"/>
        <c:crosses val="autoZero"/>
        <c:auto val="1"/>
        <c:lblOffset val="100"/>
        <c:baseTimeUnit val="months"/>
      </c:dateAx>
      <c:valAx>
        <c:axId val="231914496"/>
        <c:scaling>
          <c:orientation val="minMax"/>
        </c:scaling>
        <c:delete val="0"/>
        <c:axPos val="l"/>
        <c:numFmt formatCode="#,##0.00;[Red]#,##0.00" sourceLinked="0"/>
        <c:majorTickMark val="out"/>
        <c:minorTickMark val="none"/>
        <c:tickLblPos val="nextTo"/>
        <c:txPr>
          <a:bodyPr/>
          <a:lstStyle/>
          <a:p>
            <a:pPr>
              <a:defRPr sz="1000"/>
            </a:pPr>
            <a:endParaRPr lang="zh-CN"/>
          </a:p>
        </c:txPr>
        <c:crossAx val="231912960"/>
        <c:crosses val="autoZero"/>
        <c:crossBetween val="between"/>
      </c:valAx>
    </c:plotArea>
    <c:legend>
      <c:legendPos val="b"/>
      <c:overlay val="0"/>
    </c:legend>
    <c:plotVisOnly val="1"/>
    <c:dispBlanksAs val="gap"/>
    <c:showDLblsOverMax val="0"/>
  </c:chart>
  <c:printSettings>
    <c:headerFooter/>
    <c:pageMargins b="0.75000000000001221" l="0.70000000000000062" r="0.70000000000000062" t="0.7500000000000122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'中药材价格 '!$I$2:$I$3</c:f>
              <c:strCache>
                <c:ptCount val="1"/>
                <c:pt idx="0">
                  <c:v>单价:根茎类:三七:120头 元/千克</c:v>
                </c:pt>
              </c:strCache>
            </c:strRef>
          </c:tx>
          <c:marker>
            <c:symbol val="none"/>
          </c:marker>
          <c:cat>
            <c:numRef>
              <c:f>'中药材价格 '!$H$4:$H$53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'中药材价格 '!$I$4:$I$53</c:f>
              <c:numCache>
                <c:formatCode>###,###,###,###,##0.00</c:formatCode>
                <c:ptCount val="50"/>
                <c:pt idx="0">
                  <c:v>205</c:v>
                </c:pt>
                <c:pt idx="1">
                  <c:v>212</c:v>
                </c:pt>
                <c:pt idx="2">
                  <c:v>400</c:v>
                </c:pt>
                <c:pt idx="3">
                  <c:v>475</c:v>
                </c:pt>
                <c:pt idx="4">
                  <c:v>310</c:v>
                </c:pt>
                <c:pt idx="5">
                  <c:v>280</c:v>
                </c:pt>
                <c:pt idx="6">
                  <c:v>240</c:v>
                </c:pt>
                <c:pt idx="7">
                  <c:v>280</c:v>
                </c:pt>
                <c:pt idx="8">
                  <c:v>262</c:v>
                </c:pt>
                <c:pt idx="9">
                  <c:v>310</c:v>
                </c:pt>
                <c:pt idx="10">
                  <c:v>345</c:v>
                </c:pt>
                <c:pt idx="11">
                  <c:v>335</c:v>
                </c:pt>
                <c:pt idx="12">
                  <c:v>340</c:v>
                </c:pt>
                <c:pt idx="13">
                  <c:v>370</c:v>
                </c:pt>
                <c:pt idx="14">
                  <c:v>340</c:v>
                </c:pt>
                <c:pt idx="15">
                  <c:v>340</c:v>
                </c:pt>
                <c:pt idx="16">
                  <c:v>320</c:v>
                </c:pt>
                <c:pt idx="17">
                  <c:v>345</c:v>
                </c:pt>
                <c:pt idx="18">
                  <c:v>345</c:v>
                </c:pt>
                <c:pt idx="19">
                  <c:v>350</c:v>
                </c:pt>
                <c:pt idx="20">
                  <c:v>345</c:v>
                </c:pt>
                <c:pt idx="21">
                  <c:v>345</c:v>
                </c:pt>
                <c:pt idx="22">
                  <c:v>345</c:v>
                </c:pt>
                <c:pt idx="23">
                  <c:v>395</c:v>
                </c:pt>
                <c:pt idx="24">
                  <c:v>395</c:v>
                </c:pt>
                <c:pt idx="25">
                  <c:v>470</c:v>
                </c:pt>
                <c:pt idx="26">
                  <c:v>520</c:v>
                </c:pt>
                <c:pt idx="27">
                  <c:v>680</c:v>
                </c:pt>
                <c:pt idx="28">
                  <c:v>715</c:v>
                </c:pt>
                <c:pt idx="29">
                  <c:v>640</c:v>
                </c:pt>
                <c:pt idx="30">
                  <c:v>690</c:v>
                </c:pt>
                <c:pt idx="31">
                  <c:v>580</c:v>
                </c:pt>
                <c:pt idx="32">
                  <c:v>580</c:v>
                </c:pt>
                <c:pt idx="33">
                  <c:v>710</c:v>
                </c:pt>
                <c:pt idx="34">
                  <c:v>690</c:v>
                </c:pt>
                <c:pt idx="35">
                  <c:v>690</c:v>
                </c:pt>
                <c:pt idx="36">
                  <c:v>700</c:v>
                </c:pt>
                <c:pt idx="37">
                  <c:v>690</c:v>
                </c:pt>
                <c:pt idx="38">
                  <c:v>700</c:v>
                </c:pt>
                <c:pt idx="39">
                  <c:v>730</c:v>
                </c:pt>
                <c:pt idx="40">
                  <c:v>720</c:v>
                </c:pt>
                <c:pt idx="41">
                  <c:v>770</c:v>
                </c:pt>
                <c:pt idx="42">
                  <c:v>750</c:v>
                </c:pt>
                <c:pt idx="43">
                  <c:v>710</c:v>
                </c:pt>
                <c:pt idx="44">
                  <c:v>540</c:v>
                </c:pt>
                <c:pt idx="45">
                  <c:v>500</c:v>
                </c:pt>
                <c:pt idx="46">
                  <c:v>400</c:v>
                </c:pt>
                <c:pt idx="47">
                  <c:v>390</c:v>
                </c:pt>
                <c:pt idx="48">
                  <c:v>390</c:v>
                </c:pt>
                <c:pt idx="49">
                  <c:v>400</c:v>
                </c:pt>
              </c:numCache>
            </c:numRef>
          </c:val>
          <c:smooth val="0"/>
        </c:ser>
        <c:dLbls>
          <c:showLegendKey val="0"/>
          <c:showVal val="0"/>
          <c:showCatName val="0"/>
          <c:showSerName val="0"/>
          <c:showPercent val="0"/>
          <c:showBubbleSize val="0"/>
        </c:dLbls>
        <c:marker val="1"/>
        <c:smooth val="0"/>
        <c:axId val="229895552"/>
        <c:axId val="229897344"/>
      </c:lineChart>
      <c:dateAx>
        <c:axId val="229895552"/>
        <c:scaling>
          <c:orientation val="minMax"/>
        </c:scaling>
        <c:delete val="0"/>
        <c:axPos val="b"/>
        <c:numFmt formatCode="yyyy\-mm;@" sourceLinked="1"/>
        <c:majorTickMark val="out"/>
        <c:minorTickMark val="none"/>
        <c:tickLblPos val="nextTo"/>
        <c:txPr>
          <a:bodyPr/>
          <a:lstStyle/>
          <a:p>
            <a:pPr>
              <a:defRPr sz="1000"/>
            </a:pPr>
            <a:endParaRPr lang="zh-CN"/>
          </a:p>
        </c:txPr>
        <c:crossAx val="229897344"/>
        <c:crosses val="autoZero"/>
        <c:auto val="1"/>
        <c:lblOffset val="100"/>
        <c:baseTimeUnit val="months"/>
      </c:dateAx>
      <c:valAx>
        <c:axId val="229897344"/>
        <c:scaling>
          <c:orientation val="minMax"/>
        </c:scaling>
        <c:delete val="0"/>
        <c:axPos val="l"/>
        <c:numFmt formatCode="#,##0;[Red]#,##0" sourceLinked="0"/>
        <c:majorTickMark val="out"/>
        <c:minorTickMark val="none"/>
        <c:tickLblPos val="nextTo"/>
        <c:crossAx val="229895552"/>
        <c:crosses val="autoZero"/>
        <c:crossBetween val="between"/>
      </c:valAx>
    </c:plotArea>
    <c:legend>
      <c:legendPos val="b"/>
      <c:layout/>
      <c:overlay val="0"/>
    </c:legend>
    <c:plotVisOnly val="1"/>
    <c:dispBlanksAs val="gap"/>
    <c:showDLblsOverMax val="0"/>
  </c:chart>
  <c:printSettings>
    <c:headerFooter/>
    <c:pageMargins b="0.75000000000000921" l="0.70000000000000062" r="0.70000000000000062" t="0.750000000000009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55774278215224"/>
          <c:y val="5.1400554097404488E-2"/>
          <c:w val="0.8537755905512151"/>
          <c:h val="0.78570392242636333"/>
        </c:manualLayout>
      </c:layout>
      <c:lineChart>
        <c:grouping val="standard"/>
        <c:varyColors val="0"/>
        <c:ser>
          <c:idx val="0"/>
          <c:order val="0"/>
          <c:tx>
            <c:strRef>
              <c:f>市场及表现!$M$3</c:f>
              <c:strCache>
                <c:ptCount val="1"/>
                <c:pt idx="0">
                  <c:v>沪深300</c:v>
                </c:pt>
              </c:strCache>
            </c:strRef>
          </c:tx>
          <c:marker>
            <c:symbol val="none"/>
          </c:marker>
          <c:cat>
            <c:numRef>
              <c:f>市场及表现!$H$5:$H$813</c:f>
              <c:numCache>
                <c:formatCode>yyyy\-mm\-dd</c:formatCode>
                <c:ptCount val="809"/>
                <c:pt idx="0">
                  <c:v>41547</c:v>
                </c:pt>
                <c:pt idx="1">
                  <c:v>41555</c:v>
                </c:pt>
                <c:pt idx="2">
                  <c:v>41556</c:v>
                </c:pt>
                <c:pt idx="3">
                  <c:v>41557</c:v>
                </c:pt>
                <c:pt idx="4">
                  <c:v>41558</c:v>
                </c:pt>
                <c:pt idx="5">
                  <c:v>41561</c:v>
                </c:pt>
                <c:pt idx="6">
                  <c:v>41562</c:v>
                </c:pt>
                <c:pt idx="7">
                  <c:v>41563</c:v>
                </c:pt>
                <c:pt idx="8">
                  <c:v>41564</c:v>
                </c:pt>
                <c:pt idx="9">
                  <c:v>41565</c:v>
                </c:pt>
                <c:pt idx="10">
                  <c:v>41568</c:v>
                </c:pt>
                <c:pt idx="11">
                  <c:v>41569</c:v>
                </c:pt>
                <c:pt idx="12">
                  <c:v>41570</c:v>
                </c:pt>
                <c:pt idx="13">
                  <c:v>41571</c:v>
                </c:pt>
                <c:pt idx="14">
                  <c:v>41572</c:v>
                </c:pt>
                <c:pt idx="15">
                  <c:v>41575</c:v>
                </c:pt>
                <c:pt idx="16">
                  <c:v>41576</c:v>
                </c:pt>
                <c:pt idx="17">
                  <c:v>41577</c:v>
                </c:pt>
                <c:pt idx="18">
                  <c:v>41578</c:v>
                </c:pt>
                <c:pt idx="19">
                  <c:v>41579</c:v>
                </c:pt>
                <c:pt idx="20">
                  <c:v>41582</c:v>
                </c:pt>
                <c:pt idx="21">
                  <c:v>41583</c:v>
                </c:pt>
                <c:pt idx="22">
                  <c:v>41584</c:v>
                </c:pt>
                <c:pt idx="23">
                  <c:v>41585</c:v>
                </c:pt>
                <c:pt idx="24">
                  <c:v>41586</c:v>
                </c:pt>
                <c:pt idx="25">
                  <c:v>41589</c:v>
                </c:pt>
                <c:pt idx="26">
                  <c:v>41590</c:v>
                </c:pt>
                <c:pt idx="27">
                  <c:v>41591</c:v>
                </c:pt>
                <c:pt idx="28">
                  <c:v>41592</c:v>
                </c:pt>
                <c:pt idx="29">
                  <c:v>41593</c:v>
                </c:pt>
                <c:pt idx="30">
                  <c:v>41596</c:v>
                </c:pt>
                <c:pt idx="31">
                  <c:v>41597</c:v>
                </c:pt>
                <c:pt idx="32">
                  <c:v>41598</c:v>
                </c:pt>
                <c:pt idx="33">
                  <c:v>41599</c:v>
                </c:pt>
                <c:pt idx="34">
                  <c:v>41600</c:v>
                </c:pt>
                <c:pt idx="35">
                  <c:v>41603</c:v>
                </c:pt>
                <c:pt idx="36">
                  <c:v>41604</c:v>
                </c:pt>
                <c:pt idx="37">
                  <c:v>41605</c:v>
                </c:pt>
                <c:pt idx="38">
                  <c:v>41606</c:v>
                </c:pt>
                <c:pt idx="39">
                  <c:v>41607</c:v>
                </c:pt>
                <c:pt idx="40">
                  <c:v>41610</c:v>
                </c:pt>
                <c:pt idx="41">
                  <c:v>41611</c:v>
                </c:pt>
                <c:pt idx="42">
                  <c:v>41612</c:v>
                </c:pt>
                <c:pt idx="43">
                  <c:v>41613</c:v>
                </c:pt>
                <c:pt idx="44">
                  <c:v>41614</c:v>
                </c:pt>
                <c:pt idx="45">
                  <c:v>41617</c:v>
                </c:pt>
                <c:pt idx="46">
                  <c:v>41618</c:v>
                </c:pt>
                <c:pt idx="47">
                  <c:v>41619</c:v>
                </c:pt>
                <c:pt idx="48">
                  <c:v>41620</c:v>
                </c:pt>
                <c:pt idx="49">
                  <c:v>41621</c:v>
                </c:pt>
                <c:pt idx="50">
                  <c:v>41624</c:v>
                </c:pt>
                <c:pt idx="51">
                  <c:v>41625</c:v>
                </c:pt>
                <c:pt idx="52">
                  <c:v>41626</c:v>
                </c:pt>
                <c:pt idx="53">
                  <c:v>41627</c:v>
                </c:pt>
                <c:pt idx="54">
                  <c:v>41628</c:v>
                </c:pt>
                <c:pt idx="55">
                  <c:v>41631</c:v>
                </c:pt>
                <c:pt idx="56">
                  <c:v>41632</c:v>
                </c:pt>
                <c:pt idx="57">
                  <c:v>41633</c:v>
                </c:pt>
                <c:pt idx="58">
                  <c:v>41634</c:v>
                </c:pt>
                <c:pt idx="59">
                  <c:v>41635</c:v>
                </c:pt>
                <c:pt idx="60">
                  <c:v>41638</c:v>
                </c:pt>
                <c:pt idx="61">
                  <c:v>41639</c:v>
                </c:pt>
                <c:pt idx="62">
                  <c:v>41641</c:v>
                </c:pt>
                <c:pt idx="63">
                  <c:v>41642</c:v>
                </c:pt>
                <c:pt idx="64">
                  <c:v>41645</c:v>
                </c:pt>
                <c:pt idx="65">
                  <c:v>41646</c:v>
                </c:pt>
                <c:pt idx="66">
                  <c:v>41647</c:v>
                </c:pt>
                <c:pt idx="67">
                  <c:v>41648</c:v>
                </c:pt>
                <c:pt idx="68">
                  <c:v>41649</c:v>
                </c:pt>
                <c:pt idx="69">
                  <c:v>41652</c:v>
                </c:pt>
                <c:pt idx="70">
                  <c:v>41653</c:v>
                </c:pt>
                <c:pt idx="71">
                  <c:v>41654</c:v>
                </c:pt>
                <c:pt idx="72">
                  <c:v>41655</c:v>
                </c:pt>
                <c:pt idx="73">
                  <c:v>41656</c:v>
                </c:pt>
                <c:pt idx="74">
                  <c:v>41659</c:v>
                </c:pt>
                <c:pt idx="75">
                  <c:v>41660</c:v>
                </c:pt>
                <c:pt idx="76">
                  <c:v>41661</c:v>
                </c:pt>
                <c:pt idx="77">
                  <c:v>41662</c:v>
                </c:pt>
                <c:pt idx="78">
                  <c:v>41663</c:v>
                </c:pt>
                <c:pt idx="79">
                  <c:v>41666</c:v>
                </c:pt>
                <c:pt idx="80">
                  <c:v>41667</c:v>
                </c:pt>
                <c:pt idx="81">
                  <c:v>41668</c:v>
                </c:pt>
                <c:pt idx="82">
                  <c:v>41669</c:v>
                </c:pt>
                <c:pt idx="83">
                  <c:v>41677</c:v>
                </c:pt>
                <c:pt idx="84">
                  <c:v>41680</c:v>
                </c:pt>
                <c:pt idx="85">
                  <c:v>41681</c:v>
                </c:pt>
                <c:pt idx="86">
                  <c:v>41682</c:v>
                </c:pt>
                <c:pt idx="87">
                  <c:v>41683</c:v>
                </c:pt>
                <c:pt idx="88">
                  <c:v>41684</c:v>
                </c:pt>
                <c:pt idx="89">
                  <c:v>41687</c:v>
                </c:pt>
                <c:pt idx="90">
                  <c:v>41688</c:v>
                </c:pt>
                <c:pt idx="91">
                  <c:v>41689</c:v>
                </c:pt>
                <c:pt idx="92">
                  <c:v>41690</c:v>
                </c:pt>
                <c:pt idx="93">
                  <c:v>41691</c:v>
                </c:pt>
                <c:pt idx="94">
                  <c:v>41694</c:v>
                </c:pt>
                <c:pt idx="95">
                  <c:v>41695</c:v>
                </c:pt>
                <c:pt idx="96">
                  <c:v>41696</c:v>
                </c:pt>
                <c:pt idx="97">
                  <c:v>41697</c:v>
                </c:pt>
                <c:pt idx="98">
                  <c:v>41698</c:v>
                </c:pt>
                <c:pt idx="99">
                  <c:v>41701</c:v>
                </c:pt>
                <c:pt idx="100">
                  <c:v>41702</c:v>
                </c:pt>
                <c:pt idx="101">
                  <c:v>41703</c:v>
                </c:pt>
                <c:pt idx="102">
                  <c:v>41704</c:v>
                </c:pt>
                <c:pt idx="103">
                  <c:v>41705</c:v>
                </c:pt>
                <c:pt idx="104">
                  <c:v>41708</c:v>
                </c:pt>
                <c:pt idx="105">
                  <c:v>41709</c:v>
                </c:pt>
                <c:pt idx="106">
                  <c:v>41710</c:v>
                </c:pt>
                <c:pt idx="107">
                  <c:v>41711</c:v>
                </c:pt>
                <c:pt idx="108">
                  <c:v>41712</c:v>
                </c:pt>
                <c:pt idx="109">
                  <c:v>41715</c:v>
                </c:pt>
                <c:pt idx="110">
                  <c:v>41716</c:v>
                </c:pt>
                <c:pt idx="111">
                  <c:v>41717</c:v>
                </c:pt>
                <c:pt idx="112">
                  <c:v>41718</c:v>
                </c:pt>
                <c:pt idx="113">
                  <c:v>41719</c:v>
                </c:pt>
                <c:pt idx="114">
                  <c:v>41722</c:v>
                </c:pt>
                <c:pt idx="115">
                  <c:v>41723</c:v>
                </c:pt>
                <c:pt idx="116">
                  <c:v>41724</c:v>
                </c:pt>
                <c:pt idx="117">
                  <c:v>41725</c:v>
                </c:pt>
                <c:pt idx="118">
                  <c:v>41726</c:v>
                </c:pt>
                <c:pt idx="119">
                  <c:v>41729</c:v>
                </c:pt>
                <c:pt idx="120">
                  <c:v>41730</c:v>
                </c:pt>
                <c:pt idx="121">
                  <c:v>41731</c:v>
                </c:pt>
                <c:pt idx="122">
                  <c:v>41732</c:v>
                </c:pt>
                <c:pt idx="123">
                  <c:v>41733</c:v>
                </c:pt>
                <c:pt idx="124">
                  <c:v>41737</c:v>
                </c:pt>
                <c:pt idx="125">
                  <c:v>41738</c:v>
                </c:pt>
                <c:pt idx="126">
                  <c:v>41739</c:v>
                </c:pt>
                <c:pt idx="127">
                  <c:v>41740</c:v>
                </c:pt>
                <c:pt idx="128">
                  <c:v>41743</c:v>
                </c:pt>
                <c:pt idx="129">
                  <c:v>41744</c:v>
                </c:pt>
                <c:pt idx="130">
                  <c:v>41745</c:v>
                </c:pt>
                <c:pt idx="131">
                  <c:v>41746</c:v>
                </c:pt>
                <c:pt idx="132">
                  <c:v>41747</c:v>
                </c:pt>
                <c:pt idx="133">
                  <c:v>41750</c:v>
                </c:pt>
                <c:pt idx="134">
                  <c:v>41751</c:v>
                </c:pt>
                <c:pt idx="135">
                  <c:v>41752</c:v>
                </c:pt>
                <c:pt idx="136">
                  <c:v>41753</c:v>
                </c:pt>
                <c:pt idx="137">
                  <c:v>41754</c:v>
                </c:pt>
                <c:pt idx="138">
                  <c:v>41757</c:v>
                </c:pt>
                <c:pt idx="139">
                  <c:v>41758</c:v>
                </c:pt>
                <c:pt idx="140">
                  <c:v>41759</c:v>
                </c:pt>
                <c:pt idx="141">
                  <c:v>41764</c:v>
                </c:pt>
                <c:pt idx="142">
                  <c:v>41765</c:v>
                </c:pt>
                <c:pt idx="143">
                  <c:v>41766</c:v>
                </c:pt>
                <c:pt idx="144">
                  <c:v>41767</c:v>
                </c:pt>
                <c:pt idx="145">
                  <c:v>41768</c:v>
                </c:pt>
                <c:pt idx="146">
                  <c:v>41771</c:v>
                </c:pt>
                <c:pt idx="147">
                  <c:v>41772</c:v>
                </c:pt>
                <c:pt idx="148">
                  <c:v>41773</c:v>
                </c:pt>
                <c:pt idx="149">
                  <c:v>41774</c:v>
                </c:pt>
                <c:pt idx="150">
                  <c:v>41775</c:v>
                </c:pt>
                <c:pt idx="151">
                  <c:v>41778</c:v>
                </c:pt>
                <c:pt idx="152">
                  <c:v>41779</c:v>
                </c:pt>
                <c:pt idx="153">
                  <c:v>41780</c:v>
                </c:pt>
                <c:pt idx="154">
                  <c:v>41781</c:v>
                </c:pt>
                <c:pt idx="155">
                  <c:v>41782</c:v>
                </c:pt>
                <c:pt idx="156">
                  <c:v>41785</c:v>
                </c:pt>
                <c:pt idx="157">
                  <c:v>41786</c:v>
                </c:pt>
                <c:pt idx="158">
                  <c:v>41787</c:v>
                </c:pt>
                <c:pt idx="159">
                  <c:v>41788</c:v>
                </c:pt>
                <c:pt idx="160">
                  <c:v>41789</c:v>
                </c:pt>
                <c:pt idx="161">
                  <c:v>41793</c:v>
                </c:pt>
                <c:pt idx="162">
                  <c:v>41794</c:v>
                </c:pt>
                <c:pt idx="163">
                  <c:v>41795</c:v>
                </c:pt>
                <c:pt idx="164">
                  <c:v>41796</c:v>
                </c:pt>
                <c:pt idx="165">
                  <c:v>41799</c:v>
                </c:pt>
                <c:pt idx="166">
                  <c:v>41800</c:v>
                </c:pt>
                <c:pt idx="167">
                  <c:v>41801</c:v>
                </c:pt>
                <c:pt idx="168">
                  <c:v>41802</c:v>
                </c:pt>
                <c:pt idx="169">
                  <c:v>41803</c:v>
                </c:pt>
                <c:pt idx="170">
                  <c:v>41806</c:v>
                </c:pt>
                <c:pt idx="171">
                  <c:v>41807</c:v>
                </c:pt>
                <c:pt idx="172">
                  <c:v>41808</c:v>
                </c:pt>
                <c:pt idx="173">
                  <c:v>41809</c:v>
                </c:pt>
                <c:pt idx="174">
                  <c:v>41810</c:v>
                </c:pt>
                <c:pt idx="175">
                  <c:v>41813</c:v>
                </c:pt>
                <c:pt idx="176">
                  <c:v>41814</c:v>
                </c:pt>
                <c:pt idx="177">
                  <c:v>41815</c:v>
                </c:pt>
                <c:pt idx="178">
                  <c:v>41816</c:v>
                </c:pt>
                <c:pt idx="179">
                  <c:v>41817</c:v>
                </c:pt>
                <c:pt idx="180">
                  <c:v>41820</c:v>
                </c:pt>
                <c:pt idx="181">
                  <c:v>41821</c:v>
                </c:pt>
                <c:pt idx="182">
                  <c:v>41822</c:v>
                </c:pt>
                <c:pt idx="183">
                  <c:v>41823</c:v>
                </c:pt>
                <c:pt idx="184">
                  <c:v>41824</c:v>
                </c:pt>
                <c:pt idx="185">
                  <c:v>41827</c:v>
                </c:pt>
                <c:pt idx="186">
                  <c:v>41828</c:v>
                </c:pt>
                <c:pt idx="187">
                  <c:v>41829</c:v>
                </c:pt>
                <c:pt idx="188">
                  <c:v>41830</c:v>
                </c:pt>
                <c:pt idx="189">
                  <c:v>41831</c:v>
                </c:pt>
                <c:pt idx="190">
                  <c:v>41834</c:v>
                </c:pt>
                <c:pt idx="191">
                  <c:v>41835</c:v>
                </c:pt>
                <c:pt idx="192">
                  <c:v>41836</c:v>
                </c:pt>
                <c:pt idx="193">
                  <c:v>41837</c:v>
                </c:pt>
                <c:pt idx="194">
                  <c:v>41838</c:v>
                </c:pt>
                <c:pt idx="195">
                  <c:v>41841</c:v>
                </c:pt>
                <c:pt idx="196">
                  <c:v>41842</c:v>
                </c:pt>
                <c:pt idx="197">
                  <c:v>41843</c:v>
                </c:pt>
                <c:pt idx="198">
                  <c:v>41844</c:v>
                </c:pt>
                <c:pt idx="199">
                  <c:v>41845</c:v>
                </c:pt>
                <c:pt idx="200">
                  <c:v>41848</c:v>
                </c:pt>
                <c:pt idx="201">
                  <c:v>41849</c:v>
                </c:pt>
                <c:pt idx="202">
                  <c:v>41850</c:v>
                </c:pt>
                <c:pt idx="203">
                  <c:v>41851</c:v>
                </c:pt>
                <c:pt idx="204">
                  <c:v>41852</c:v>
                </c:pt>
                <c:pt idx="205">
                  <c:v>41855</c:v>
                </c:pt>
                <c:pt idx="206">
                  <c:v>41856</c:v>
                </c:pt>
                <c:pt idx="207">
                  <c:v>41857</c:v>
                </c:pt>
                <c:pt idx="208">
                  <c:v>41858</c:v>
                </c:pt>
                <c:pt idx="209">
                  <c:v>41859</c:v>
                </c:pt>
                <c:pt idx="210">
                  <c:v>41862</c:v>
                </c:pt>
                <c:pt idx="211">
                  <c:v>41863</c:v>
                </c:pt>
                <c:pt idx="212">
                  <c:v>41864</c:v>
                </c:pt>
                <c:pt idx="213">
                  <c:v>41865</c:v>
                </c:pt>
                <c:pt idx="214">
                  <c:v>41866</c:v>
                </c:pt>
                <c:pt idx="215">
                  <c:v>41869</c:v>
                </c:pt>
                <c:pt idx="216">
                  <c:v>41870</c:v>
                </c:pt>
                <c:pt idx="217">
                  <c:v>41871</c:v>
                </c:pt>
                <c:pt idx="218">
                  <c:v>41872</c:v>
                </c:pt>
                <c:pt idx="219">
                  <c:v>41873</c:v>
                </c:pt>
                <c:pt idx="220">
                  <c:v>41876</c:v>
                </c:pt>
                <c:pt idx="221">
                  <c:v>41877</c:v>
                </c:pt>
                <c:pt idx="222">
                  <c:v>41878</c:v>
                </c:pt>
                <c:pt idx="223">
                  <c:v>41879</c:v>
                </c:pt>
                <c:pt idx="224">
                  <c:v>41880</c:v>
                </c:pt>
                <c:pt idx="225">
                  <c:v>41883</c:v>
                </c:pt>
                <c:pt idx="226">
                  <c:v>41884</c:v>
                </c:pt>
                <c:pt idx="227">
                  <c:v>41885</c:v>
                </c:pt>
                <c:pt idx="228">
                  <c:v>41886</c:v>
                </c:pt>
                <c:pt idx="229">
                  <c:v>41887</c:v>
                </c:pt>
                <c:pt idx="230">
                  <c:v>41891</c:v>
                </c:pt>
                <c:pt idx="231">
                  <c:v>41892</c:v>
                </c:pt>
                <c:pt idx="232">
                  <c:v>41893</c:v>
                </c:pt>
                <c:pt idx="233">
                  <c:v>41894</c:v>
                </c:pt>
                <c:pt idx="234">
                  <c:v>41897</c:v>
                </c:pt>
                <c:pt idx="235">
                  <c:v>41898</c:v>
                </c:pt>
                <c:pt idx="236">
                  <c:v>41899</c:v>
                </c:pt>
                <c:pt idx="237">
                  <c:v>41900</c:v>
                </c:pt>
                <c:pt idx="238">
                  <c:v>41901</c:v>
                </c:pt>
                <c:pt idx="239">
                  <c:v>41904</c:v>
                </c:pt>
                <c:pt idx="240">
                  <c:v>41905</c:v>
                </c:pt>
                <c:pt idx="241">
                  <c:v>41906</c:v>
                </c:pt>
                <c:pt idx="242">
                  <c:v>41907</c:v>
                </c:pt>
                <c:pt idx="243">
                  <c:v>41908</c:v>
                </c:pt>
                <c:pt idx="244">
                  <c:v>41911</c:v>
                </c:pt>
              </c:numCache>
            </c:numRef>
          </c:cat>
          <c:val>
            <c:numRef>
              <c:f>市场及表现!$M$5:$M$813</c:f>
              <c:numCache>
                <c:formatCode>###,###,##0.000</c:formatCode>
                <c:ptCount val="809"/>
                <c:pt idx="0">
                  <c:v>0</c:v>
                </c:pt>
                <c:pt idx="1">
                  <c:v>1.3604606321945489E-2</c:v>
                </c:pt>
                <c:pt idx="2">
                  <c:v>1.8491206237181146E-2</c:v>
                </c:pt>
                <c:pt idx="3">
                  <c:v>8.4183015868997124E-3</c:v>
                </c:pt>
                <c:pt idx="4">
                  <c:v>2.4686627893220514E-2</c:v>
                </c:pt>
                <c:pt idx="5">
                  <c:v>2.6361155930772373E-2</c:v>
                </c:pt>
                <c:pt idx="6">
                  <c:v>2.4275260197331949E-2</c:v>
                </c:pt>
                <c:pt idx="7">
                  <c:v>5.1198881544785024E-3</c:v>
                </c:pt>
                <c:pt idx="8">
                  <c:v>1.782039877345154E-3</c:v>
                </c:pt>
                <c:pt idx="9">
                  <c:v>7.0638184469562493E-3</c:v>
                </c:pt>
                <c:pt idx="10">
                  <c:v>2.5854729503947071E-2</c:v>
                </c:pt>
                <c:pt idx="11">
                  <c:v>1.5298229126410323E-2</c:v>
                </c:pt>
                <c:pt idx="12">
                  <c:v>3.9243897042677833E-3</c:v>
                </c:pt>
                <c:pt idx="13">
                  <c:v>-3.5391735369775246E-3</c:v>
                </c:pt>
                <c:pt idx="14">
                  <c:v>-1.6802564676258402E-2</c:v>
                </c:pt>
                <c:pt idx="15">
                  <c:v>-1.7883909628619077E-2</c:v>
                </c:pt>
                <c:pt idx="16">
                  <c:v>-1.535219259812115E-2</c:v>
                </c:pt>
                <c:pt idx="17">
                  <c:v>-6.5005228230197165E-4</c:v>
                </c:pt>
                <c:pt idx="18">
                  <c:v>-1.4661045056593158E-2</c:v>
                </c:pt>
                <c:pt idx="19">
                  <c:v>-9.9944500644862933E-3</c:v>
                </c:pt>
                <c:pt idx="20">
                  <c:v>-1.1864907014711545E-2</c:v>
                </c:pt>
                <c:pt idx="21">
                  <c:v>-1.048883848608384E-2</c:v>
                </c:pt>
                <c:pt idx="22">
                  <c:v>-2.302538317178171E-2</c:v>
                </c:pt>
                <c:pt idx="23">
                  <c:v>-2.842837200092807E-2</c:v>
                </c:pt>
                <c:pt idx="24">
                  <c:v>-4.1963656016906214E-2</c:v>
                </c:pt>
                <c:pt idx="25">
                  <c:v>-3.8666072791741946E-2</c:v>
                </c:pt>
                <c:pt idx="26">
                  <c:v>-2.8657509203885101E-2</c:v>
                </c:pt>
                <c:pt idx="27">
                  <c:v>-5.0194745867331969E-2</c:v>
                </c:pt>
                <c:pt idx="28">
                  <c:v>-4.3393272913616387E-2</c:v>
                </c:pt>
                <c:pt idx="29">
                  <c:v>-2.4201786855079344E-2</c:v>
                </c:pt>
                <c:pt idx="30">
                  <c:v>8.2464486846818286E-3</c:v>
                </c:pt>
                <c:pt idx="31">
                  <c:v>1.2976139428328981E-3</c:v>
                </c:pt>
                <c:pt idx="32">
                  <c:v>6.5640336781875863E-3</c:v>
                </c:pt>
                <c:pt idx="33">
                  <c:v>3.9517865437521671E-4</c:v>
                </c:pt>
                <c:pt idx="34">
                  <c:v>-4.5972726861396307E-3</c:v>
                </c:pt>
                <c:pt idx="35">
                  <c:v>-8.4714348513533766E-3</c:v>
                </c:pt>
                <c:pt idx="36">
                  <c:v>-8.9749555527788294E-3</c:v>
                </c:pt>
                <c:pt idx="37">
                  <c:v>2.2598241538009933E-3</c:v>
                </c:pt>
                <c:pt idx="38">
                  <c:v>1.2657754945233357E-2</c:v>
                </c:pt>
                <c:pt idx="39">
                  <c:v>1.2414504218905886E-2</c:v>
                </c:pt>
                <c:pt idx="40">
                  <c:v>4.0476754819458449E-3</c:v>
                </c:pt>
                <c:pt idx="41">
                  <c:v>1.400850215252003E-2</c:v>
                </c:pt>
                <c:pt idx="42">
                  <c:v>2.7437519639590624E-2</c:v>
                </c:pt>
                <c:pt idx="43">
                  <c:v>2.4557530664742977E-2</c:v>
                </c:pt>
                <c:pt idx="44">
                  <c:v>1.7953231934586311E-2</c:v>
                </c:pt>
                <c:pt idx="45">
                  <c:v>1.7365860300194713E-2</c:v>
                </c:pt>
                <c:pt idx="46">
                  <c:v>1.838286419013091E-2</c:v>
                </c:pt>
                <c:pt idx="47">
                  <c:v>1.5466761199600665E-3</c:v>
                </c:pt>
                <c:pt idx="48">
                  <c:v>4.0597134871744878E-4</c:v>
                </c:pt>
                <c:pt idx="49">
                  <c:v>-9.9541850125162146E-4</c:v>
                </c:pt>
                <c:pt idx="50">
                  <c:v>-1.7066570584013507E-2</c:v>
                </c:pt>
                <c:pt idx="51">
                  <c:v>-2.185977218282642E-2</c:v>
                </c:pt>
                <c:pt idx="52">
                  <c:v>-2.1506934098562858E-2</c:v>
                </c:pt>
                <c:pt idx="53">
                  <c:v>-3.180814574454438E-2</c:v>
                </c:pt>
                <c:pt idx="54">
                  <c:v>-5.4337480080214551E-2</c:v>
                </c:pt>
                <c:pt idx="55">
                  <c:v>-5.1653420018040408E-2</c:v>
                </c:pt>
                <c:pt idx="56">
                  <c:v>-5.0139952188363979E-2</c:v>
                </c:pt>
                <c:pt idx="57">
                  <c:v>-4.3140474803832318E-2</c:v>
                </c:pt>
                <c:pt idx="58">
                  <c:v>-5.965163673285212E-2</c:v>
                </c:pt>
                <c:pt idx="59">
                  <c:v>-4.3817923925618341E-2</c:v>
                </c:pt>
                <c:pt idx="60">
                  <c:v>-4.5486640512370613E-2</c:v>
                </c:pt>
                <c:pt idx="61">
                  <c:v>-3.2797752794996526E-2</c:v>
                </c:pt>
                <c:pt idx="62">
                  <c:v>-3.6138506797529391E-2</c:v>
                </c:pt>
                <c:pt idx="63">
                  <c:v>-4.9089324904515674E-2</c:v>
                </c:pt>
                <c:pt idx="64">
                  <c:v>-7.0733658304127145E-2</c:v>
                </c:pt>
                <c:pt idx="65">
                  <c:v>-7.0997664211882028E-2</c:v>
                </c:pt>
                <c:pt idx="66">
                  <c:v>-6.9374609024269729E-2</c:v>
                </c:pt>
                <c:pt idx="67">
                  <c:v>-7.7547999470327644E-2</c:v>
                </c:pt>
                <c:pt idx="68">
                  <c:v>-8.4758349498160301E-2</c:v>
                </c:pt>
                <c:pt idx="69">
                  <c:v>-8.9395887236269012E-2</c:v>
                </c:pt>
                <c:pt idx="70">
                  <c:v>-8.1439595987940372E-2</c:v>
                </c:pt>
                <c:pt idx="71">
                  <c:v>-8.3060575657409985E-2</c:v>
                </c:pt>
                <c:pt idx="72">
                  <c:v>-8.1855529823742779E-2</c:v>
                </c:pt>
                <c:pt idx="73">
                  <c:v>-9.5701726457501524E-2</c:v>
                </c:pt>
                <c:pt idx="74">
                  <c:v>-0.10088844629617555</c:v>
                </c:pt>
                <c:pt idx="75">
                  <c:v>-9.1998171883619917E-2</c:v>
                </c:pt>
                <c:pt idx="76">
                  <c:v>-6.8592138684461901E-2</c:v>
                </c:pt>
                <c:pt idx="77">
                  <c:v>-7.3534777589551181E-2</c:v>
                </c:pt>
                <c:pt idx="78">
                  <c:v>-6.7810913655539484E-2</c:v>
                </c:pt>
                <c:pt idx="79">
                  <c:v>-8.0163982537420519E-2</c:v>
                </c:pt>
                <c:pt idx="80">
                  <c:v>-7.8530134655465988E-2</c:v>
                </c:pt>
                <c:pt idx="81">
                  <c:v>-7.5240023295615632E-2</c:v>
                </c:pt>
                <c:pt idx="82">
                  <c:v>-8.575501331029789E-2</c:v>
                </c:pt>
                <c:pt idx="83">
                  <c:v>-8.1590278605102262E-2</c:v>
                </c:pt>
                <c:pt idx="84">
                  <c:v>-5.8738408750052318E-2</c:v>
                </c:pt>
                <c:pt idx="85">
                  <c:v>-5.1254920534636872E-2</c:v>
                </c:pt>
                <c:pt idx="86">
                  <c:v>-4.8895471509984967E-2</c:v>
                </c:pt>
                <c:pt idx="87">
                  <c:v>-5.3748863134937208E-2</c:v>
                </c:pt>
                <c:pt idx="88">
                  <c:v>-4.709848790201232E-2</c:v>
                </c:pt>
                <c:pt idx="89">
                  <c:v>-4.0426942384031439E-2</c:v>
                </c:pt>
                <c:pt idx="90">
                  <c:v>-5.2550043855698281E-2</c:v>
                </c:pt>
                <c:pt idx="91">
                  <c:v>-4.1668517337010491E-2</c:v>
                </c:pt>
                <c:pt idx="92">
                  <c:v>-5.0477016334742775E-2</c:v>
                </c:pt>
                <c:pt idx="93">
                  <c:v>-6.0083344506539293E-2</c:v>
                </c:pt>
                <c:pt idx="94">
                  <c:v>-8.0749278653669432E-2</c:v>
                </c:pt>
                <c:pt idx="95">
                  <c:v>-0.10424414402933613</c:v>
                </c:pt>
                <c:pt idx="96">
                  <c:v>-0.10196273448685078</c:v>
                </c:pt>
                <c:pt idx="97">
                  <c:v>-0.10582195292143692</c:v>
                </c:pt>
                <c:pt idx="98">
                  <c:v>-9.5501231404913955E-2</c:v>
                </c:pt>
                <c:pt idx="99">
                  <c:v>-9.0769465143125672E-2</c:v>
                </c:pt>
                <c:pt idx="100">
                  <c:v>-9.3300351966366546E-2</c:v>
                </c:pt>
                <c:pt idx="101">
                  <c:v>-0.10172571031495148</c:v>
                </c:pt>
                <c:pt idx="102">
                  <c:v>-9.7716639470460498E-2</c:v>
                </c:pt>
                <c:pt idx="103">
                  <c:v>-9.9906726214665675E-2</c:v>
                </c:pt>
                <c:pt idx="104">
                  <c:v>-0.12920100438473969</c:v>
                </c:pt>
                <c:pt idx="105">
                  <c:v>-0.1246871675279374</c:v>
                </c:pt>
                <c:pt idx="106">
                  <c:v>-0.12241530536890877</c:v>
                </c:pt>
                <c:pt idx="107">
                  <c:v>-0.11154000540464915</c:v>
                </c:pt>
                <c:pt idx="108">
                  <c:v>-0.11880307359330722</c:v>
                </c:pt>
                <c:pt idx="109">
                  <c:v>-0.11041715008943398</c:v>
                </c:pt>
                <c:pt idx="110">
                  <c:v>-0.11245323338744906</c:v>
                </c:pt>
                <c:pt idx="111">
                  <c:v>-0.11961916732702738</c:v>
                </c:pt>
                <c:pt idx="112">
                  <c:v>-0.13369242564560013</c:v>
                </c:pt>
                <c:pt idx="113">
                  <c:v>-0.10387511690355944</c:v>
                </c:pt>
                <c:pt idx="114">
                  <c:v>-9.6504536875108071E-2</c:v>
                </c:pt>
                <c:pt idx="115">
                  <c:v>-9.7382065945852969E-2</c:v>
                </c:pt>
                <c:pt idx="116">
                  <c:v>-9.8790512557507371E-2</c:v>
                </c:pt>
                <c:pt idx="117">
                  <c:v>-0.10515820221939309</c:v>
                </c:pt>
                <c:pt idx="118">
                  <c:v>-0.10671151999740958</c:v>
                </c:pt>
                <c:pt idx="119">
                  <c:v>-0.10906100653497641</c:v>
                </c:pt>
                <c:pt idx="120">
                  <c:v>-0.10208311453912911</c:v>
                </c:pt>
                <c:pt idx="121">
                  <c:v>-9.4772309433188484E-2</c:v>
                </c:pt>
                <c:pt idx="122">
                  <c:v>-0.10129732337029274</c:v>
                </c:pt>
                <c:pt idx="123">
                  <c:v>-9.2802642715740569E-2</c:v>
                </c:pt>
                <c:pt idx="124">
                  <c:v>-7.1282010197435741E-2</c:v>
                </c:pt>
                <c:pt idx="125">
                  <c:v>-7.0740715065812587E-2</c:v>
                </c:pt>
                <c:pt idx="126">
                  <c:v>-5.6153558455100505E-2</c:v>
                </c:pt>
                <c:pt idx="127">
                  <c:v>-5.7438304185448263E-2</c:v>
                </c:pt>
                <c:pt idx="128">
                  <c:v>-5.8290511934852018E-2</c:v>
                </c:pt>
                <c:pt idx="129">
                  <c:v>-7.4541818992402198E-2</c:v>
                </c:pt>
                <c:pt idx="130">
                  <c:v>-7.3270356578167939E-2</c:v>
                </c:pt>
                <c:pt idx="131">
                  <c:v>-7.6476201901423679E-2</c:v>
                </c:pt>
                <c:pt idx="132">
                  <c:v>-7.6610695477072333E-2</c:v>
                </c:pt>
                <c:pt idx="133">
                  <c:v>-9.2065418671444132E-2</c:v>
                </c:pt>
                <c:pt idx="134">
                  <c:v>-8.8102424329721707E-2</c:v>
                </c:pt>
                <c:pt idx="135">
                  <c:v>-8.898534974763761E-2</c:v>
                </c:pt>
                <c:pt idx="136">
                  <c:v>-9.0726294365756854E-2</c:v>
                </c:pt>
                <c:pt idx="137">
                  <c:v>-0.10012756134505185</c:v>
                </c:pt>
                <c:pt idx="138">
                  <c:v>-0.11376662126816639</c:v>
                </c:pt>
                <c:pt idx="139">
                  <c:v>-0.10401127089372231</c:v>
                </c:pt>
                <c:pt idx="140">
                  <c:v>-0.10393281630792706</c:v>
                </c:pt>
                <c:pt idx="141">
                  <c:v>-0.10484147815081302</c:v>
                </c:pt>
                <c:pt idx="142">
                  <c:v>-0.10448531923752102</c:v>
                </c:pt>
                <c:pt idx="143">
                  <c:v>-0.11279237305197054</c:v>
                </c:pt>
                <c:pt idx="144">
                  <c:v>-0.11354786165592301</c:v>
                </c:pt>
                <c:pt idx="145">
                  <c:v>-0.11420580090716737</c:v>
                </c:pt>
                <c:pt idx="146">
                  <c:v>-9.505167417519933E-2</c:v>
                </c:pt>
                <c:pt idx="147">
                  <c:v>-9.7211043250892359E-2</c:v>
                </c:pt>
                <c:pt idx="148">
                  <c:v>-9.8240500249684781E-2</c:v>
                </c:pt>
                <c:pt idx="149">
                  <c:v>-0.10998295169397565</c:v>
                </c:pt>
                <c:pt idx="150">
                  <c:v>-0.10920753811585282</c:v>
                </c:pt>
                <c:pt idx="151">
                  <c:v>-0.12199646580770651</c:v>
                </c:pt>
                <c:pt idx="152">
                  <c:v>-0.12173578072897995</c:v>
                </c:pt>
                <c:pt idx="153">
                  <c:v>-0.11337808427184792</c:v>
                </c:pt>
                <c:pt idx="154">
                  <c:v>-0.11546896124883088</c:v>
                </c:pt>
                <c:pt idx="155">
                  <c:v>-0.10818555298237409</c:v>
                </c:pt>
                <c:pt idx="156">
                  <c:v>-0.1050465393433142</c:v>
                </c:pt>
                <c:pt idx="157">
                  <c:v>-0.1086562804971446</c:v>
                </c:pt>
                <c:pt idx="158">
                  <c:v>-9.949411320789181E-2</c:v>
                </c:pt>
                <c:pt idx="159">
                  <c:v>-0.105383603489693</c:v>
                </c:pt>
                <c:pt idx="160">
                  <c:v>-0.10484396877258417</c:v>
                </c:pt>
                <c:pt idx="161">
                  <c:v>-0.10756123712504195</c:v>
                </c:pt>
                <c:pt idx="162">
                  <c:v>-0.1165457400612776</c:v>
                </c:pt>
                <c:pt idx="163">
                  <c:v>-0.10727730624311704</c:v>
                </c:pt>
                <c:pt idx="164">
                  <c:v>-0.11387164248618842</c:v>
                </c:pt>
                <c:pt idx="165">
                  <c:v>-0.11405221256460563</c:v>
                </c:pt>
                <c:pt idx="166">
                  <c:v>-0.10284981094105228</c:v>
                </c:pt>
                <c:pt idx="167">
                  <c:v>-0.10305819296258201</c:v>
                </c:pt>
                <c:pt idx="168">
                  <c:v>-0.10611169525416175</c:v>
                </c:pt>
                <c:pt idx="169">
                  <c:v>-9.663404920721419E-2</c:v>
                </c:pt>
                <c:pt idx="170">
                  <c:v>-9.0153036254735697E-2</c:v>
                </c:pt>
                <c:pt idx="171">
                  <c:v>-9.9360449839500098E-2</c:v>
                </c:pt>
                <c:pt idx="172">
                  <c:v>-0.1032769525748255</c:v>
                </c:pt>
                <c:pt idx="173">
                  <c:v>-0.11711318672149895</c:v>
                </c:pt>
                <c:pt idx="174">
                  <c:v>-0.1130360388819267</c:v>
                </c:pt>
                <c:pt idx="175">
                  <c:v>-0.11412319528508685</c:v>
                </c:pt>
                <c:pt idx="176">
                  <c:v>-0.10967702031973769</c:v>
                </c:pt>
                <c:pt idx="177">
                  <c:v>-0.11442995686658186</c:v>
                </c:pt>
                <c:pt idx="178">
                  <c:v>-0.1079107543802772</c:v>
                </c:pt>
                <c:pt idx="179">
                  <c:v>-0.10742010189133666</c:v>
                </c:pt>
                <c:pt idx="180">
                  <c:v>-0.10125166197115276</c:v>
                </c:pt>
                <c:pt idx="181">
                  <c:v>-0.10148370489950953</c:v>
                </c:pt>
                <c:pt idx="182">
                  <c:v>-9.8865231210645388E-2</c:v>
                </c:pt>
                <c:pt idx="183">
                  <c:v>-9.4994389874460183E-2</c:v>
                </c:pt>
                <c:pt idx="184">
                  <c:v>-9.5615800006392471E-2</c:v>
                </c:pt>
                <c:pt idx="185">
                  <c:v>-9.6614539336672522E-2</c:v>
                </c:pt>
                <c:pt idx="186">
                  <c:v>-9.4877745754838871E-2</c:v>
                </c:pt>
                <c:pt idx="187">
                  <c:v>-0.10806268230832472</c:v>
                </c:pt>
                <c:pt idx="188">
                  <c:v>-0.11049643488248606</c:v>
                </c:pt>
                <c:pt idx="189">
                  <c:v>-0.10835366995193507</c:v>
                </c:pt>
                <c:pt idx="190">
                  <c:v>-9.8495373877611647E-2</c:v>
                </c:pt>
                <c:pt idx="191">
                  <c:v>-9.7159570400952577E-2</c:v>
                </c:pt>
                <c:pt idx="192">
                  <c:v>-9.8864816107017028E-2</c:v>
                </c:pt>
                <c:pt idx="193">
                  <c:v>-0.10459324618094268</c:v>
                </c:pt>
                <c:pt idx="194">
                  <c:v>-0.101655972905356</c:v>
                </c:pt>
                <c:pt idx="195">
                  <c:v>-0.1007630850003548</c:v>
                </c:pt>
                <c:pt idx="196">
                  <c:v>-8.9803103895872094E-2</c:v>
                </c:pt>
                <c:pt idx="197">
                  <c:v>-8.7671546763291586E-2</c:v>
                </c:pt>
                <c:pt idx="198">
                  <c:v>-7.1406956389627907E-2</c:v>
                </c:pt>
                <c:pt idx="199">
                  <c:v>-6.1677342440153327E-2</c:v>
                </c:pt>
                <c:pt idx="200">
                  <c:v>-3.53419229343509E-2</c:v>
                </c:pt>
                <c:pt idx="201">
                  <c:v>-3.2240268621859913E-2</c:v>
                </c:pt>
                <c:pt idx="202">
                  <c:v>-3.6124808377787421E-2</c:v>
                </c:pt>
                <c:pt idx="203">
                  <c:v>-2.440228190766669E-2</c:v>
                </c:pt>
                <c:pt idx="204">
                  <c:v>-3.3056777459208764E-2</c:v>
                </c:pt>
                <c:pt idx="205">
                  <c:v>-1.3871517955099888E-2</c:v>
                </c:pt>
                <c:pt idx="206">
                  <c:v>-1.6472972395193519E-2</c:v>
                </c:pt>
                <c:pt idx="207">
                  <c:v>-1.9018387845433637E-2</c:v>
                </c:pt>
                <c:pt idx="208">
                  <c:v>-3.3864154016729486E-2</c:v>
                </c:pt>
                <c:pt idx="209">
                  <c:v>-3.2337817974568139E-2</c:v>
                </c:pt>
                <c:pt idx="210">
                  <c:v>-1.8135047323889042E-2</c:v>
                </c:pt>
                <c:pt idx="211">
                  <c:v>-2.157916212992983E-2</c:v>
                </c:pt>
                <c:pt idx="212">
                  <c:v>-2.0811635520749605E-2</c:v>
                </c:pt>
                <c:pt idx="213">
                  <c:v>-3.0340754417636395E-2</c:v>
                </c:pt>
                <c:pt idx="214">
                  <c:v>-2.0091845828851818E-2</c:v>
                </c:pt>
                <c:pt idx="215">
                  <c:v>-1.4310697594100863E-2</c:v>
                </c:pt>
                <c:pt idx="216">
                  <c:v>-1.4225186246620392E-2</c:v>
                </c:pt>
                <c:pt idx="217">
                  <c:v>-1.7806700353709792E-2</c:v>
                </c:pt>
                <c:pt idx="218">
                  <c:v>-2.274477311888512E-2</c:v>
                </c:pt>
                <c:pt idx="219">
                  <c:v>-1.8128820769460874E-2</c:v>
                </c:pt>
                <c:pt idx="220">
                  <c:v>-2.7469067515359824E-2</c:v>
                </c:pt>
                <c:pt idx="221">
                  <c:v>-3.5260977726784493E-2</c:v>
                </c:pt>
                <c:pt idx="222">
                  <c:v>-3.3806869715990229E-2</c:v>
                </c:pt>
                <c:pt idx="223">
                  <c:v>-4.0580115622964708E-2</c:v>
                </c:pt>
                <c:pt idx="224">
                  <c:v>-2.9368581719583342E-2</c:v>
                </c:pt>
                <c:pt idx="225">
                  <c:v>-2.2299366925455977E-2</c:v>
                </c:pt>
                <c:pt idx="226">
                  <c:v>-9.3717946216682613E-3</c:v>
                </c:pt>
                <c:pt idx="227">
                  <c:v>-8.2605622080400565E-5</c:v>
                </c:pt>
                <c:pt idx="228">
                  <c:v>7.1343860638091172E-3</c:v>
                </c:pt>
                <c:pt idx="229">
                  <c:v>1.6696298147351074E-2</c:v>
                </c:pt>
                <c:pt idx="230">
                  <c:v>1.5021355006170634E-2</c:v>
                </c:pt>
                <c:pt idx="231">
                  <c:v>9.7117644934470171E-3</c:v>
                </c:pt>
                <c:pt idx="232">
                  <c:v>5.9845490127383716E-3</c:v>
                </c:pt>
                <c:pt idx="233">
                  <c:v>1.2171253492578415E-2</c:v>
                </c:pt>
                <c:pt idx="234">
                  <c:v>1.1685997350808552E-2</c:v>
                </c:pt>
                <c:pt idx="235">
                  <c:v>-8.4149807578712821E-3</c:v>
                </c:pt>
                <c:pt idx="236">
                  <c:v>-3.2008640797130949E-3</c:v>
                </c:pt>
                <c:pt idx="237">
                  <c:v>-1.5483365344726163E-4</c:v>
                </c:pt>
                <c:pt idx="238">
                  <c:v>6.7138860880924245E-3</c:v>
                </c:pt>
                <c:pt idx="239">
                  <c:v>-1.2501675980900129E-2</c:v>
                </c:pt>
                <c:pt idx="240">
                  <c:v>-3.9746172433215987E-3</c:v>
                </c:pt>
              </c:numCache>
            </c:numRef>
          </c:val>
          <c:smooth val="0"/>
        </c:ser>
        <c:ser>
          <c:idx val="1"/>
          <c:order val="1"/>
          <c:tx>
            <c:strRef>
              <c:f>市场及表现!$N$3</c:f>
              <c:strCache>
                <c:ptCount val="1"/>
                <c:pt idx="0">
                  <c:v>医药(中信)</c:v>
                </c:pt>
              </c:strCache>
            </c:strRef>
          </c:tx>
          <c:marker>
            <c:symbol val="none"/>
          </c:marker>
          <c:cat>
            <c:numRef>
              <c:f>市场及表现!$H$5:$H$813</c:f>
              <c:numCache>
                <c:formatCode>yyyy\-mm\-dd</c:formatCode>
                <c:ptCount val="809"/>
                <c:pt idx="0">
                  <c:v>41547</c:v>
                </c:pt>
                <c:pt idx="1">
                  <c:v>41555</c:v>
                </c:pt>
                <c:pt idx="2">
                  <c:v>41556</c:v>
                </c:pt>
                <c:pt idx="3">
                  <c:v>41557</c:v>
                </c:pt>
                <c:pt idx="4">
                  <c:v>41558</c:v>
                </c:pt>
                <c:pt idx="5">
                  <c:v>41561</c:v>
                </c:pt>
                <c:pt idx="6">
                  <c:v>41562</c:v>
                </c:pt>
                <c:pt idx="7">
                  <c:v>41563</c:v>
                </c:pt>
                <c:pt idx="8">
                  <c:v>41564</c:v>
                </c:pt>
                <c:pt idx="9">
                  <c:v>41565</c:v>
                </c:pt>
                <c:pt idx="10">
                  <c:v>41568</c:v>
                </c:pt>
                <c:pt idx="11">
                  <c:v>41569</c:v>
                </c:pt>
                <c:pt idx="12">
                  <c:v>41570</c:v>
                </c:pt>
                <c:pt idx="13">
                  <c:v>41571</c:v>
                </c:pt>
                <c:pt idx="14">
                  <c:v>41572</c:v>
                </c:pt>
                <c:pt idx="15">
                  <c:v>41575</c:v>
                </c:pt>
                <c:pt idx="16">
                  <c:v>41576</c:v>
                </c:pt>
                <c:pt idx="17">
                  <c:v>41577</c:v>
                </c:pt>
                <c:pt idx="18">
                  <c:v>41578</c:v>
                </c:pt>
                <c:pt idx="19">
                  <c:v>41579</c:v>
                </c:pt>
                <c:pt idx="20">
                  <c:v>41582</c:v>
                </c:pt>
                <c:pt idx="21">
                  <c:v>41583</c:v>
                </c:pt>
                <c:pt idx="22">
                  <c:v>41584</c:v>
                </c:pt>
                <c:pt idx="23">
                  <c:v>41585</c:v>
                </c:pt>
                <c:pt idx="24">
                  <c:v>41586</c:v>
                </c:pt>
                <c:pt idx="25">
                  <c:v>41589</c:v>
                </c:pt>
                <c:pt idx="26">
                  <c:v>41590</c:v>
                </c:pt>
                <c:pt idx="27">
                  <c:v>41591</c:v>
                </c:pt>
                <c:pt idx="28">
                  <c:v>41592</c:v>
                </c:pt>
                <c:pt idx="29">
                  <c:v>41593</c:v>
                </c:pt>
                <c:pt idx="30">
                  <c:v>41596</c:v>
                </c:pt>
                <c:pt idx="31">
                  <c:v>41597</c:v>
                </c:pt>
                <c:pt idx="32">
                  <c:v>41598</c:v>
                </c:pt>
                <c:pt idx="33">
                  <c:v>41599</c:v>
                </c:pt>
                <c:pt idx="34">
                  <c:v>41600</c:v>
                </c:pt>
                <c:pt idx="35">
                  <c:v>41603</c:v>
                </c:pt>
                <c:pt idx="36">
                  <c:v>41604</c:v>
                </c:pt>
                <c:pt idx="37">
                  <c:v>41605</c:v>
                </c:pt>
                <c:pt idx="38">
                  <c:v>41606</c:v>
                </c:pt>
                <c:pt idx="39">
                  <c:v>41607</c:v>
                </c:pt>
                <c:pt idx="40">
                  <c:v>41610</c:v>
                </c:pt>
                <c:pt idx="41">
                  <c:v>41611</c:v>
                </c:pt>
                <c:pt idx="42">
                  <c:v>41612</c:v>
                </c:pt>
                <c:pt idx="43">
                  <c:v>41613</c:v>
                </c:pt>
                <c:pt idx="44">
                  <c:v>41614</c:v>
                </c:pt>
                <c:pt idx="45">
                  <c:v>41617</c:v>
                </c:pt>
                <c:pt idx="46">
                  <c:v>41618</c:v>
                </c:pt>
                <c:pt idx="47">
                  <c:v>41619</c:v>
                </c:pt>
                <c:pt idx="48">
                  <c:v>41620</c:v>
                </c:pt>
                <c:pt idx="49">
                  <c:v>41621</c:v>
                </c:pt>
                <c:pt idx="50">
                  <c:v>41624</c:v>
                </c:pt>
                <c:pt idx="51">
                  <c:v>41625</c:v>
                </c:pt>
                <c:pt idx="52">
                  <c:v>41626</c:v>
                </c:pt>
                <c:pt idx="53">
                  <c:v>41627</c:v>
                </c:pt>
                <c:pt idx="54">
                  <c:v>41628</c:v>
                </c:pt>
                <c:pt idx="55">
                  <c:v>41631</c:v>
                </c:pt>
                <c:pt idx="56">
                  <c:v>41632</c:v>
                </c:pt>
                <c:pt idx="57">
                  <c:v>41633</c:v>
                </c:pt>
                <c:pt idx="58">
                  <c:v>41634</c:v>
                </c:pt>
                <c:pt idx="59">
                  <c:v>41635</c:v>
                </c:pt>
                <c:pt idx="60">
                  <c:v>41638</c:v>
                </c:pt>
                <c:pt idx="61">
                  <c:v>41639</c:v>
                </c:pt>
                <c:pt idx="62">
                  <c:v>41641</c:v>
                </c:pt>
                <c:pt idx="63">
                  <c:v>41642</c:v>
                </c:pt>
                <c:pt idx="64">
                  <c:v>41645</c:v>
                </c:pt>
                <c:pt idx="65">
                  <c:v>41646</c:v>
                </c:pt>
                <c:pt idx="66">
                  <c:v>41647</c:v>
                </c:pt>
                <c:pt idx="67">
                  <c:v>41648</c:v>
                </c:pt>
                <c:pt idx="68">
                  <c:v>41649</c:v>
                </c:pt>
                <c:pt idx="69">
                  <c:v>41652</c:v>
                </c:pt>
                <c:pt idx="70">
                  <c:v>41653</c:v>
                </c:pt>
                <c:pt idx="71">
                  <c:v>41654</c:v>
                </c:pt>
                <c:pt idx="72">
                  <c:v>41655</c:v>
                </c:pt>
                <c:pt idx="73">
                  <c:v>41656</c:v>
                </c:pt>
                <c:pt idx="74">
                  <c:v>41659</c:v>
                </c:pt>
                <c:pt idx="75">
                  <c:v>41660</c:v>
                </c:pt>
                <c:pt idx="76">
                  <c:v>41661</c:v>
                </c:pt>
                <c:pt idx="77">
                  <c:v>41662</c:v>
                </c:pt>
                <c:pt idx="78">
                  <c:v>41663</c:v>
                </c:pt>
                <c:pt idx="79">
                  <c:v>41666</c:v>
                </c:pt>
                <c:pt idx="80">
                  <c:v>41667</c:v>
                </c:pt>
                <c:pt idx="81">
                  <c:v>41668</c:v>
                </c:pt>
                <c:pt idx="82">
                  <c:v>41669</c:v>
                </c:pt>
                <c:pt idx="83">
                  <c:v>41677</c:v>
                </c:pt>
                <c:pt idx="84">
                  <c:v>41680</c:v>
                </c:pt>
                <c:pt idx="85">
                  <c:v>41681</c:v>
                </c:pt>
                <c:pt idx="86">
                  <c:v>41682</c:v>
                </c:pt>
                <c:pt idx="87">
                  <c:v>41683</c:v>
                </c:pt>
                <c:pt idx="88">
                  <c:v>41684</c:v>
                </c:pt>
                <c:pt idx="89">
                  <c:v>41687</c:v>
                </c:pt>
                <c:pt idx="90">
                  <c:v>41688</c:v>
                </c:pt>
                <c:pt idx="91">
                  <c:v>41689</c:v>
                </c:pt>
                <c:pt idx="92">
                  <c:v>41690</c:v>
                </c:pt>
                <c:pt idx="93">
                  <c:v>41691</c:v>
                </c:pt>
                <c:pt idx="94">
                  <c:v>41694</c:v>
                </c:pt>
                <c:pt idx="95">
                  <c:v>41695</c:v>
                </c:pt>
                <c:pt idx="96">
                  <c:v>41696</c:v>
                </c:pt>
                <c:pt idx="97">
                  <c:v>41697</c:v>
                </c:pt>
                <c:pt idx="98">
                  <c:v>41698</c:v>
                </c:pt>
                <c:pt idx="99">
                  <c:v>41701</c:v>
                </c:pt>
                <c:pt idx="100">
                  <c:v>41702</c:v>
                </c:pt>
                <c:pt idx="101">
                  <c:v>41703</c:v>
                </c:pt>
                <c:pt idx="102">
                  <c:v>41704</c:v>
                </c:pt>
                <c:pt idx="103">
                  <c:v>41705</c:v>
                </c:pt>
                <c:pt idx="104">
                  <c:v>41708</c:v>
                </c:pt>
                <c:pt idx="105">
                  <c:v>41709</c:v>
                </c:pt>
                <c:pt idx="106">
                  <c:v>41710</c:v>
                </c:pt>
                <c:pt idx="107">
                  <c:v>41711</c:v>
                </c:pt>
                <c:pt idx="108">
                  <c:v>41712</c:v>
                </c:pt>
                <c:pt idx="109">
                  <c:v>41715</c:v>
                </c:pt>
                <c:pt idx="110">
                  <c:v>41716</c:v>
                </c:pt>
                <c:pt idx="111">
                  <c:v>41717</c:v>
                </c:pt>
                <c:pt idx="112">
                  <c:v>41718</c:v>
                </c:pt>
                <c:pt idx="113">
                  <c:v>41719</c:v>
                </c:pt>
                <c:pt idx="114">
                  <c:v>41722</c:v>
                </c:pt>
                <c:pt idx="115">
                  <c:v>41723</c:v>
                </c:pt>
                <c:pt idx="116">
                  <c:v>41724</c:v>
                </c:pt>
                <c:pt idx="117">
                  <c:v>41725</c:v>
                </c:pt>
                <c:pt idx="118">
                  <c:v>41726</c:v>
                </c:pt>
                <c:pt idx="119">
                  <c:v>41729</c:v>
                </c:pt>
                <c:pt idx="120">
                  <c:v>41730</c:v>
                </c:pt>
                <c:pt idx="121">
                  <c:v>41731</c:v>
                </c:pt>
                <c:pt idx="122">
                  <c:v>41732</c:v>
                </c:pt>
                <c:pt idx="123">
                  <c:v>41733</c:v>
                </c:pt>
                <c:pt idx="124">
                  <c:v>41737</c:v>
                </c:pt>
                <c:pt idx="125">
                  <c:v>41738</c:v>
                </c:pt>
                <c:pt idx="126">
                  <c:v>41739</c:v>
                </c:pt>
                <c:pt idx="127">
                  <c:v>41740</c:v>
                </c:pt>
                <c:pt idx="128">
                  <c:v>41743</c:v>
                </c:pt>
                <c:pt idx="129">
                  <c:v>41744</c:v>
                </c:pt>
                <c:pt idx="130">
                  <c:v>41745</c:v>
                </c:pt>
                <c:pt idx="131">
                  <c:v>41746</c:v>
                </c:pt>
                <c:pt idx="132">
                  <c:v>41747</c:v>
                </c:pt>
                <c:pt idx="133">
                  <c:v>41750</c:v>
                </c:pt>
                <c:pt idx="134">
                  <c:v>41751</c:v>
                </c:pt>
                <c:pt idx="135">
                  <c:v>41752</c:v>
                </c:pt>
                <c:pt idx="136">
                  <c:v>41753</c:v>
                </c:pt>
                <c:pt idx="137">
                  <c:v>41754</c:v>
                </c:pt>
                <c:pt idx="138">
                  <c:v>41757</c:v>
                </c:pt>
                <c:pt idx="139">
                  <c:v>41758</c:v>
                </c:pt>
                <c:pt idx="140">
                  <c:v>41759</c:v>
                </c:pt>
                <c:pt idx="141">
                  <c:v>41764</c:v>
                </c:pt>
                <c:pt idx="142">
                  <c:v>41765</c:v>
                </c:pt>
                <c:pt idx="143">
                  <c:v>41766</c:v>
                </c:pt>
                <c:pt idx="144">
                  <c:v>41767</c:v>
                </c:pt>
                <c:pt idx="145">
                  <c:v>41768</c:v>
                </c:pt>
                <c:pt idx="146">
                  <c:v>41771</c:v>
                </c:pt>
                <c:pt idx="147">
                  <c:v>41772</c:v>
                </c:pt>
                <c:pt idx="148">
                  <c:v>41773</c:v>
                </c:pt>
                <c:pt idx="149">
                  <c:v>41774</c:v>
                </c:pt>
                <c:pt idx="150">
                  <c:v>41775</c:v>
                </c:pt>
                <c:pt idx="151">
                  <c:v>41778</c:v>
                </c:pt>
                <c:pt idx="152">
                  <c:v>41779</c:v>
                </c:pt>
                <c:pt idx="153">
                  <c:v>41780</c:v>
                </c:pt>
                <c:pt idx="154">
                  <c:v>41781</c:v>
                </c:pt>
                <c:pt idx="155">
                  <c:v>41782</c:v>
                </c:pt>
                <c:pt idx="156">
                  <c:v>41785</c:v>
                </c:pt>
                <c:pt idx="157">
                  <c:v>41786</c:v>
                </c:pt>
                <c:pt idx="158">
                  <c:v>41787</c:v>
                </c:pt>
                <c:pt idx="159">
                  <c:v>41788</c:v>
                </c:pt>
                <c:pt idx="160">
                  <c:v>41789</c:v>
                </c:pt>
                <c:pt idx="161">
                  <c:v>41793</c:v>
                </c:pt>
                <c:pt idx="162">
                  <c:v>41794</c:v>
                </c:pt>
                <c:pt idx="163">
                  <c:v>41795</c:v>
                </c:pt>
                <c:pt idx="164">
                  <c:v>41796</c:v>
                </c:pt>
                <c:pt idx="165">
                  <c:v>41799</c:v>
                </c:pt>
                <c:pt idx="166">
                  <c:v>41800</c:v>
                </c:pt>
                <c:pt idx="167">
                  <c:v>41801</c:v>
                </c:pt>
                <c:pt idx="168">
                  <c:v>41802</c:v>
                </c:pt>
                <c:pt idx="169">
                  <c:v>41803</c:v>
                </c:pt>
                <c:pt idx="170">
                  <c:v>41806</c:v>
                </c:pt>
                <c:pt idx="171">
                  <c:v>41807</c:v>
                </c:pt>
                <c:pt idx="172">
                  <c:v>41808</c:v>
                </c:pt>
                <c:pt idx="173">
                  <c:v>41809</c:v>
                </c:pt>
                <c:pt idx="174">
                  <c:v>41810</c:v>
                </c:pt>
                <c:pt idx="175">
                  <c:v>41813</c:v>
                </c:pt>
                <c:pt idx="176">
                  <c:v>41814</c:v>
                </c:pt>
                <c:pt idx="177">
                  <c:v>41815</c:v>
                </c:pt>
                <c:pt idx="178">
                  <c:v>41816</c:v>
                </c:pt>
                <c:pt idx="179">
                  <c:v>41817</c:v>
                </c:pt>
                <c:pt idx="180">
                  <c:v>41820</c:v>
                </c:pt>
                <c:pt idx="181">
                  <c:v>41821</c:v>
                </c:pt>
                <c:pt idx="182">
                  <c:v>41822</c:v>
                </c:pt>
                <c:pt idx="183">
                  <c:v>41823</c:v>
                </c:pt>
                <c:pt idx="184">
                  <c:v>41824</c:v>
                </c:pt>
                <c:pt idx="185">
                  <c:v>41827</c:v>
                </c:pt>
                <c:pt idx="186">
                  <c:v>41828</c:v>
                </c:pt>
                <c:pt idx="187">
                  <c:v>41829</c:v>
                </c:pt>
                <c:pt idx="188">
                  <c:v>41830</c:v>
                </c:pt>
                <c:pt idx="189">
                  <c:v>41831</c:v>
                </c:pt>
                <c:pt idx="190">
                  <c:v>41834</c:v>
                </c:pt>
                <c:pt idx="191">
                  <c:v>41835</c:v>
                </c:pt>
                <c:pt idx="192">
                  <c:v>41836</c:v>
                </c:pt>
                <c:pt idx="193">
                  <c:v>41837</c:v>
                </c:pt>
                <c:pt idx="194">
                  <c:v>41838</c:v>
                </c:pt>
                <c:pt idx="195">
                  <c:v>41841</c:v>
                </c:pt>
                <c:pt idx="196">
                  <c:v>41842</c:v>
                </c:pt>
                <c:pt idx="197">
                  <c:v>41843</c:v>
                </c:pt>
                <c:pt idx="198">
                  <c:v>41844</c:v>
                </c:pt>
                <c:pt idx="199">
                  <c:v>41845</c:v>
                </c:pt>
                <c:pt idx="200">
                  <c:v>41848</c:v>
                </c:pt>
                <c:pt idx="201">
                  <c:v>41849</c:v>
                </c:pt>
                <c:pt idx="202">
                  <c:v>41850</c:v>
                </c:pt>
                <c:pt idx="203">
                  <c:v>41851</c:v>
                </c:pt>
                <c:pt idx="204">
                  <c:v>41852</c:v>
                </c:pt>
                <c:pt idx="205">
                  <c:v>41855</c:v>
                </c:pt>
                <c:pt idx="206">
                  <c:v>41856</c:v>
                </c:pt>
                <c:pt idx="207">
                  <c:v>41857</c:v>
                </c:pt>
                <c:pt idx="208">
                  <c:v>41858</c:v>
                </c:pt>
                <c:pt idx="209">
                  <c:v>41859</c:v>
                </c:pt>
                <c:pt idx="210">
                  <c:v>41862</c:v>
                </c:pt>
                <c:pt idx="211">
                  <c:v>41863</c:v>
                </c:pt>
                <c:pt idx="212">
                  <c:v>41864</c:v>
                </c:pt>
                <c:pt idx="213">
                  <c:v>41865</c:v>
                </c:pt>
                <c:pt idx="214">
                  <c:v>41866</c:v>
                </c:pt>
                <c:pt idx="215">
                  <c:v>41869</c:v>
                </c:pt>
                <c:pt idx="216">
                  <c:v>41870</c:v>
                </c:pt>
                <c:pt idx="217">
                  <c:v>41871</c:v>
                </c:pt>
                <c:pt idx="218">
                  <c:v>41872</c:v>
                </c:pt>
                <c:pt idx="219">
                  <c:v>41873</c:v>
                </c:pt>
                <c:pt idx="220">
                  <c:v>41876</c:v>
                </c:pt>
                <c:pt idx="221">
                  <c:v>41877</c:v>
                </c:pt>
                <c:pt idx="222">
                  <c:v>41878</c:v>
                </c:pt>
                <c:pt idx="223">
                  <c:v>41879</c:v>
                </c:pt>
                <c:pt idx="224">
                  <c:v>41880</c:v>
                </c:pt>
                <c:pt idx="225">
                  <c:v>41883</c:v>
                </c:pt>
                <c:pt idx="226">
                  <c:v>41884</c:v>
                </c:pt>
                <c:pt idx="227">
                  <c:v>41885</c:v>
                </c:pt>
                <c:pt idx="228">
                  <c:v>41886</c:v>
                </c:pt>
                <c:pt idx="229">
                  <c:v>41887</c:v>
                </c:pt>
                <c:pt idx="230">
                  <c:v>41891</c:v>
                </c:pt>
                <c:pt idx="231">
                  <c:v>41892</c:v>
                </c:pt>
                <c:pt idx="232">
                  <c:v>41893</c:v>
                </c:pt>
                <c:pt idx="233">
                  <c:v>41894</c:v>
                </c:pt>
                <c:pt idx="234">
                  <c:v>41897</c:v>
                </c:pt>
                <c:pt idx="235">
                  <c:v>41898</c:v>
                </c:pt>
                <c:pt idx="236">
                  <c:v>41899</c:v>
                </c:pt>
                <c:pt idx="237">
                  <c:v>41900</c:v>
                </c:pt>
                <c:pt idx="238">
                  <c:v>41901</c:v>
                </c:pt>
                <c:pt idx="239">
                  <c:v>41904</c:v>
                </c:pt>
                <c:pt idx="240">
                  <c:v>41905</c:v>
                </c:pt>
                <c:pt idx="241">
                  <c:v>41906</c:v>
                </c:pt>
                <c:pt idx="242">
                  <c:v>41907</c:v>
                </c:pt>
                <c:pt idx="243">
                  <c:v>41908</c:v>
                </c:pt>
                <c:pt idx="244">
                  <c:v>41911</c:v>
                </c:pt>
              </c:numCache>
            </c:numRef>
          </c:cat>
          <c:val>
            <c:numRef>
              <c:f>市场及表现!$N$5:$N$813</c:f>
              <c:numCache>
                <c:formatCode>###,###,##0.000</c:formatCode>
                <c:ptCount val="809"/>
                <c:pt idx="0">
                  <c:v>0</c:v>
                </c:pt>
                <c:pt idx="1">
                  <c:v>2.2684254237201884E-3</c:v>
                </c:pt>
                <c:pt idx="2">
                  <c:v>7.3148695815863363E-3</c:v>
                </c:pt>
                <c:pt idx="3">
                  <c:v>-5.3338161348349677E-3</c:v>
                </c:pt>
                <c:pt idx="4">
                  <c:v>6.6386774886528777E-3</c:v>
                </c:pt>
                <c:pt idx="5">
                  <c:v>5.5704724445042597E-3</c:v>
                </c:pt>
                <c:pt idx="6">
                  <c:v>2.0074447507587134E-2</c:v>
                </c:pt>
                <c:pt idx="7">
                  <c:v>-4.5627296173689214E-4</c:v>
                </c:pt>
                <c:pt idx="8">
                  <c:v>-7.3712147215651003E-3</c:v>
                </c:pt>
                <c:pt idx="9">
                  <c:v>-5.4927353083450425E-3</c:v>
                </c:pt>
                <c:pt idx="10">
                  <c:v>1.9585153907598629E-2</c:v>
                </c:pt>
                <c:pt idx="11">
                  <c:v>1.0449023881365704E-2</c:v>
                </c:pt>
                <c:pt idx="12">
                  <c:v>-1.0305228664306942E-2</c:v>
                </c:pt>
                <c:pt idx="13">
                  <c:v>-1.4925664577734588E-2</c:v>
                </c:pt>
                <c:pt idx="14">
                  <c:v>-4.1776585621641105E-2</c:v>
                </c:pt>
                <c:pt idx="15">
                  <c:v>-4.8772272504522873E-2</c:v>
                </c:pt>
                <c:pt idx="16">
                  <c:v>-6.690282108504042E-2</c:v>
                </c:pt>
                <c:pt idx="17">
                  <c:v>-5.4122943448602912E-2</c:v>
                </c:pt>
                <c:pt idx="18">
                  <c:v>-6.9861419859213458E-2</c:v>
                </c:pt>
                <c:pt idx="19">
                  <c:v>-6.6761462505409819E-2</c:v>
                </c:pt>
                <c:pt idx="20">
                  <c:v>-7.2466622184309992E-2</c:v>
                </c:pt>
                <c:pt idx="21">
                  <c:v>-6.8973290723210456E-2</c:v>
                </c:pt>
                <c:pt idx="22">
                  <c:v>-8.1670725992592841E-2</c:v>
                </c:pt>
                <c:pt idx="23">
                  <c:v>-9.7840957751093249E-2</c:v>
                </c:pt>
                <c:pt idx="24">
                  <c:v>-0.11061098801144131</c:v>
                </c:pt>
                <c:pt idx="25">
                  <c:v>-8.8997341847022904E-2</c:v>
                </c:pt>
                <c:pt idx="26">
                  <c:v>-7.4552736715209122E-2</c:v>
                </c:pt>
                <c:pt idx="27">
                  <c:v>-9.033455166325044E-2</c:v>
                </c:pt>
                <c:pt idx="28">
                  <c:v>-7.4938834519012287E-2</c:v>
                </c:pt>
                <c:pt idx="29">
                  <c:v>-6.5571660851393321E-2</c:v>
                </c:pt>
                <c:pt idx="30">
                  <c:v>-5.5499391529623132E-2</c:v>
                </c:pt>
                <c:pt idx="31">
                  <c:v>-5.7756205115668258E-2</c:v>
                </c:pt>
                <c:pt idx="32">
                  <c:v>-5.3614862533822638E-2</c:v>
                </c:pt>
                <c:pt idx="33">
                  <c:v>-5.7039262362296728E-2</c:v>
                </c:pt>
                <c:pt idx="34">
                  <c:v>-6.3388937847563276E-2</c:v>
                </c:pt>
                <c:pt idx="35">
                  <c:v>-6.0710938878748122E-2</c:v>
                </c:pt>
                <c:pt idx="36">
                  <c:v>-5.697441419791327E-2</c:v>
                </c:pt>
                <c:pt idx="37">
                  <c:v>-5.0069924772432328E-2</c:v>
                </c:pt>
                <c:pt idx="38">
                  <c:v>-4.0791478315993834E-2</c:v>
                </c:pt>
                <c:pt idx="39">
                  <c:v>-2.9658347471151814E-2</c:v>
                </c:pt>
                <c:pt idx="40">
                  <c:v>-7.1588004336475164E-2</c:v>
                </c:pt>
                <c:pt idx="41">
                  <c:v>-5.2346214653507306E-2</c:v>
                </c:pt>
                <c:pt idx="42">
                  <c:v>-4.1112744759809527E-2</c:v>
                </c:pt>
                <c:pt idx="43">
                  <c:v>-4.2906664452071364E-2</c:v>
                </c:pt>
                <c:pt idx="44">
                  <c:v>-4.5505178627537335E-2</c:v>
                </c:pt>
                <c:pt idx="45">
                  <c:v>-4.1230980490465807E-2</c:v>
                </c:pt>
                <c:pt idx="46">
                  <c:v>-4.8257688288468548E-2</c:v>
                </c:pt>
                <c:pt idx="47">
                  <c:v>-5.668608437036915E-2</c:v>
                </c:pt>
                <c:pt idx="48">
                  <c:v>-4.8450787603558365E-2</c:v>
                </c:pt>
                <c:pt idx="49">
                  <c:v>-4.4257889134610262E-2</c:v>
                </c:pt>
                <c:pt idx="50">
                  <c:v>-5.8464997736951907E-2</c:v>
                </c:pt>
                <c:pt idx="51">
                  <c:v>-5.2769298933031838E-2</c:v>
                </c:pt>
                <c:pt idx="52">
                  <c:v>-4.7098655483632457E-2</c:v>
                </c:pt>
                <c:pt idx="53">
                  <c:v>-5.4347971116200822E-2</c:v>
                </c:pt>
                <c:pt idx="54">
                  <c:v>-5.9523069730278322E-2</c:v>
                </c:pt>
                <c:pt idx="55">
                  <c:v>-3.2971098892224049E-2</c:v>
                </c:pt>
                <c:pt idx="56">
                  <c:v>-3.6367485792471288E-2</c:v>
                </c:pt>
                <c:pt idx="57">
                  <c:v>-3.2407361817703317E-2</c:v>
                </c:pt>
                <c:pt idx="58">
                  <c:v>-4.0506358128096442E-2</c:v>
                </c:pt>
                <c:pt idx="59">
                  <c:v>-3.1765450692725961E-2</c:v>
                </c:pt>
                <c:pt idx="60">
                  <c:v>-3.0726653341676791E-2</c:v>
                </c:pt>
                <c:pt idx="61">
                  <c:v>-2.3120563576424558E-2</c:v>
                </c:pt>
                <c:pt idx="62">
                  <c:v>-5.8142706224976193E-3</c:v>
                </c:pt>
                <c:pt idx="63">
                  <c:v>-1.111661212351811E-2</c:v>
                </c:pt>
                <c:pt idx="64">
                  <c:v>-3.354910289899693E-2</c:v>
                </c:pt>
                <c:pt idx="65">
                  <c:v>-2.3208097675484818E-2</c:v>
                </c:pt>
                <c:pt idx="66">
                  <c:v>-1.4085377557305545E-2</c:v>
                </c:pt>
                <c:pt idx="67">
                  <c:v>-2.3234699034442863E-2</c:v>
                </c:pt>
                <c:pt idx="68">
                  <c:v>-4.170698181317356E-2</c:v>
                </c:pt>
                <c:pt idx="69">
                  <c:v>-4.5985666723992069E-2</c:v>
                </c:pt>
                <c:pt idx="70">
                  <c:v>-3.1938317514963233E-2</c:v>
                </c:pt>
                <c:pt idx="71">
                  <c:v>-1.8172324309114973E-2</c:v>
                </c:pt>
                <c:pt idx="72">
                  <c:v>-2.1880600800178285E-2</c:v>
                </c:pt>
                <c:pt idx="73">
                  <c:v>-3.4291117811285243E-2</c:v>
                </c:pt>
                <c:pt idx="74">
                  <c:v>-4.5342310420953824E-2</c:v>
                </c:pt>
                <c:pt idx="75">
                  <c:v>-3.9026025270652465E-2</c:v>
                </c:pt>
                <c:pt idx="76">
                  <c:v>-1.903892701376908E-2</c:v>
                </c:pt>
                <c:pt idx="77">
                  <c:v>-1.6892316657065254E-2</c:v>
                </c:pt>
                <c:pt idx="78">
                  <c:v>-2.2452185527657154E-3</c:v>
                </c:pt>
                <c:pt idx="79">
                  <c:v>-9.8313951086906881E-3</c:v>
                </c:pt>
                <c:pt idx="80">
                  <c:v>-6.9420304462720628E-3</c:v>
                </c:pt>
                <c:pt idx="81">
                  <c:v>2.3247537593031886E-3</c:v>
                </c:pt>
                <c:pt idx="82">
                  <c:v>-1.1566801893883039E-3</c:v>
                </c:pt>
                <c:pt idx="83">
                  <c:v>5.3284387280967405E-3</c:v>
                </c:pt>
                <c:pt idx="84">
                  <c:v>3.6344278921516704E-2</c:v>
                </c:pt>
                <c:pt idx="85">
                  <c:v>3.8902630590406551E-2</c:v>
                </c:pt>
                <c:pt idx="86">
                  <c:v>4.7487475599596873E-2</c:v>
                </c:pt>
                <c:pt idx="87">
                  <c:v>2.8098865908279924E-2</c:v>
                </c:pt>
                <c:pt idx="88">
                  <c:v>5.247965836259505E-2</c:v>
                </c:pt>
                <c:pt idx="89">
                  <c:v>6.9549799138734381E-2</c:v>
                </c:pt>
                <c:pt idx="90">
                  <c:v>7.3312589090606339E-2</c:v>
                </c:pt>
                <c:pt idx="91">
                  <c:v>7.8856964308034128E-2</c:v>
                </c:pt>
                <c:pt idx="92">
                  <c:v>6.3508736387052789E-2</c:v>
                </c:pt>
                <c:pt idx="93">
                  <c:v>6.3576743777895128E-2</c:v>
                </c:pt>
                <c:pt idx="94">
                  <c:v>7.841465579942053E-2</c:v>
                </c:pt>
                <c:pt idx="95">
                  <c:v>4.6625057189560781E-2</c:v>
                </c:pt>
                <c:pt idx="96">
                  <c:v>5.2808217914299682E-2</c:v>
                </c:pt>
                <c:pt idx="97">
                  <c:v>1.9638726322227962E-2</c:v>
                </c:pt>
                <c:pt idx="98">
                  <c:v>2.1076997776341644E-2</c:v>
                </c:pt>
                <c:pt idx="99">
                  <c:v>3.8885238040487824E-2</c:v>
                </c:pt>
                <c:pt idx="100">
                  <c:v>3.2016407543439485E-2</c:v>
                </c:pt>
                <c:pt idx="101">
                  <c:v>2.2956283800572352E-2</c:v>
                </c:pt>
                <c:pt idx="102">
                  <c:v>1.7163455587443144E-2</c:v>
                </c:pt>
                <c:pt idx="103">
                  <c:v>2.719225193661412E-2</c:v>
                </c:pt>
                <c:pt idx="104">
                  <c:v>-3.3844053658582673E-5</c:v>
                </c:pt>
                <c:pt idx="105">
                  <c:v>4.3339377650537525E-3</c:v>
                </c:pt>
                <c:pt idx="106">
                  <c:v>1.3163555607207389E-3</c:v>
                </c:pt>
                <c:pt idx="107">
                  <c:v>1.5151683704699881E-2</c:v>
                </c:pt>
                <c:pt idx="108">
                  <c:v>9.826336985477635E-3</c:v>
                </c:pt>
                <c:pt idx="109">
                  <c:v>3.1874040700045736E-2</c:v>
                </c:pt>
                <c:pt idx="110">
                  <c:v>3.5894794935786845E-2</c:v>
                </c:pt>
                <c:pt idx="111">
                  <c:v>3.0954924257713623E-2</c:v>
                </c:pt>
                <c:pt idx="112">
                  <c:v>5.7818717469000358E-3</c:v>
                </c:pt>
                <c:pt idx="113">
                  <c:v>1.6012539305902518E-2</c:v>
                </c:pt>
                <c:pt idx="114">
                  <c:v>1.2246943019889045E-2</c:v>
                </c:pt>
                <c:pt idx="115">
                  <c:v>8.2757785569116393E-3</c:v>
                </c:pt>
                <c:pt idx="116">
                  <c:v>1.9643028247618544E-2</c:v>
                </c:pt>
                <c:pt idx="117">
                  <c:v>-1.0289331705637395E-4</c:v>
                </c:pt>
                <c:pt idx="118">
                  <c:v>-2.6221058670901964E-2</c:v>
                </c:pt>
                <c:pt idx="119">
                  <c:v>-3.1760896701394481E-2</c:v>
                </c:pt>
                <c:pt idx="120">
                  <c:v>-2.0697403273812309E-2</c:v>
                </c:pt>
                <c:pt idx="121">
                  <c:v>-3.1104348947451732E-2</c:v>
                </c:pt>
                <c:pt idx="122">
                  <c:v>-3.3691284894034279E-2</c:v>
                </c:pt>
                <c:pt idx="123">
                  <c:v>-2.2680019529396911E-2</c:v>
                </c:pt>
                <c:pt idx="124">
                  <c:v>-8.3124793579001377E-3</c:v>
                </c:pt>
                <c:pt idx="125">
                  <c:v>2.2678204654622558E-3</c:v>
                </c:pt>
                <c:pt idx="126">
                  <c:v>4.1269580188207922E-3</c:v>
                </c:pt>
                <c:pt idx="127">
                  <c:v>8.7847164958907431E-3</c:v>
                </c:pt>
                <c:pt idx="128">
                  <c:v>1.3266331293492417E-2</c:v>
                </c:pt>
                <c:pt idx="129">
                  <c:v>7.5972338485303936E-3</c:v>
                </c:pt>
                <c:pt idx="130">
                  <c:v>4.847748978889399E-3</c:v>
                </c:pt>
                <c:pt idx="131">
                  <c:v>1.8705813470731858E-3</c:v>
                </c:pt>
                <c:pt idx="132">
                  <c:v>5.9766683059914172E-3</c:v>
                </c:pt>
                <c:pt idx="133">
                  <c:v>-8.8423219655738849E-3</c:v>
                </c:pt>
                <c:pt idx="134">
                  <c:v>-2.0175189861948217E-2</c:v>
                </c:pt>
                <c:pt idx="135">
                  <c:v>-2.4295190860801452E-2</c:v>
                </c:pt>
                <c:pt idx="136">
                  <c:v>-3.6215540443324867E-2</c:v>
                </c:pt>
                <c:pt idx="137">
                  <c:v>-5.4253177518043816E-2</c:v>
                </c:pt>
                <c:pt idx="138">
                  <c:v>-8.6875383539334439E-2</c:v>
                </c:pt>
                <c:pt idx="139">
                  <c:v>-7.5409021520684183E-2</c:v>
                </c:pt>
                <c:pt idx="140">
                  <c:v>-6.2195573661582904E-2</c:v>
                </c:pt>
                <c:pt idx="141">
                  <c:v>-5.3390036518977446E-2</c:v>
                </c:pt>
                <c:pt idx="142">
                  <c:v>-4.812943713776241E-2</c:v>
                </c:pt>
                <c:pt idx="143">
                  <c:v>-6.3307436526687244E-2</c:v>
                </c:pt>
                <c:pt idx="144">
                  <c:v>-6.4366533588173125E-2</c:v>
                </c:pt>
                <c:pt idx="145">
                  <c:v>-7.2275388157182596E-2</c:v>
                </c:pt>
                <c:pt idx="146">
                  <c:v>-5.9253409586753403E-2</c:v>
                </c:pt>
                <c:pt idx="147">
                  <c:v>-6.0694554592592764E-2</c:v>
                </c:pt>
                <c:pt idx="148">
                  <c:v>-5.8525443149568646E-2</c:v>
                </c:pt>
                <c:pt idx="149">
                  <c:v>-7.2808776492424565E-2</c:v>
                </c:pt>
                <c:pt idx="150">
                  <c:v>-8.1179197407928561E-2</c:v>
                </c:pt>
                <c:pt idx="151">
                  <c:v>-9.0932552901331065E-2</c:v>
                </c:pt>
                <c:pt idx="152">
                  <c:v>-8.7615146662551213E-2</c:v>
                </c:pt>
                <c:pt idx="153">
                  <c:v>-7.8107084938391247E-2</c:v>
                </c:pt>
                <c:pt idx="154">
                  <c:v>-7.584381846426036E-2</c:v>
                </c:pt>
                <c:pt idx="155">
                  <c:v>-6.5956095019986893E-2</c:v>
                </c:pt>
                <c:pt idx="156">
                  <c:v>-4.6450123426608592E-2</c:v>
                </c:pt>
                <c:pt idx="157">
                  <c:v>-5.1075634267645498E-2</c:v>
                </c:pt>
                <c:pt idx="158">
                  <c:v>-3.9673330606764035E-2</c:v>
                </c:pt>
                <c:pt idx="159">
                  <c:v>-4.3691463356720472E-2</c:v>
                </c:pt>
                <c:pt idx="160">
                  <c:v>-4.4192402403176567E-2</c:v>
                </c:pt>
                <c:pt idx="161">
                  <c:v>-4.3559464825693617E-2</c:v>
                </c:pt>
                <c:pt idx="162">
                  <c:v>-5.4400350418710164E-2</c:v>
                </c:pt>
                <c:pt idx="163">
                  <c:v>-4.3894947788573502E-2</c:v>
                </c:pt>
                <c:pt idx="164">
                  <c:v>-4.3025185857460735E-2</c:v>
                </c:pt>
                <c:pt idx="165">
                  <c:v>-4.8329190993690707E-2</c:v>
                </c:pt>
                <c:pt idx="166">
                  <c:v>-4.1228661483810103E-2</c:v>
                </c:pt>
                <c:pt idx="167">
                  <c:v>-3.1844414549797362E-2</c:v>
                </c:pt>
                <c:pt idx="168">
                  <c:v>-3.4317181429569521E-2</c:v>
                </c:pt>
                <c:pt idx="169">
                  <c:v>-2.8193273005327479E-2</c:v>
                </c:pt>
                <c:pt idx="170">
                  <c:v>-2.8698463563985976E-2</c:v>
                </c:pt>
                <c:pt idx="171">
                  <c:v>-3.8915939672083733E-2</c:v>
                </c:pt>
                <c:pt idx="172">
                  <c:v>-4.4793058735834168E-2</c:v>
                </c:pt>
                <c:pt idx="173">
                  <c:v>-6.3187184268504115E-2</c:v>
                </c:pt>
                <c:pt idx="174">
                  <c:v>-5.6037417878176843E-2</c:v>
                </c:pt>
                <c:pt idx="175">
                  <c:v>-4.8212467658679481E-2</c:v>
                </c:pt>
                <c:pt idx="176">
                  <c:v>-3.9288392306288777E-2</c:v>
                </c:pt>
                <c:pt idx="177">
                  <c:v>-4.2278079213167064E-2</c:v>
                </c:pt>
                <c:pt idx="178">
                  <c:v>-2.9943988595326876E-2</c:v>
                </c:pt>
                <c:pt idx="179">
                  <c:v>-2.6014448621382469E-2</c:v>
                </c:pt>
                <c:pt idx="180">
                  <c:v>-1.6200362040630356E-2</c:v>
                </c:pt>
                <c:pt idx="181">
                  <c:v>-1.2525711146076923E-2</c:v>
                </c:pt>
                <c:pt idx="182">
                  <c:v>-7.1103768859700489E-3</c:v>
                </c:pt>
                <c:pt idx="183">
                  <c:v>1.219931936146379E-2</c:v>
                </c:pt>
                <c:pt idx="184">
                  <c:v>7.3396560657701393E-3</c:v>
                </c:pt>
                <c:pt idx="185">
                  <c:v>2.8396740632783413E-3</c:v>
                </c:pt>
                <c:pt idx="186">
                  <c:v>9.1244677753692383E-3</c:v>
                </c:pt>
                <c:pt idx="187">
                  <c:v>-7.5357633677541891E-3</c:v>
                </c:pt>
                <c:pt idx="188">
                  <c:v>-5.7200483738065744E-3</c:v>
                </c:pt>
                <c:pt idx="189">
                  <c:v>-3.4381626288447764E-3</c:v>
                </c:pt>
                <c:pt idx="190">
                  <c:v>4.8249622178360152E-3</c:v>
                </c:pt>
                <c:pt idx="191">
                  <c:v>7.1958440443153915E-3</c:v>
                </c:pt>
                <c:pt idx="192">
                  <c:v>-4.478455571142903E-3</c:v>
                </c:pt>
                <c:pt idx="193">
                  <c:v>-1.1246022777552267E-2</c:v>
                </c:pt>
                <c:pt idx="194">
                  <c:v>-1.1028842762912827E-2</c:v>
                </c:pt>
                <c:pt idx="195">
                  <c:v>-8.3167476744984148E-3</c:v>
                </c:pt>
                <c:pt idx="196">
                  <c:v>6.9035819880935989E-4</c:v>
                </c:pt>
                <c:pt idx="197">
                  <c:v>-1.5111151501410736E-2</c:v>
                </c:pt>
                <c:pt idx="198">
                  <c:v>-1.8341141271902561E-2</c:v>
                </c:pt>
                <c:pt idx="199">
                  <c:v>-1.1252996601915921E-2</c:v>
                </c:pt>
                <c:pt idx="200">
                  <c:v>5.0898499128810837E-3</c:v>
                </c:pt>
                <c:pt idx="201">
                  <c:v>1.3103194216572245E-2</c:v>
                </c:pt>
                <c:pt idx="202">
                  <c:v>2.3313041128860013E-2</c:v>
                </c:pt>
                <c:pt idx="203">
                  <c:v>2.6232821748141788E-2</c:v>
                </c:pt>
                <c:pt idx="204">
                  <c:v>3.1010277938325004E-2</c:v>
                </c:pt>
                <c:pt idx="205">
                  <c:v>4.0428184077639928E-2</c:v>
                </c:pt>
                <c:pt idx="206">
                  <c:v>4.0853839429760841E-2</c:v>
                </c:pt>
                <c:pt idx="207">
                  <c:v>4.3647032533545849E-2</c:v>
                </c:pt>
                <c:pt idx="208">
                  <c:v>3.3745395049337601E-2</c:v>
                </c:pt>
                <c:pt idx="209">
                  <c:v>3.8481327576864288E-2</c:v>
                </c:pt>
                <c:pt idx="210">
                  <c:v>5.3840730421223393E-2</c:v>
                </c:pt>
                <c:pt idx="211">
                  <c:v>5.4227634836037319E-2</c:v>
                </c:pt>
                <c:pt idx="212">
                  <c:v>5.098961256423018E-2</c:v>
                </c:pt>
                <c:pt idx="213">
                  <c:v>4.5222175793543151E-2</c:v>
                </c:pt>
                <c:pt idx="214">
                  <c:v>5.55493509991003E-2</c:v>
                </c:pt>
                <c:pt idx="215">
                  <c:v>6.994999583082917E-2</c:v>
                </c:pt>
                <c:pt idx="216">
                  <c:v>6.8437532968124382E-2</c:v>
                </c:pt>
                <c:pt idx="217">
                  <c:v>6.826950581195157E-2</c:v>
                </c:pt>
                <c:pt idx="218">
                  <c:v>6.797331152705266E-2</c:v>
                </c:pt>
                <c:pt idx="219">
                  <c:v>7.6445583887057911E-2</c:v>
                </c:pt>
                <c:pt idx="220">
                  <c:v>7.1616151699870345E-2</c:v>
                </c:pt>
                <c:pt idx="221">
                  <c:v>5.576858115005856E-2</c:v>
                </c:pt>
                <c:pt idx="222">
                  <c:v>5.8042115110180204E-2</c:v>
                </c:pt>
                <c:pt idx="223">
                  <c:v>4.9540838362581052E-2</c:v>
                </c:pt>
                <c:pt idx="224">
                  <c:v>5.8135110637959064E-2</c:v>
                </c:pt>
                <c:pt idx="225">
                  <c:v>7.3881233048775474E-2</c:v>
                </c:pt>
                <c:pt idx="226">
                  <c:v>8.5422794739780539E-2</c:v>
                </c:pt>
                <c:pt idx="227">
                  <c:v>9.2537927269834341E-2</c:v>
                </c:pt>
                <c:pt idx="228">
                  <c:v>9.7126451635149991E-2</c:v>
                </c:pt>
                <c:pt idx="229">
                  <c:v>0.10481789092797533</c:v>
                </c:pt>
                <c:pt idx="230">
                  <c:v>0.114072760816746</c:v>
                </c:pt>
                <c:pt idx="231">
                  <c:v>0.11552773584054021</c:v>
                </c:pt>
                <c:pt idx="232">
                  <c:v>0.11201314681842867</c:v>
                </c:pt>
                <c:pt idx="233">
                  <c:v>0.12052549766302945</c:v>
                </c:pt>
                <c:pt idx="234">
                  <c:v>0.12615387805634581</c:v>
                </c:pt>
                <c:pt idx="235">
                  <c:v>9.3122468186673579E-2</c:v>
                </c:pt>
                <c:pt idx="236">
                  <c:v>0.10473220531248129</c:v>
                </c:pt>
                <c:pt idx="237">
                  <c:v>0.12196657545128464</c:v>
                </c:pt>
                <c:pt idx="238">
                  <c:v>0.13302008706760904</c:v>
                </c:pt>
                <c:pt idx="239">
                  <c:v>0.12258954802190569</c:v>
                </c:pt>
                <c:pt idx="240">
                  <c:v>0.13204959958653117</c:v>
                </c:pt>
              </c:numCache>
            </c:numRef>
          </c:val>
          <c:smooth val="0"/>
        </c:ser>
        <c:dLbls>
          <c:showLegendKey val="0"/>
          <c:showVal val="0"/>
          <c:showCatName val="0"/>
          <c:showSerName val="0"/>
          <c:showPercent val="0"/>
          <c:showBubbleSize val="0"/>
        </c:dLbls>
        <c:marker val="1"/>
        <c:smooth val="0"/>
        <c:axId val="222176384"/>
        <c:axId val="222177920"/>
      </c:lineChart>
      <c:dateAx>
        <c:axId val="222176384"/>
        <c:scaling>
          <c:orientation val="minMax"/>
        </c:scaling>
        <c:delete val="0"/>
        <c:axPos val="b"/>
        <c:numFmt formatCode="yyyy\-mm\-dd" sourceLinked="0"/>
        <c:majorTickMark val="none"/>
        <c:minorTickMark val="none"/>
        <c:tickLblPos val="low"/>
        <c:crossAx val="222177920"/>
        <c:crosses val="autoZero"/>
        <c:auto val="1"/>
        <c:lblOffset val="100"/>
        <c:baseTimeUnit val="days"/>
      </c:dateAx>
      <c:valAx>
        <c:axId val="222177920"/>
        <c:scaling>
          <c:orientation val="minMax"/>
          <c:min val="-0.30000000000000032"/>
        </c:scaling>
        <c:delete val="0"/>
        <c:axPos val="l"/>
        <c:numFmt formatCode="0.00%" sourceLinked="0"/>
        <c:majorTickMark val="none"/>
        <c:minorTickMark val="none"/>
        <c:tickLblPos val="nextTo"/>
        <c:crossAx val="222176384"/>
        <c:crosses val="autoZero"/>
        <c:crossBetween val="between"/>
      </c:valAx>
    </c:plotArea>
    <c:legend>
      <c:legendPos val="t"/>
      <c:layout/>
      <c:overlay val="0"/>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485355648535567E-2"/>
          <c:y val="4.7457627118646671E-2"/>
          <c:w val="0.61715481171549824"/>
          <c:h val="0.72542372881355932"/>
        </c:manualLayout>
      </c:layout>
      <c:barChart>
        <c:barDir val="bar"/>
        <c:grouping val="clustered"/>
        <c:varyColors val="0"/>
        <c:ser>
          <c:idx val="0"/>
          <c:order val="0"/>
          <c:tx>
            <c:strRef>
              <c:f>市场及表现!$R$3</c:f>
              <c:strCache>
                <c:ptCount val="1"/>
                <c:pt idx="0">
                  <c:v>近一周涨跌幅（%）</c:v>
                </c:pt>
              </c:strCache>
            </c:strRef>
          </c:tx>
          <c:invertIfNegative val="0"/>
          <c:dLbls>
            <c:showLegendKey val="0"/>
            <c:showVal val="1"/>
            <c:showCatName val="0"/>
            <c:showSerName val="0"/>
            <c:showPercent val="0"/>
            <c:showBubbleSize val="0"/>
            <c:showLeaderLines val="0"/>
          </c:dLbls>
          <c:cat>
            <c:strRef>
              <c:f>市场及表现!$P$4:$P$14</c:f>
              <c:strCache>
                <c:ptCount val="10"/>
                <c:pt idx="0">
                  <c:v>沪深300指数</c:v>
                </c:pt>
                <c:pt idx="1">
                  <c:v>医药指数（中信）</c:v>
                </c:pt>
                <c:pt idx="2">
                  <c:v>化学原料药（中信）</c:v>
                </c:pt>
                <c:pt idx="3">
                  <c:v>化学制剂(中信)</c:v>
                </c:pt>
                <c:pt idx="4">
                  <c:v>中药饮片(中信)</c:v>
                </c:pt>
                <c:pt idx="5">
                  <c:v>中成药(中信)</c:v>
                </c:pt>
                <c:pt idx="6">
                  <c:v>生物医药(中信)</c:v>
                </c:pt>
                <c:pt idx="7">
                  <c:v>医药流通(中信)</c:v>
                </c:pt>
                <c:pt idx="8">
                  <c:v>医疗器械(中信)</c:v>
                </c:pt>
                <c:pt idx="9">
                  <c:v>医疗服务(中信)</c:v>
                </c:pt>
              </c:strCache>
            </c:strRef>
          </c:cat>
          <c:val>
            <c:numRef>
              <c:f>市场及表现!$R$4:$R$14</c:f>
              <c:numCache>
                <c:formatCode>#,##0.00_ ;[Red]\-#,##0.00\ </c:formatCode>
                <c:ptCount val="11"/>
                <c:pt idx="0">
                  <c:v>0.49438997266630924</c:v>
                </c:pt>
                <c:pt idx="1">
                  <c:v>0.95007523208083811</c:v>
                </c:pt>
                <c:pt idx="2">
                  <c:v>0.95350353490921691</c:v>
                </c:pt>
                <c:pt idx="3">
                  <c:v>0.46253987756919024</c:v>
                </c:pt>
                <c:pt idx="4">
                  <c:v>3.7109368147365096</c:v>
                </c:pt>
                <c:pt idx="5">
                  <c:v>1.0578356395860355</c:v>
                </c:pt>
                <c:pt idx="6">
                  <c:v>2.4047154813252813</c:v>
                </c:pt>
                <c:pt idx="7">
                  <c:v>0.15098822450798632</c:v>
                </c:pt>
                <c:pt idx="8">
                  <c:v>-0.95594941081119655</c:v>
                </c:pt>
                <c:pt idx="9">
                  <c:v>-0.30424932249946135</c:v>
                </c:pt>
              </c:numCache>
            </c:numRef>
          </c:val>
        </c:ser>
        <c:dLbls>
          <c:showLegendKey val="0"/>
          <c:showVal val="0"/>
          <c:showCatName val="0"/>
          <c:showSerName val="0"/>
          <c:showPercent val="0"/>
          <c:showBubbleSize val="0"/>
        </c:dLbls>
        <c:gapWidth val="75"/>
        <c:axId val="222194304"/>
        <c:axId val="222200192"/>
      </c:barChart>
      <c:catAx>
        <c:axId val="222194304"/>
        <c:scaling>
          <c:orientation val="minMax"/>
        </c:scaling>
        <c:delete val="0"/>
        <c:axPos val="l"/>
        <c:numFmt formatCode="General" sourceLinked="1"/>
        <c:majorTickMark val="none"/>
        <c:minorTickMark val="none"/>
        <c:tickLblPos val="high"/>
        <c:crossAx val="222200192"/>
        <c:crosses val="autoZero"/>
        <c:auto val="1"/>
        <c:lblAlgn val="ctr"/>
        <c:lblOffset val="100"/>
        <c:noMultiLvlLbl val="0"/>
      </c:catAx>
      <c:valAx>
        <c:axId val="222200192"/>
        <c:scaling>
          <c:orientation val="minMax"/>
        </c:scaling>
        <c:delete val="0"/>
        <c:axPos val="b"/>
        <c:numFmt formatCode="#,##0.00_ ;[Red]\-#,##0.00\ " sourceLinked="1"/>
        <c:majorTickMark val="none"/>
        <c:minorTickMark val="none"/>
        <c:tickLblPos val="nextTo"/>
        <c:crossAx val="222194304"/>
        <c:crosses val="autoZero"/>
        <c:crossBetween val="between"/>
      </c:valAx>
    </c:plotArea>
    <c:legend>
      <c:legendPos val="b"/>
      <c:layout/>
      <c:overlay val="0"/>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485355648535567E-2"/>
          <c:y val="2.077562326869806E-2"/>
          <c:w val="0.62761506276152235"/>
          <c:h val="0.93213296398890522"/>
        </c:manualLayout>
      </c:layout>
      <c:barChart>
        <c:barDir val="bar"/>
        <c:grouping val="clustered"/>
        <c:varyColors val="0"/>
        <c:ser>
          <c:idx val="0"/>
          <c:order val="0"/>
          <c:tx>
            <c:strRef>
              <c:f>市场及表现!$R$22</c:f>
              <c:strCache>
                <c:ptCount val="1"/>
                <c:pt idx="0">
                  <c:v>近一周涨跌幅（%）</c:v>
                </c:pt>
              </c:strCache>
            </c:strRef>
          </c:tx>
          <c:spPr>
            <a:solidFill>
              <a:schemeClr val="accent1"/>
            </a:solidFill>
          </c:spPr>
          <c:invertIfNegative val="0"/>
          <c:dPt>
            <c:idx val="22"/>
            <c:invertIfNegative val="0"/>
            <c:bubble3D val="0"/>
            <c:spPr>
              <a:solidFill>
                <a:srgbClr val="FF0000"/>
              </a:solidFill>
            </c:spPr>
          </c:dPt>
          <c:dLbls>
            <c:showLegendKey val="0"/>
            <c:showVal val="1"/>
            <c:showCatName val="0"/>
            <c:showSerName val="0"/>
            <c:showPercent val="0"/>
            <c:showBubbleSize val="0"/>
            <c:showLeaderLines val="0"/>
          </c:dLbls>
          <c:cat>
            <c:strRef>
              <c:f>市场及表现!$Q$23:$Q$51</c:f>
              <c:strCache>
                <c:ptCount val="29"/>
                <c:pt idx="0">
                  <c:v>食品饮料(中信)</c:v>
                </c:pt>
                <c:pt idx="1">
                  <c:v>房地产(中信)</c:v>
                </c:pt>
                <c:pt idx="2">
                  <c:v>基础化工(中信)</c:v>
                </c:pt>
                <c:pt idx="3">
                  <c:v>家电(中信)</c:v>
                </c:pt>
                <c:pt idx="4">
                  <c:v>银行(中信)</c:v>
                </c:pt>
                <c:pt idx="5">
                  <c:v>医药(中信)</c:v>
                </c:pt>
                <c:pt idx="6">
                  <c:v>建材(中信)</c:v>
                </c:pt>
                <c:pt idx="7">
                  <c:v>电力及公用事业(中信)</c:v>
                </c:pt>
                <c:pt idx="8">
                  <c:v>传媒(中信)</c:v>
                </c:pt>
                <c:pt idx="9">
                  <c:v>纺织服装(中信)</c:v>
                </c:pt>
                <c:pt idx="10">
                  <c:v>电子元器件(中信)</c:v>
                </c:pt>
                <c:pt idx="11">
                  <c:v>机械(中信)</c:v>
                </c:pt>
                <c:pt idx="12">
                  <c:v>煤炭(中信)</c:v>
                </c:pt>
                <c:pt idx="13">
                  <c:v>钢铁(中信)</c:v>
                </c:pt>
                <c:pt idx="14">
                  <c:v>建筑(中信)</c:v>
                </c:pt>
                <c:pt idx="15">
                  <c:v>非银行金融(中信)</c:v>
                </c:pt>
                <c:pt idx="16">
                  <c:v>汽车(中信)</c:v>
                </c:pt>
                <c:pt idx="17">
                  <c:v>有色金属(中信)</c:v>
                </c:pt>
                <c:pt idx="18">
                  <c:v>农林牧渔(中信)</c:v>
                </c:pt>
                <c:pt idx="19">
                  <c:v>餐饮旅游(中信)</c:v>
                </c:pt>
                <c:pt idx="20">
                  <c:v>轻工制造(中信)</c:v>
                </c:pt>
                <c:pt idx="21">
                  <c:v>交通运输(中信)</c:v>
                </c:pt>
                <c:pt idx="22">
                  <c:v>综合(中信)</c:v>
                </c:pt>
                <c:pt idx="23">
                  <c:v>计算机(中信)</c:v>
                </c:pt>
                <c:pt idx="24">
                  <c:v>国防军工(中信)</c:v>
                </c:pt>
                <c:pt idx="25">
                  <c:v>电力设备(中信)</c:v>
                </c:pt>
                <c:pt idx="26">
                  <c:v>通信(中信)</c:v>
                </c:pt>
                <c:pt idx="27">
                  <c:v>石油石化(中信)</c:v>
                </c:pt>
                <c:pt idx="28">
                  <c:v>商贸零售(中信)</c:v>
                </c:pt>
              </c:strCache>
            </c:strRef>
          </c:cat>
          <c:val>
            <c:numRef>
              <c:f>市场及表现!$R$23:$R$51</c:f>
              <c:numCache>
                <c:formatCode>#,##0.00_ ;[Red]\-#,##0.00\ </c:formatCode>
                <c:ptCount val="29"/>
                <c:pt idx="0">
                  <c:v>-0.10016978720430725</c:v>
                </c:pt>
                <c:pt idx="1">
                  <c:v>0.75514008891137685</c:v>
                </c:pt>
                <c:pt idx="2">
                  <c:v>2.1882713328529757</c:v>
                </c:pt>
                <c:pt idx="3">
                  <c:v>-4.1314485446419802E-2</c:v>
                </c:pt>
                <c:pt idx="4">
                  <c:v>-1.1658529322482902</c:v>
                </c:pt>
                <c:pt idx="5">
                  <c:v>0.95007523208083811</c:v>
                </c:pt>
                <c:pt idx="6">
                  <c:v>1.5192433650762949</c:v>
                </c:pt>
                <c:pt idx="7">
                  <c:v>1.3539820154649718</c:v>
                </c:pt>
                <c:pt idx="8">
                  <c:v>1.5568369095444679</c:v>
                </c:pt>
                <c:pt idx="9">
                  <c:v>1.7834850499011345</c:v>
                </c:pt>
                <c:pt idx="10">
                  <c:v>0.75629724913095497</c:v>
                </c:pt>
                <c:pt idx="11">
                  <c:v>2.530360858809777</c:v>
                </c:pt>
                <c:pt idx="12">
                  <c:v>1.3076880097562249</c:v>
                </c:pt>
                <c:pt idx="13">
                  <c:v>0.73615765502883512</c:v>
                </c:pt>
                <c:pt idx="14">
                  <c:v>2.7187935968583599</c:v>
                </c:pt>
                <c:pt idx="15">
                  <c:v>1.8651301076712645</c:v>
                </c:pt>
                <c:pt idx="16">
                  <c:v>1.4028030690528492</c:v>
                </c:pt>
                <c:pt idx="17">
                  <c:v>0.87981263298730905</c:v>
                </c:pt>
                <c:pt idx="18">
                  <c:v>3.9085501766546571</c:v>
                </c:pt>
                <c:pt idx="19">
                  <c:v>2.3084729494778244</c:v>
                </c:pt>
                <c:pt idx="20">
                  <c:v>2.2575039686370646</c:v>
                </c:pt>
                <c:pt idx="21">
                  <c:v>1.8977635060694054</c:v>
                </c:pt>
                <c:pt idx="22">
                  <c:v>1.9042699090305648</c:v>
                </c:pt>
                <c:pt idx="23">
                  <c:v>3.1660232273686528</c:v>
                </c:pt>
                <c:pt idx="24">
                  <c:v>4.3464420978237772</c:v>
                </c:pt>
                <c:pt idx="25">
                  <c:v>3.2766346888045028</c:v>
                </c:pt>
                <c:pt idx="26">
                  <c:v>3.8592552805830405</c:v>
                </c:pt>
                <c:pt idx="27">
                  <c:v>0.96617501629505664</c:v>
                </c:pt>
                <c:pt idx="28">
                  <c:v>1.6281081291038113</c:v>
                </c:pt>
              </c:numCache>
            </c:numRef>
          </c:val>
        </c:ser>
        <c:dLbls>
          <c:showLegendKey val="0"/>
          <c:showVal val="0"/>
          <c:showCatName val="0"/>
          <c:showSerName val="0"/>
          <c:showPercent val="0"/>
          <c:showBubbleSize val="0"/>
        </c:dLbls>
        <c:gapWidth val="75"/>
        <c:axId val="222218880"/>
        <c:axId val="229785984"/>
      </c:barChart>
      <c:catAx>
        <c:axId val="222218880"/>
        <c:scaling>
          <c:orientation val="minMax"/>
        </c:scaling>
        <c:delete val="0"/>
        <c:axPos val="l"/>
        <c:numFmt formatCode="General" sourceLinked="1"/>
        <c:majorTickMark val="none"/>
        <c:minorTickMark val="none"/>
        <c:tickLblPos val="high"/>
        <c:crossAx val="229785984"/>
        <c:crosses val="autoZero"/>
        <c:auto val="1"/>
        <c:lblAlgn val="ctr"/>
        <c:lblOffset val="100"/>
        <c:noMultiLvlLbl val="0"/>
      </c:catAx>
      <c:valAx>
        <c:axId val="229785984"/>
        <c:scaling>
          <c:orientation val="minMax"/>
        </c:scaling>
        <c:delete val="0"/>
        <c:axPos val="b"/>
        <c:numFmt formatCode="#,##0.00_ ;[Red]\-#,##0.00\ " sourceLinked="1"/>
        <c:majorTickMark val="none"/>
        <c:minorTickMark val="none"/>
        <c:tickLblPos val="nextTo"/>
        <c:crossAx val="222218880"/>
        <c:crosses val="autoZero"/>
        <c:crossBetween val="between"/>
      </c:valAx>
    </c:plotArea>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国内维生素价格!$I$3:$I$4</c:f>
              <c:strCache>
                <c:ptCount val="1"/>
                <c:pt idx="0">
                  <c:v>单价:维生素A:国产 元/千克</c:v>
                </c:pt>
              </c:strCache>
            </c:strRef>
          </c:tx>
          <c:marker>
            <c:symbol val="none"/>
          </c:marker>
          <c:cat>
            <c:numRef>
              <c:f>国内维生素价格!$H$5:$H$491</c:f>
              <c:numCache>
                <c:formatCode>yyyy\-mm\-dd;@</c:formatCode>
                <c:ptCount val="487"/>
                <c:pt idx="0">
                  <c:v>40968</c:v>
                </c:pt>
                <c:pt idx="1">
                  <c:v>40969</c:v>
                </c:pt>
                <c:pt idx="2">
                  <c:v>40970</c:v>
                </c:pt>
                <c:pt idx="3">
                  <c:v>40973</c:v>
                </c:pt>
                <c:pt idx="4">
                  <c:v>40974</c:v>
                </c:pt>
                <c:pt idx="5">
                  <c:v>40975</c:v>
                </c:pt>
                <c:pt idx="6">
                  <c:v>40976</c:v>
                </c:pt>
                <c:pt idx="7">
                  <c:v>40977</c:v>
                </c:pt>
                <c:pt idx="8">
                  <c:v>40980</c:v>
                </c:pt>
                <c:pt idx="9">
                  <c:v>40981</c:v>
                </c:pt>
                <c:pt idx="10">
                  <c:v>40982</c:v>
                </c:pt>
                <c:pt idx="11">
                  <c:v>40983</c:v>
                </c:pt>
                <c:pt idx="12">
                  <c:v>40984</c:v>
                </c:pt>
                <c:pt idx="13">
                  <c:v>40987</c:v>
                </c:pt>
                <c:pt idx="14">
                  <c:v>40988</c:v>
                </c:pt>
                <c:pt idx="15">
                  <c:v>40989</c:v>
                </c:pt>
                <c:pt idx="16">
                  <c:v>40990</c:v>
                </c:pt>
                <c:pt idx="17">
                  <c:v>40991</c:v>
                </c:pt>
                <c:pt idx="18">
                  <c:v>40994</c:v>
                </c:pt>
                <c:pt idx="19">
                  <c:v>40995</c:v>
                </c:pt>
                <c:pt idx="20">
                  <c:v>40996</c:v>
                </c:pt>
                <c:pt idx="21">
                  <c:v>40997</c:v>
                </c:pt>
                <c:pt idx="22">
                  <c:v>40998</c:v>
                </c:pt>
                <c:pt idx="23">
                  <c:v>40999</c:v>
                </c:pt>
                <c:pt idx="24">
                  <c:v>41000</c:v>
                </c:pt>
                <c:pt idx="25">
                  <c:v>41004</c:v>
                </c:pt>
                <c:pt idx="26">
                  <c:v>41005</c:v>
                </c:pt>
                <c:pt idx="27">
                  <c:v>41008</c:v>
                </c:pt>
                <c:pt idx="28">
                  <c:v>41009</c:v>
                </c:pt>
                <c:pt idx="29">
                  <c:v>41010</c:v>
                </c:pt>
                <c:pt idx="30">
                  <c:v>41011</c:v>
                </c:pt>
                <c:pt idx="31">
                  <c:v>41012</c:v>
                </c:pt>
                <c:pt idx="32">
                  <c:v>41015</c:v>
                </c:pt>
                <c:pt idx="33">
                  <c:v>41016</c:v>
                </c:pt>
                <c:pt idx="34">
                  <c:v>41017</c:v>
                </c:pt>
                <c:pt idx="35">
                  <c:v>41018</c:v>
                </c:pt>
                <c:pt idx="36">
                  <c:v>41019</c:v>
                </c:pt>
                <c:pt idx="37">
                  <c:v>41022</c:v>
                </c:pt>
                <c:pt idx="38">
                  <c:v>41023</c:v>
                </c:pt>
                <c:pt idx="39">
                  <c:v>41024</c:v>
                </c:pt>
                <c:pt idx="40">
                  <c:v>41025</c:v>
                </c:pt>
                <c:pt idx="41">
                  <c:v>41026</c:v>
                </c:pt>
                <c:pt idx="42">
                  <c:v>41027</c:v>
                </c:pt>
                <c:pt idx="43">
                  <c:v>41031</c:v>
                </c:pt>
                <c:pt idx="44">
                  <c:v>41032</c:v>
                </c:pt>
                <c:pt idx="45">
                  <c:v>41033</c:v>
                </c:pt>
                <c:pt idx="46">
                  <c:v>41036</c:v>
                </c:pt>
                <c:pt idx="47">
                  <c:v>41037</c:v>
                </c:pt>
                <c:pt idx="48">
                  <c:v>41038</c:v>
                </c:pt>
                <c:pt idx="49">
                  <c:v>41039</c:v>
                </c:pt>
                <c:pt idx="50">
                  <c:v>41040</c:v>
                </c:pt>
                <c:pt idx="51">
                  <c:v>41043</c:v>
                </c:pt>
                <c:pt idx="52">
                  <c:v>41044</c:v>
                </c:pt>
                <c:pt idx="53">
                  <c:v>41045</c:v>
                </c:pt>
                <c:pt idx="54">
                  <c:v>41046</c:v>
                </c:pt>
                <c:pt idx="55">
                  <c:v>41047</c:v>
                </c:pt>
                <c:pt idx="56">
                  <c:v>41050</c:v>
                </c:pt>
                <c:pt idx="57">
                  <c:v>41051</c:v>
                </c:pt>
                <c:pt idx="58">
                  <c:v>41052</c:v>
                </c:pt>
                <c:pt idx="59">
                  <c:v>41053</c:v>
                </c:pt>
                <c:pt idx="60">
                  <c:v>41054</c:v>
                </c:pt>
                <c:pt idx="61">
                  <c:v>41057</c:v>
                </c:pt>
                <c:pt idx="62">
                  <c:v>41058</c:v>
                </c:pt>
                <c:pt idx="63">
                  <c:v>41059</c:v>
                </c:pt>
                <c:pt idx="64">
                  <c:v>41060</c:v>
                </c:pt>
                <c:pt idx="65">
                  <c:v>41061</c:v>
                </c:pt>
                <c:pt idx="66">
                  <c:v>41064</c:v>
                </c:pt>
                <c:pt idx="67">
                  <c:v>41065</c:v>
                </c:pt>
                <c:pt idx="68">
                  <c:v>41066</c:v>
                </c:pt>
                <c:pt idx="69">
                  <c:v>41067</c:v>
                </c:pt>
                <c:pt idx="70">
                  <c:v>41068</c:v>
                </c:pt>
                <c:pt idx="71">
                  <c:v>41071</c:v>
                </c:pt>
                <c:pt idx="72">
                  <c:v>41072</c:v>
                </c:pt>
                <c:pt idx="73">
                  <c:v>41073</c:v>
                </c:pt>
                <c:pt idx="74">
                  <c:v>41074</c:v>
                </c:pt>
                <c:pt idx="75">
                  <c:v>41075</c:v>
                </c:pt>
                <c:pt idx="76">
                  <c:v>41078</c:v>
                </c:pt>
                <c:pt idx="77">
                  <c:v>41080</c:v>
                </c:pt>
                <c:pt idx="78">
                  <c:v>41081</c:v>
                </c:pt>
                <c:pt idx="79">
                  <c:v>41085</c:v>
                </c:pt>
                <c:pt idx="80">
                  <c:v>41086</c:v>
                </c:pt>
                <c:pt idx="81">
                  <c:v>41087</c:v>
                </c:pt>
                <c:pt idx="82">
                  <c:v>41088</c:v>
                </c:pt>
                <c:pt idx="83">
                  <c:v>41089</c:v>
                </c:pt>
                <c:pt idx="84">
                  <c:v>41092</c:v>
                </c:pt>
                <c:pt idx="85">
                  <c:v>41093</c:v>
                </c:pt>
                <c:pt idx="86">
                  <c:v>41094</c:v>
                </c:pt>
                <c:pt idx="87">
                  <c:v>41095</c:v>
                </c:pt>
                <c:pt idx="88">
                  <c:v>41096</c:v>
                </c:pt>
                <c:pt idx="89">
                  <c:v>41099</c:v>
                </c:pt>
                <c:pt idx="90">
                  <c:v>41100</c:v>
                </c:pt>
                <c:pt idx="91">
                  <c:v>41101</c:v>
                </c:pt>
                <c:pt idx="92">
                  <c:v>41102</c:v>
                </c:pt>
                <c:pt idx="93">
                  <c:v>41103</c:v>
                </c:pt>
                <c:pt idx="94">
                  <c:v>41106</c:v>
                </c:pt>
                <c:pt idx="95">
                  <c:v>41107</c:v>
                </c:pt>
                <c:pt idx="96">
                  <c:v>41108</c:v>
                </c:pt>
                <c:pt idx="97">
                  <c:v>41109</c:v>
                </c:pt>
                <c:pt idx="98">
                  <c:v>41110</c:v>
                </c:pt>
                <c:pt idx="99">
                  <c:v>41113</c:v>
                </c:pt>
                <c:pt idx="100">
                  <c:v>41114</c:v>
                </c:pt>
                <c:pt idx="101">
                  <c:v>41115</c:v>
                </c:pt>
                <c:pt idx="102">
                  <c:v>41116</c:v>
                </c:pt>
                <c:pt idx="103">
                  <c:v>41117</c:v>
                </c:pt>
                <c:pt idx="104">
                  <c:v>41120</c:v>
                </c:pt>
                <c:pt idx="105">
                  <c:v>41121</c:v>
                </c:pt>
                <c:pt idx="106">
                  <c:v>41122</c:v>
                </c:pt>
                <c:pt idx="107">
                  <c:v>41123</c:v>
                </c:pt>
                <c:pt idx="108">
                  <c:v>41124</c:v>
                </c:pt>
                <c:pt idx="109">
                  <c:v>41127</c:v>
                </c:pt>
                <c:pt idx="110">
                  <c:v>41128</c:v>
                </c:pt>
                <c:pt idx="111">
                  <c:v>41129</c:v>
                </c:pt>
                <c:pt idx="112">
                  <c:v>41130</c:v>
                </c:pt>
                <c:pt idx="113">
                  <c:v>41131</c:v>
                </c:pt>
                <c:pt idx="114">
                  <c:v>41134</c:v>
                </c:pt>
                <c:pt idx="115">
                  <c:v>41135</c:v>
                </c:pt>
                <c:pt idx="116">
                  <c:v>41136</c:v>
                </c:pt>
                <c:pt idx="117">
                  <c:v>41137</c:v>
                </c:pt>
                <c:pt idx="118">
                  <c:v>41138</c:v>
                </c:pt>
                <c:pt idx="119">
                  <c:v>41141</c:v>
                </c:pt>
                <c:pt idx="120">
                  <c:v>41142</c:v>
                </c:pt>
                <c:pt idx="121">
                  <c:v>41143</c:v>
                </c:pt>
                <c:pt idx="122">
                  <c:v>41144</c:v>
                </c:pt>
                <c:pt idx="123">
                  <c:v>41148</c:v>
                </c:pt>
                <c:pt idx="124">
                  <c:v>41149</c:v>
                </c:pt>
                <c:pt idx="125">
                  <c:v>41150</c:v>
                </c:pt>
                <c:pt idx="126">
                  <c:v>41151</c:v>
                </c:pt>
                <c:pt idx="127">
                  <c:v>41152</c:v>
                </c:pt>
                <c:pt idx="128">
                  <c:v>41155</c:v>
                </c:pt>
                <c:pt idx="129">
                  <c:v>41156</c:v>
                </c:pt>
                <c:pt idx="130">
                  <c:v>41157</c:v>
                </c:pt>
                <c:pt idx="131">
                  <c:v>41158</c:v>
                </c:pt>
                <c:pt idx="132">
                  <c:v>41159</c:v>
                </c:pt>
                <c:pt idx="133">
                  <c:v>41162</c:v>
                </c:pt>
                <c:pt idx="134">
                  <c:v>41163</c:v>
                </c:pt>
                <c:pt idx="135">
                  <c:v>41164</c:v>
                </c:pt>
                <c:pt idx="136">
                  <c:v>41165</c:v>
                </c:pt>
                <c:pt idx="137">
                  <c:v>41166</c:v>
                </c:pt>
                <c:pt idx="138">
                  <c:v>41169</c:v>
                </c:pt>
                <c:pt idx="139">
                  <c:v>41170</c:v>
                </c:pt>
                <c:pt idx="140">
                  <c:v>41171</c:v>
                </c:pt>
                <c:pt idx="141">
                  <c:v>41172</c:v>
                </c:pt>
                <c:pt idx="142">
                  <c:v>41173</c:v>
                </c:pt>
                <c:pt idx="143">
                  <c:v>41176</c:v>
                </c:pt>
                <c:pt idx="144">
                  <c:v>41177</c:v>
                </c:pt>
                <c:pt idx="145">
                  <c:v>41178</c:v>
                </c:pt>
                <c:pt idx="146">
                  <c:v>41179</c:v>
                </c:pt>
                <c:pt idx="147">
                  <c:v>41180</c:v>
                </c:pt>
                <c:pt idx="148">
                  <c:v>41181</c:v>
                </c:pt>
                <c:pt idx="149">
                  <c:v>41190</c:v>
                </c:pt>
                <c:pt idx="150">
                  <c:v>41191</c:v>
                </c:pt>
                <c:pt idx="151">
                  <c:v>41192</c:v>
                </c:pt>
                <c:pt idx="152">
                  <c:v>41193</c:v>
                </c:pt>
                <c:pt idx="153">
                  <c:v>41194</c:v>
                </c:pt>
                <c:pt idx="154">
                  <c:v>41197</c:v>
                </c:pt>
                <c:pt idx="155">
                  <c:v>41198</c:v>
                </c:pt>
                <c:pt idx="156">
                  <c:v>41199</c:v>
                </c:pt>
                <c:pt idx="157">
                  <c:v>41200</c:v>
                </c:pt>
                <c:pt idx="158">
                  <c:v>41201</c:v>
                </c:pt>
                <c:pt idx="159">
                  <c:v>41204</c:v>
                </c:pt>
                <c:pt idx="160">
                  <c:v>41205</c:v>
                </c:pt>
                <c:pt idx="161">
                  <c:v>41206</c:v>
                </c:pt>
                <c:pt idx="162">
                  <c:v>41207</c:v>
                </c:pt>
                <c:pt idx="163">
                  <c:v>41208</c:v>
                </c:pt>
                <c:pt idx="164">
                  <c:v>41211</c:v>
                </c:pt>
                <c:pt idx="165">
                  <c:v>41212</c:v>
                </c:pt>
                <c:pt idx="166">
                  <c:v>41213</c:v>
                </c:pt>
                <c:pt idx="167">
                  <c:v>41214</c:v>
                </c:pt>
                <c:pt idx="168">
                  <c:v>41215</c:v>
                </c:pt>
                <c:pt idx="169">
                  <c:v>41218</c:v>
                </c:pt>
                <c:pt idx="170">
                  <c:v>41219</c:v>
                </c:pt>
                <c:pt idx="171">
                  <c:v>41220</c:v>
                </c:pt>
                <c:pt idx="172">
                  <c:v>41221</c:v>
                </c:pt>
                <c:pt idx="173">
                  <c:v>41227</c:v>
                </c:pt>
                <c:pt idx="174">
                  <c:v>41228</c:v>
                </c:pt>
                <c:pt idx="175">
                  <c:v>41229</c:v>
                </c:pt>
                <c:pt idx="176">
                  <c:v>41232</c:v>
                </c:pt>
                <c:pt idx="177">
                  <c:v>41233</c:v>
                </c:pt>
                <c:pt idx="178">
                  <c:v>41234</c:v>
                </c:pt>
                <c:pt idx="179">
                  <c:v>41235</c:v>
                </c:pt>
                <c:pt idx="180">
                  <c:v>41236</c:v>
                </c:pt>
                <c:pt idx="181">
                  <c:v>41239</c:v>
                </c:pt>
                <c:pt idx="182">
                  <c:v>41240</c:v>
                </c:pt>
                <c:pt idx="183">
                  <c:v>41241</c:v>
                </c:pt>
                <c:pt idx="184">
                  <c:v>41242</c:v>
                </c:pt>
                <c:pt idx="185">
                  <c:v>41243</c:v>
                </c:pt>
                <c:pt idx="186">
                  <c:v>41246</c:v>
                </c:pt>
                <c:pt idx="187">
                  <c:v>41247</c:v>
                </c:pt>
                <c:pt idx="188">
                  <c:v>41248</c:v>
                </c:pt>
                <c:pt idx="189">
                  <c:v>41249</c:v>
                </c:pt>
                <c:pt idx="190">
                  <c:v>41250</c:v>
                </c:pt>
                <c:pt idx="191">
                  <c:v>41253</c:v>
                </c:pt>
                <c:pt idx="192">
                  <c:v>41254</c:v>
                </c:pt>
                <c:pt idx="193">
                  <c:v>41255</c:v>
                </c:pt>
                <c:pt idx="194">
                  <c:v>41256</c:v>
                </c:pt>
                <c:pt idx="195">
                  <c:v>41257</c:v>
                </c:pt>
                <c:pt idx="196">
                  <c:v>41260</c:v>
                </c:pt>
                <c:pt idx="197">
                  <c:v>41261</c:v>
                </c:pt>
                <c:pt idx="198">
                  <c:v>41262</c:v>
                </c:pt>
                <c:pt idx="199">
                  <c:v>41263</c:v>
                </c:pt>
                <c:pt idx="200">
                  <c:v>41264</c:v>
                </c:pt>
                <c:pt idx="201">
                  <c:v>41267</c:v>
                </c:pt>
                <c:pt idx="202">
                  <c:v>41268</c:v>
                </c:pt>
                <c:pt idx="203">
                  <c:v>41269</c:v>
                </c:pt>
                <c:pt idx="204">
                  <c:v>41270</c:v>
                </c:pt>
                <c:pt idx="205">
                  <c:v>41271</c:v>
                </c:pt>
                <c:pt idx="206">
                  <c:v>41273</c:v>
                </c:pt>
                <c:pt idx="207">
                  <c:v>41274</c:v>
                </c:pt>
                <c:pt idx="208">
                  <c:v>41278</c:v>
                </c:pt>
                <c:pt idx="209">
                  <c:v>41279</c:v>
                </c:pt>
                <c:pt idx="210">
                  <c:v>41281</c:v>
                </c:pt>
                <c:pt idx="211">
                  <c:v>41282</c:v>
                </c:pt>
                <c:pt idx="212">
                  <c:v>41283</c:v>
                </c:pt>
                <c:pt idx="213">
                  <c:v>41285</c:v>
                </c:pt>
                <c:pt idx="214">
                  <c:v>41288</c:v>
                </c:pt>
                <c:pt idx="215">
                  <c:v>41289</c:v>
                </c:pt>
                <c:pt idx="216">
                  <c:v>41290</c:v>
                </c:pt>
                <c:pt idx="217">
                  <c:v>41291</c:v>
                </c:pt>
                <c:pt idx="218">
                  <c:v>41292</c:v>
                </c:pt>
                <c:pt idx="219">
                  <c:v>41295</c:v>
                </c:pt>
                <c:pt idx="220">
                  <c:v>41296</c:v>
                </c:pt>
                <c:pt idx="221">
                  <c:v>41297</c:v>
                </c:pt>
                <c:pt idx="222">
                  <c:v>41298</c:v>
                </c:pt>
                <c:pt idx="223">
                  <c:v>41299</c:v>
                </c:pt>
                <c:pt idx="224">
                  <c:v>41304</c:v>
                </c:pt>
                <c:pt idx="225">
                  <c:v>41305</c:v>
                </c:pt>
                <c:pt idx="226">
                  <c:v>41306</c:v>
                </c:pt>
                <c:pt idx="227">
                  <c:v>41309</c:v>
                </c:pt>
                <c:pt idx="228">
                  <c:v>41310</c:v>
                </c:pt>
                <c:pt idx="229">
                  <c:v>41321</c:v>
                </c:pt>
                <c:pt idx="230">
                  <c:v>41322</c:v>
                </c:pt>
                <c:pt idx="231">
                  <c:v>41323</c:v>
                </c:pt>
                <c:pt idx="232">
                  <c:v>41324</c:v>
                </c:pt>
                <c:pt idx="233">
                  <c:v>41325</c:v>
                </c:pt>
                <c:pt idx="234">
                  <c:v>41326</c:v>
                </c:pt>
                <c:pt idx="235">
                  <c:v>41327</c:v>
                </c:pt>
                <c:pt idx="236">
                  <c:v>41330</c:v>
                </c:pt>
                <c:pt idx="237">
                  <c:v>41331</c:v>
                </c:pt>
                <c:pt idx="238">
                  <c:v>41332</c:v>
                </c:pt>
                <c:pt idx="239">
                  <c:v>41333</c:v>
                </c:pt>
                <c:pt idx="240">
                  <c:v>41334</c:v>
                </c:pt>
                <c:pt idx="241">
                  <c:v>41337</c:v>
                </c:pt>
                <c:pt idx="242">
                  <c:v>41338</c:v>
                </c:pt>
                <c:pt idx="243">
                  <c:v>41339</c:v>
                </c:pt>
                <c:pt idx="244">
                  <c:v>41340</c:v>
                </c:pt>
                <c:pt idx="245">
                  <c:v>41341</c:v>
                </c:pt>
                <c:pt idx="246">
                  <c:v>41344</c:v>
                </c:pt>
                <c:pt idx="247">
                  <c:v>41345</c:v>
                </c:pt>
                <c:pt idx="248">
                  <c:v>41346</c:v>
                </c:pt>
                <c:pt idx="249">
                  <c:v>41347</c:v>
                </c:pt>
                <c:pt idx="250">
                  <c:v>41348</c:v>
                </c:pt>
                <c:pt idx="251">
                  <c:v>41351</c:v>
                </c:pt>
                <c:pt idx="252">
                  <c:v>41352</c:v>
                </c:pt>
                <c:pt idx="253">
                  <c:v>41353</c:v>
                </c:pt>
                <c:pt idx="254">
                  <c:v>41354</c:v>
                </c:pt>
                <c:pt idx="255">
                  <c:v>41355</c:v>
                </c:pt>
                <c:pt idx="256">
                  <c:v>41358</c:v>
                </c:pt>
                <c:pt idx="257">
                  <c:v>41359</c:v>
                </c:pt>
                <c:pt idx="258">
                  <c:v>41360</c:v>
                </c:pt>
                <c:pt idx="259">
                  <c:v>41362</c:v>
                </c:pt>
                <c:pt idx="260">
                  <c:v>41365</c:v>
                </c:pt>
                <c:pt idx="261">
                  <c:v>41366</c:v>
                </c:pt>
                <c:pt idx="262">
                  <c:v>41367</c:v>
                </c:pt>
                <c:pt idx="263">
                  <c:v>41371</c:v>
                </c:pt>
                <c:pt idx="264">
                  <c:v>41372</c:v>
                </c:pt>
                <c:pt idx="265">
                  <c:v>41373</c:v>
                </c:pt>
                <c:pt idx="266">
                  <c:v>41374</c:v>
                </c:pt>
                <c:pt idx="267">
                  <c:v>41375</c:v>
                </c:pt>
                <c:pt idx="268">
                  <c:v>41376</c:v>
                </c:pt>
                <c:pt idx="269">
                  <c:v>41379</c:v>
                </c:pt>
                <c:pt idx="270">
                  <c:v>41381</c:v>
                </c:pt>
                <c:pt idx="271">
                  <c:v>41382</c:v>
                </c:pt>
                <c:pt idx="272">
                  <c:v>41383</c:v>
                </c:pt>
                <c:pt idx="273">
                  <c:v>41386</c:v>
                </c:pt>
                <c:pt idx="274">
                  <c:v>41387</c:v>
                </c:pt>
                <c:pt idx="275">
                  <c:v>41388</c:v>
                </c:pt>
                <c:pt idx="276">
                  <c:v>41389</c:v>
                </c:pt>
                <c:pt idx="277">
                  <c:v>41390</c:v>
                </c:pt>
                <c:pt idx="278">
                  <c:v>41391</c:v>
                </c:pt>
                <c:pt idx="279">
                  <c:v>41392</c:v>
                </c:pt>
                <c:pt idx="280">
                  <c:v>41396</c:v>
                </c:pt>
                <c:pt idx="281">
                  <c:v>41397</c:v>
                </c:pt>
                <c:pt idx="282">
                  <c:v>41400</c:v>
                </c:pt>
                <c:pt idx="283">
                  <c:v>41401</c:v>
                </c:pt>
                <c:pt idx="284">
                  <c:v>41402</c:v>
                </c:pt>
                <c:pt idx="285">
                  <c:v>41403</c:v>
                </c:pt>
                <c:pt idx="286">
                  <c:v>41404</c:v>
                </c:pt>
                <c:pt idx="287">
                  <c:v>41407</c:v>
                </c:pt>
                <c:pt idx="288">
                  <c:v>41408</c:v>
                </c:pt>
                <c:pt idx="289">
                  <c:v>41409</c:v>
                </c:pt>
                <c:pt idx="290">
                  <c:v>41410</c:v>
                </c:pt>
                <c:pt idx="291">
                  <c:v>41411</c:v>
                </c:pt>
                <c:pt idx="292">
                  <c:v>41414</c:v>
                </c:pt>
                <c:pt idx="293">
                  <c:v>41415</c:v>
                </c:pt>
                <c:pt idx="294">
                  <c:v>41416</c:v>
                </c:pt>
                <c:pt idx="295">
                  <c:v>41417</c:v>
                </c:pt>
                <c:pt idx="296">
                  <c:v>41418</c:v>
                </c:pt>
                <c:pt idx="297">
                  <c:v>41421</c:v>
                </c:pt>
                <c:pt idx="298">
                  <c:v>41422</c:v>
                </c:pt>
                <c:pt idx="299">
                  <c:v>41423</c:v>
                </c:pt>
                <c:pt idx="300">
                  <c:v>41424</c:v>
                </c:pt>
                <c:pt idx="301">
                  <c:v>41425</c:v>
                </c:pt>
                <c:pt idx="302">
                  <c:v>41428</c:v>
                </c:pt>
                <c:pt idx="303">
                  <c:v>41429</c:v>
                </c:pt>
                <c:pt idx="304">
                  <c:v>41430</c:v>
                </c:pt>
                <c:pt idx="305">
                  <c:v>41431</c:v>
                </c:pt>
                <c:pt idx="306">
                  <c:v>41432</c:v>
                </c:pt>
                <c:pt idx="307">
                  <c:v>41433</c:v>
                </c:pt>
                <c:pt idx="308">
                  <c:v>41434</c:v>
                </c:pt>
                <c:pt idx="309">
                  <c:v>41443</c:v>
                </c:pt>
                <c:pt idx="310">
                  <c:v>41444</c:v>
                </c:pt>
                <c:pt idx="311">
                  <c:v>41445</c:v>
                </c:pt>
                <c:pt idx="312">
                  <c:v>41446</c:v>
                </c:pt>
                <c:pt idx="313">
                  <c:v>41449</c:v>
                </c:pt>
                <c:pt idx="314">
                  <c:v>41450</c:v>
                </c:pt>
                <c:pt idx="315">
                  <c:v>41451</c:v>
                </c:pt>
                <c:pt idx="316">
                  <c:v>41452</c:v>
                </c:pt>
                <c:pt idx="317">
                  <c:v>41453</c:v>
                </c:pt>
                <c:pt idx="318">
                  <c:v>41456</c:v>
                </c:pt>
                <c:pt idx="319">
                  <c:v>41457</c:v>
                </c:pt>
                <c:pt idx="320">
                  <c:v>41458</c:v>
                </c:pt>
                <c:pt idx="321">
                  <c:v>41459</c:v>
                </c:pt>
                <c:pt idx="322">
                  <c:v>41460</c:v>
                </c:pt>
                <c:pt idx="323">
                  <c:v>41463</c:v>
                </c:pt>
                <c:pt idx="324">
                  <c:v>41464</c:v>
                </c:pt>
                <c:pt idx="325">
                  <c:v>41465</c:v>
                </c:pt>
                <c:pt idx="326">
                  <c:v>41466</c:v>
                </c:pt>
                <c:pt idx="327">
                  <c:v>41467</c:v>
                </c:pt>
                <c:pt idx="328">
                  <c:v>41470</c:v>
                </c:pt>
                <c:pt idx="329">
                  <c:v>41471</c:v>
                </c:pt>
                <c:pt idx="330">
                  <c:v>41472</c:v>
                </c:pt>
                <c:pt idx="331">
                  <c:v>41473</c:v>
                </c:pt>
                <c:pt idx="332">
                  <c:v>41474</c:v>
                </c:pt>
                <c:pt idx="333">
                  <c:v>41477</c:v>
                </c:pt>
                <c:pt idx="334">
                  <c:v>41478</c:v>
                </c:pt>
                <c:pt idx="335">
                  <c:v>41479</c:v>
                </c:pt>
                <c:pt idx="336">
                  <c:v>41480</c:v>
                </c:pt>
                <c:pt idx="337">
                  <c:v>41481</c:v>
                </c:pt>
                <c:pt idx="338">
                  <c:v>41484</c:v>
                </c:pt>
                <c:pt idx="339">
                  <c:v>41485</c:v>
                </c:pt>
                <c:pt idx="340">
                  <c:v>41486</c:v>
                </c:pt>
                <c:pt idx="341">
                  <c:v>41487</c:v>
                </c:pt>
                <c:pt idx="342">
                  <c:v>41488</c:v>
                </c:pt>
                <c:pt idx="343">
                  <c:v>41491</c:v>
                </c:pt>
                <c:pt idx="344">
                  <c:v>41492</c:v>
                </c:pt>
                <c:pt idx="345">
                  <c:v>41493</c:v>
                </c:pt>
                <c:pt idx="346">
                  <c:v>41495</c:v>
                </c:pt>
                <c:pt idx="347">
                  <c:v>41498</c:v>
                </c:pt>
                <c:pt idx="348">
                  <c:v>41499</c:v>
                </c:pt>
                <c:pt idx="349">
                  <c:v>41500</c:v>
                </c:pt>
                <c:pt idx="350">
                  <c:v>41501</c:v>
                </c:pt>
                <c:pt idx="351">
                  <c:v>41502</c:v>
                </c:pt>
                <c:pt idx="352">
                  <c:v>41505</c:v>
                </c:pt>
                <c:pt idx="353">
                  <c:v>41506</c:v>
                </c:pt>
                <c:pt idx="354">
                  <c:v>41507</c:v>
                </c:pt>
                <c:pt idx="355">
                  <c:v>41508</c:v>
                </c:pt>
                <c:pt idx="356">
                  <c:v>41509</c:v>
                </c:pt>
                <c:pt idx="357">
                  <c:v>41512</c:v>
                </c:pt>
                <c:pt idx="358">
                  <c:v>41513</c:v>
                </c:pt>
                <c:pt idx="359">
                  <c:v>41514</c:v>
                </c:pt>
                <c:pt idx="360">
                  <c:v>41515</c:v>
                </c:pt>
                <c:pt idx="361">
                  <c:v>41516</c:v>
                </c:pt>
                <c:pt idx="362">
                  <c:v>41519</c:v>
                </c:pt>
                <c:pt idx="363">
                  <c:v>41520</c:v>
                </c:pt>
                <c:pt idx="364">
                  <c:v>41521</c:v>
                </c:pt>
                <c:pt idx="365">
                  <c:v>41522</c:v>
                </c:pt>
                <c:pt idx="366">
                  <c:v>41523</c:v>
                </c:pt>
                <c:pt idx="367">
                  <c:v>41526</c:v>
                </c:pt>
                <c:pt idx="368">
                  <c:v>41527</c:v>
                </c:pt>
                <c:pt idx="369">
                  <c:v>41528</c:v>
                </c:pt>
                <c:pt idx="370">
                  <c:v>41529</c:v>
                </c:pt>
                <c:pt idx="371">
                  <c:v>41530</c:v>
                </c:pt>
                <c:pt idx="372">
                  <c:v>41533</c:v>
                </c:pt>
                <c:pt idx="373">
                  <c:v>41534</c:v>
                </c:pt>
                <c:pt idx="374">
                  <c:v>41535</c:v>
                </c:pt>
                <c:pt idx="375">
                  <c:v>41539</c:v>
                </c:pt>
                <c:pt idx="376">
                  <c:v>41540</c:v>
                </c:pt>
                <c:pt idx="377">
                  <c:v>41541</c:v>
                </c:pt>
                <c:pt idx="378">
                  <c:v>41542</c:v>
                </c:pt>
                <c:pt idx="379">
                  <c:v>41543</c:v>
                </c:pt>
                <c:pt idx="380">
                  <c:v>41544</c:v>
                </c:pt>
                <c:pt idx="381">
                  <c:v>41546</c:v>
                </c:pt>
                <c:pt idx="382">
                  <c:v>41547</c:v>
                </c:pt>
                <c:pt idx="383">
                  <c:v>41555</c:v>
                </c:pt>
                <c:pt idx="384">
                  <c:v>41556</c:v>
                </c:pt>
                <c:pt idx="385">
                  <c:v>41557</c:v>
                </c:pt>
                <c:pt idx="386">
                  <c:v>41558</c:v>
                </c:pt>
                <c:pt idx="387">
                  <c:v>41559</c:v>
                </c:pt>
                <c:pt idx="388">
                  <c:v>41561</c:v>
                </c:pt>
                <c:pt idx="389">
                  <c:v>41562</c:v>
                </c:pt>
                <c:pt idx="390">
                  <c:v>41563</c:v>
                </c:pt>
                <c:pt idx="391">
                  <c:v>41564</c:v>
                </c:pt>
                <c:pt idx="392">
                  <c:v>41565</c:v>
                </c:pt>
                <c:pt idx="393">
                  <c:v>41568</c:v>
                </c:pt>
                <c:pt idx="394">
                  <c:v>41569</c:v>
                </c:pt>
                <c:pt idx="395">
                  <c:v>41570</c:v>
                </c:pt>
                <c:pt idx="396">
                  <c:v>41571</c:v>
                </c:pt>
                <c:pt idx="397">
                  <c:v>41572</c:v>
                </c:pt>
                <c:pt idx="398">
                  <c:v>41575</c:v>
                </c:pt>
                <c:pt idx="399">
                  <c:v>41576</c:v>
                </c:pt>
                <c:pt idx="400">
                  <c:v>41577</c:v>
                </c:pt>
                <c:pt idx="401">
                  <c:v>41578</c:v>
                </c:pt>
                <c:pt idx="402">
                  <c:v>41579</c:v>
                </c:pt>
                <c:pt idx="403">
                  <c:v>41582</c:v>
                </c:pt>
                <c:pt idx="404">
                  <c:v>41583</c:v>
                </c:pt>
                <c:pt idx="405">
                  <c:v>41584</c:v>
                </c:pt>
                <c:pt idx="406">
                  <c:v>41585</c:v>
                </c:pt>
                <c:pt idx="407">
                  <c:v>41586</c:v>
                </c:pt>
                <c:pt idx="408">
                  <c:v>41589</c:v>
                </c:pt>
                <c:pt idx="409">
                  <c:v>41590</c:v>
                </c:pt>
                <c:pt idx="410">
                  <c:v>41591</c:v>
                </c:pt>
                <c:pt idx="411">
                  <c:v>41592</c:v>
                </c:pt>
                <c:pt idx="412">
                  <c:v>41593</c:v>
                </c:pt>
                <c:pt idx="413">
                  <c:v>41596</c:v>
                </c:pt>
                <c:pt idx="414">
                  <c:v>41597</c:v>
                </c:pt>
                <c:pt idx="415">
                  <c:v>41598</c:v>
                </c:pt>
                <c:pt idx="416">
                  <c:v>41599</c:v>
                </c:pt>
                <c:pt idx="417">
                  <c:v>41600</c:v>
                </c:pt>
                <c:pt idx="418">
                  <c:v>41603</c:v>
                </c:pt>
                <c:pt idx="419">
                  <c:v>41604</c:v>
                </c:pt>
                <c:pt idx="420">
                  <c:v>41605</c:v>
                </c:pt>
                <c:pt idx="421">
                  <c:v>41606</c:v>
                </c:pt>
                <c:pt idx="422">
                  <c:v>41607</c:v>
                </c:pt>
                <c:pt idx="423">
                  <c:v>41610</c:v>
                </c:pt>
                <c:pt idx="424">
                  <c:v>41611</c:v>
                </c:pt>
                <c:pt idx="425">
                  <c:v>41612</c:v>
                </c:pt>
                <c:pt idx="426">
                  <c:v>41613</c:v>
                </c:pt>
                <c:pt idx="427">
                  <c:v>41614</c:v>
                </c:pt>
                <c:pt idx="428">
                  <c:v>41617</c:v>
                </c:pt>
                <c:pt idx="429">
                  <c:v>41618</c:v>
                </c:pt>
                <c:pt idx="430">
                  <c:v>41619</c:v>
                </c:pt>
                <c:pt idx="431">
                  <c:v>41620</c:v>
                </c:pt>
                <c:pt idx="432">
                  <c:v>41621</c:v>
                </c:pt>
                <c:pt idx="433">
                  <c:v>41624</c:v>
                </c:pt>
                <c:pt idx="434">
                  <c:v>41625</c:v>
                </c:pt>
                <c:pt idx="435">
                  <c:v>41626</c:v>
                </c:pt>
                <c:pt idx="436">
                  <c:v>41627</c:v>
                </c:pt>
                <c:pt idx="437">
                  <c:v>41628</c:v>
                </c:pt>
                <c:pt idx="438">
                  <c:v>41631</c:v>
                </c:pt>
                <c:pt idx="439">
                  <c:v>41632</c:v>
                </c:pt>
                <c:pt idx="440">
                  <c:v>41633</c:v>
                </c:pt>
                <c:pt idx="441">
                  <c:v>41634</c:v>
                </c:pt>
                <c:pt idx="442">
                  <c:v>41635</c:v>
                </c:pt>
                <c:pt idx="443">
                  <c:v>41638</c:v>
                </c:pt>
                <c:pt idx="444">
                  <c:v>41639</c:v>
                </c:pt>
                <c:pt idx="445">
                  <c:v>41641</c:v>
                </c:pt>
                <c:pt idx="446">
                  <c:v>41642</c:v>
                </c:pt>
                <c:pt idx="447">
                  <c:v>41645</c:v>
                </c:pt>
                <c:pt idx="448">
                  <c:v>41646</c:v>
                </c:pt>
                <c:pt idx="449">
                  <c:v>41647</c:v>
                </c:pt>
                <c:pt idx="450">
                  <c:v>41648</c:v>
                </c:pt>
                <c:pt idx="451">
                  <c:v>41649</c:v>
                </c:pt>
                <c:pt idx="452">
                  <c:v>41652</c:v>
                </c:pt>
                <c:pt idx="453">
                  <c:v>41653</c:v>
                </c:pt>
                <c:pt idx="454">
                  <c:v>41654</c:v>
                </c:pt>
                <c:pt idx="455">
                  <c:v>41655</c:v>
                </c:pt>
                <c:pt idx="456">
                  <c:v>41656</c:v>
                </c:pt>
                <c:pt idx="457">
                  <c:v>41659</c:v>
                </c:pt>
                <c:pt idx="458">
                  <c:v>41660</c:v>
                </c:pt>
                <c:pt idx="459">
                  <c:v>41661</c:v>
                </c:pt>
                <c:pt idx="460">
                  <c:v>41662</c:v>
                </c:pt>
                <c:pt idx="461">
                  <c:v>41663</c:v>
                </c:pt>
                <c:pt idx="462">
                  <c:v>41665</c:v>
                </c:pt>
                <c:pt idx="463">
                  <c:v>41666</c:v>
                </c:pt>
                <c:pt idx="464">
                  <c:v>41667</c:v>
                </c:pt>
                <c:pt idx="465">
                  <c:v>41677</c:v>
                </c:pt>
                <c:pt idx="466">
                  <c:v>41678</c:v>
                </c:pt>
                <c:pt idx="467">
                  <c:v>41680</c:v>
                </c:pt>
                <c:pt idx="468">
                  <c:v>41681</c:v>
                </c:pt>
                <c:pt idx="469">
                  <c:v>41682</c:v>
                </c:pt>
                <c:pt idx="470">
                  <c:v>41683</c:v>
                </c:pt>
                <c:pt idx="471">
                  <c:v>41684</c:v>
                </c:pt>
                <c:pt idx="472">
                  <c:v>41687</c:v>
                </c:pt>
                <c:pt idx="473">
                  <c:v>41688</c:v>
                </c:pt>
                <c:pt idx="474">
                  <c:v>41689</c:v>
                </c:pt>
                <c:pt idx="475">
                  <c:v>41690</c:v>
                </c:pt>
                <c:pt idx="476">
                  <c:v>41691</c:v>
                </c:pt>
                <c:pt idx="477">
                  <c:v>41694</c:v>
                </c:pt>
                <c:pt idx="478">
                  <c:v>41695</c:v>
                </c:pt>
                <c:pt idx="479">
                  <c:v>41696</c:v>
                </c:pt>
                <c:pt idx="480">
                  <c:v>41697</c:v>
                </c:pt>
                <c:pt idx="481">
                  <c:v>41698</c:v>
                </c:pt>
                <c:pt idx="482">
                  <c:v>41701</c:v>
                </c:pt>
                <c:pt idx="483">
                  <c:v>41702</c:v>
                </c:pt>
                <c:pt idx="484">
                  <c:v>41703</c:v>
                </c:pt>
                <c:pt idx="485">
                  <c:v>41704</c:v>
                </c:pt>
                <c:pt idx="486">
                  <c:v>41705</c:v>
                </c:pt>
              </c:numCache>
            </c:numRef>
          </c:cat>
          <c:val>
            <c:numRef>
              <c:f>国内维生素价格!$I$5:$I$491</c:f>
              <c:numCache>
                <c:formatCode>###,###,###,###,##0.00</c:formatCode>
                <c:ptCount val="487"/>
                <c:pt idx="0">
                  <c:v>130</c:v>
                </c:pt>
                <c:pt idx="1">
                  <c:v>131.5</c:v>
                </c:pt>
                <c:pt idx="2">
                  <c:v>133</c:v>
                </c:pt>
                <c:pt idx="3">
                  <c:v>138</c:v>
                </c:pt>
                <c:pt idx="4">
                  <c:v>138</c:v>
                </c:pt>
                <c:pt idx="5">
                  <c:v>140</c:v>
                </c:pt>
                <c:pt idx="6">
                  <c:v>140</c:v>
                </c:pt>
                <c:pt idx="7">
                  <c:v>140</c:v>
                </c:pt>
                <c:pt idx="8">
                  <c:v>140</c:v>
                </c:pt>
                <c:pt idx="9">
                  <c:v>140</c:v>
                </c:pt>
                <c:pt idx="10">
                  <c:v>140</c:v>
                </c:pt>
                <c:pt idx="11">
                  <c:v>140</c:v>
                </c:pt>
                <c:pt idx="12">
                  <c:v>140</c:v>
                </c:pt>
                <c:pt idx="13">
                  <c:v>138</c:v>
                </c:pt>
                <c:pt idx="14">
                  <c:v>135</c:v>
                </c:pt>
                <c:pt idx="15">
                  <c:v>135</c:v>
                </c:pt>
                <c:pt idx="16">
                  <c:v>135</c:v>
                </c:pt>
                <c:pt idx="17">
                  <c:v>135</c:v>
                </c:pt>
                <c:pt idx="18">
                  <c:v>135</c:v>
                </c:pt>
                <c:pt idx="19">
                  <c:v>135</c:v>
                </c:pt>
                <c:pt idx="20">
                  <c:v>135</c:v>
                </c:pt>
                <c:pt idx="21">
                  <c:v>135</c:v>
                </c:pt>
                <c:pt idx="22">
                  <c:v>135</c:v>
                </c:pt>
                <c:pt idx="23">
                  <c:v>135</c:v>
                </c:pt>
                <c:pt idx="24">
                  <c:v>135</c:v>
                </c:pt>
                <c:pt idx="25">
                  <c:v>135</c:v>
                </c:pt>
                <c:pt idx="26">
                  <c:v>135</c:v>
                </c:pt>
                <c:pt idx="27">
                  <c:v>135</c:v>
                </c:pt>
                <c:pt idx="28">
                  <c:v>135</c:v>
                </c:pt>
                <c:pt idx="29">
                  <c:v>135</c:v>
                </c:pt>
                <c:pt idx="30">
                  <c:v>135</c:v>
                </c:pt>
                <c:pt idx="31">
                  <c:v>135</c:v>
                </c:pt>
                <c:pt idx="32">
                  <c:v>135</c:v>
                </c:pt>
                <c:pt idx="33">
                  <c:v>135</c:v>
                </c:pt>
                <c:pt idx="34">
                  <c:v>135</c:v>
                </c:pt>
                <c:pt idx="35">
                  <c:v>135</c:v>
                </c:pt>
                <c:pt idx="36">
                  <c:v>135</c:v>
                </c:pt>
                <c:pt idx="37">
                  <c:v>135</c:v>
                </c:pt>
                <c:pt idx="38">
                  <c:v>135</c:v>
                </c:pt>
                <c:pt idx="39">
                  <c:v>135</c:v>
                </c:pt>
                <c:pt idx="40">
                  <c:v>135</c:v>
                </c:pt>
                <c:pt idx="41">
                  <c:v>135</c:v>
                </c:pt>
                <c:pt idx="42">
                  <c:v>135</c:v>
                </c:pt>
                <c:pt idx="43">
                  <c:v>135</c:v>
                </c:pt>
                <c:pt idx="44">
                  <c:v>135</c:v>
                </c:pt>
                <c:pt idx="45">
                  <c:v>135</c:v>
                </c:pt>
                <c:pt idx="46">
                  <c:v>135</c:v>
                </c:pt>
                <c:pt idx="47">
                  <c:v>135</c:v>
                </c:pt>
                <c:pt idx="48">
                  <c:v>135</c:v>
                </c:pt>
                <c:pt idx="49">
                  <c:v>135</c:v>
                </c:pt>
                <c:pt idx="50">
                  <c:v>135</c:v>
                </c:pt>
                <c:pt idx="51">
                  <c:v>135</c:v>
                </c:pt>
                <c:pt idx="52">
                  <c:v>132</c:v>
                </c:pt>
                <c:pt idx="53">
                  <c:v>132</c:v>
                </c:pt>
                <c:pt idx="54">
                  <c:v>132</c:v>
                </c:pt>
                <c:pt idx="55">
                  <c:v>132</c:v>
                </c:pt>
                <c:pt idx="56">
                  <c:v>132</c:v>
                </c:pt>
                <c:pt idx="57">
                  <c:v>132</c:v>
                </c:pt>
                <c:pt idx="58">
                  <c:v>132</c:v>
                </c:pt>
                <c:pt idx="59">
                  <c:v>132</c:v>
                </c:pt>
                <c:pt idx="60">
                  <c:v>132</c:v>
                </c:pt>
                <c:pt idx="61">
                  <c:v>132</c:v>
                </c:pt>
                <c:pt idx="62">
                  <c:v>132</c:v>
                </c:pt>
                <c:pt idx="63">
                  <c:v>132</c:v>
                </c:pt>
                <c:pt idx="64">
                  <c:v>132</c:v>
                </c:pt>
                <c:pt idx="65">
                  <c:v>132</c:v>
                </c:pt>
                <c:pt idx="66">
                  <c:v>132</c:v>
                </c:pt>
                <c:pt idx="67">
                  <c:v>132</c:v>
                </c:pt>
                <c:pt idx="68">
                  <c:v>132</c:v>
                </c:pt>
                <c:pt idx="69">
                  <c:v>132</c:v>
                </c:pt>
                <c:pt idx="70">
                  <c:v>132</c:v>
                </c:pt>
                <c:pt idx="71">
                  <c:v>132</c:v>
                </c:pt>
                <c:pt idx="72">
                  <c:v>132</c:v>
                </c:pt>
                <c:pt idx="73">
                  <c:v>132</c:v>
                </c:pt>
                <c:pt idx="74">
                  <c:v>132</c:v>
                </c:pt>
                <c:pt idx="75">
                  <c:v>132</c:v>
                </c:pt>
                <c:pt idx="76">
                  <c:v>132</c:v>
                </c:pt>
                <c:pt idx="77">
                  <c:v>132</c:v>
                </c:pt>
                <c:pt idx="78">
                  <c:v>132</c:v>
                </c:pt>
                <c:pt idx="79">
                  <c:v>130</c:v>
                </c:pt>
                <c:pt idx="80">
                  <c:v>130</c:v>
                </c:pt>
                <c:pt idx="81">
                  <c:v>130</c:v>
                </c:pt>
                <c:pt idx="82">
                  <c:v>125</c:v>
                </c:pt>
                <c:pt idx="83">
                  <c:v>125</c:v>
                </c:pt>
                <c:pt idx="84">
                  <c:v>125</c:v>
                </c:pt>
                <c:pt idx="85">
                  <c:v>125</c:v>
                </c:pt>
                <c:pt idx="86">
                  <c:v>125</c:v>
                </c:pt>
                <c:pt idx="87">
                  <c:v>125</c:v>
                </c:pt>
                <c:pt idx="88">
                  <c:v>125</c:v>
                </c:pt>
                <c:pt idx="89">
                  <c:v>125</c:v>
                </c:pt>
                <c:pt idx="90">
                  <c:v>125</c:v>
                </c:pt>
                <c:pt idx="91">
                  <c:v>125</c:v>
                </c:pt>
                <c:pt idx="92">
                  <c:v>125</c:v>
                </c:pt>
                <c:pt idx="93">
                  <c:v>125</c:v>
                </c:pt>
                <c:pt idx="94">
                  <c:v>125</c:v>
                </c:pt>
                <c:pt idx="95">
                  <c:v>125</c:v>
                </c:pt>
                <c:pt idx="96">
                  <c:v>125</c:v>
                </c:pt>
                <c:pt idx="97">
                  <c:v>125</c:v>
                </c:pt>
                <c:pt idx="98">
                  <c:v>125</c:v>
                </c:pt>
                <c:pt idx="99">
                  <c:v>125</c:v>
                </c:pt>
                <c:pt idx="100">
                  <c:v>125</c:v>
                </c:pt>
                <c:pt idx="101">
                  <c:v>125</c:v>
                </c:pt>
                <c:pt idx="102">
                  <c:v>125</c:v>
                </c:pt>
                <c:pt idx="103">
                  <c:v>125</c:v>
                </c:pt>
                <c:pt idx="104">
                  <c:v>125</c:v>
                </c:pt>
                <c:pt idx="105">
                  <c:v>123</c:v>
                </c:pt>
                <c:pt idx="106">
                  <c:v>123</c:v>
                </c:pt>
                <c:pt idx="107">
                  <c:v>123</c:v>
                </c:pt>
                <c:pt idx="108">
                  <c:v>123</c:v>
                </c:pt>
                <c:pt idx="109">
                  <c:v>123</c:v>
                </c:pt>
                <c:pt idx="110">
                  <c:v>123</c:v>
                </c:pt>
                <c:pt idx="111">
                  <c:v>123</c:v>
                </c:pt>
                <c:pt idx="112">
                  <c:v>123</c:v>
                </c:pt>
                <c:pt idx="113">
                  <c:v>123</c:v>
                </c:pt>
                <c:pt idx="114">
                  <c:v>123</c:v>
                </c:pt>
                <c:pt idx="115">
                  <c:v>123</c:v>
                </c:pt>
                <c:pt idx="116">
                  <c:v>123</c:v>
                </c:pt>
                <c:pt idx="117">
                  <c:v>123</c:v>
                </c:pt>
                <c:pt idx="118">
                  <c:v>123</c:v>
                </c:pt>
                <c:pt idx="119">
                  <c:v>123</c:v>
                </c:pt>
                <c:pt idx="120">
                  <c:v>123</c:v>
                </c:pt>
                <c:pt idx="121">
                  <c:v>123</c:v>
                </c:pt>
                <c:pt idx="122">
                  <c:v>123</c:v>
                </c:pt>
                <c:pt idx="123">
                  <c:v>123</c:v>
                </c:pt>
                <c:pt idx="124">
                  <c:v>123</c:v>
                </c:pt>
                <c:pt idx="125">
                  <c:v>123</c:v>
                </c:pt>
                <c:pt idx="126">
                  <c:v>123</c:v>
                </c:pt>
                <c:pt idx="127">
                  <c:v>123</c:v>
                </c:pt>
                <c:pt idx="128">
                  <c:v>123</c:v>
                </c:pt>
                <c:pt idx="129">
                  <c:v>123</c:v>
                </c:pt>
                <c:pt idx="130">
                  <c:v>123</c:v>
                </c:pt>
                <c:pt idx="131">
                  <c:v>123</c:v>
                </c:pt>
                <c:pt idx="132">
                  <c:v>123</c:v>
                </c:pt>
                <c:pt idx="133">
                  <c:v>125</c:v>
                </c:pt>
                <c:pt idx="134">
                  <c:v>125</c:v>
                </c:pt>
                <c:pt idx="135">
                  <c:v>125</c:v>
                </c:pt>
                <c:pt idx="136">
                  <c:v>125</c:v>
                </c:pt>
                <c:pt idx="137">
                  <c:v>125</c:v>
                </c:pt>
                <c:pt idx="138">
                  <c:v>125</c:v>
                </c:pt>
                <c:pt idx="139">
                  <c:v>125</c:v>
                </c:pt>
                <c:pt idx="140">
                  <c:v>125</c:v>
                </c:pt>
                <c:pt idx="141">
                  <c:v>122</c:v>
                </c:pt>
                <c:pt idx="142">
                  <c:v>122</c:v>
                </c:pt>
                <c:pt idx="143">
                  <c:v>122</c:v>
                </c:pt>
                <c:pt idx="144">
                  <c:v>122</c:v>
                </c:pt>
                <c:pt idx="145">
                  <c:v>122</c:v>
                </c:pt>
                <c:pt idx="146">
                  <c:v>122</c:v>
                </c:pt>
                <c:pt idx="147">
                  <c:v>122</c:v>
                </c:pt>
                <c:pt idx="148">
                  <c:v>122</c:v>
                </c:pt>
                <c:pt idx="149">
                  <c:v>122</c:v>
                </c:pt>
                <c:pt idx="150">
                  <c:v>122</c:v>
                </c:pt>
                <c:pt idx="151">
                  <c:v>122</c:v>
                </c:pt>
                <c:pt idx="152">
                  <c:v>122</c:v>
                </c:pt>
                <c:pt idx="153">
                  <c:v>122</c:v>
                </c:pt>
                <c:pt idx="154">
                  <c:v>122</c:v>
                </c:pt>
                <c:pt idx="155">
                  <c:v>122</c:v>
                </c:pt>
                <c:pt idx="156">
                  <c:v>122</c:v>
                </c:pt>
                <c:pt idx="157">
                  <c:v>122</c:v>
                </c:pt>
                <c:pt idx="158">
                  <c:v>122</c:v>
                </c:pt>
                <c:pt idx="159">
                  <c:v>122</c:v>
                </c:pt>
                <c:pt idx="160">
                  <c:v>122</c:v>
                </c:pt>
                <c:pt idx="161">
                  <c:v>122</c:v>
                </c:pt>
                <c:pt idx="162">
                  <c:v>120</c:v>
                </c:pt>
                <c:pt idx="163">
                  <c:v>120</c:v>
                </c:pt>
                <c:pt idx="164">
                  <c:v>120</c:v>
                </c:pt>
                <c:pt idx="165">
                  <c:v>115</c:v>
                </c:pt>
                <c:pt idx="166">
                  <c:v>115</c:v>
                </c:pt>
                <c:pt idx="167">
                  <c:v>115</c:v>
                </c:pt>
                <c:pt idx="168">
                  <c:v>115</c:v>
                </c:pt>
                <c:pt idx="169">
                  <c:v>115</c:v>
                </c:pt>
                <c:pt idx="170">
                  <c:v>115</c:v>
                </c:pt>
                <c:pt idx="171">
                  <c:v>115</c:v>
                </c:pt>
                <c:pt idx="172">
                  <c:v>115</c:v>
                </c:pt>
                <c:pt idx="173">
                  <c:v>112</c:v>
                </c:pt>
                <c:pt idx="174">
                  <c:v>112</c:v>
                </c:pt>
                <c:pt idx="175">
                  <c:v>112</c:v>
                </c:pt>
                <c:pt idx="176">
                  <c:v>112</c:v>
                </c:pt>
                <c:pt idx="177">
                  <c:v>112</c:v>
                </c:pt>
                <c:pt idx="178">
                  <c:v>112</c:v>
                </c:pt>
                <c:pt idx="179">
                  <c:v>110</c:v>
                </c:pt>
                <c:pt idx="180">
                  <c:v>110</c:v>
                </c:pt>
                <c:pt idx="181">
                  <c:v>110</c:v>
                </c:pt>
                <c:pt idx="182">
                  <c:v>110</c:v>
                </c:pt>
                <c:pt idx="183">
                  <c:v>110</c:v>
                </c:pt>
                <c:pt idx="184">
                  <c:v>110</c:v>
                </c:pt>
                <c:pt idx="185">
                  <c:v>110</c:v>
                </c:pt>
                <c:pt idx="186">
                  <c:v>110</c:v>
                </c:pt>
                <c:pt idx="187">
                  <c:v>110</c:v>
                </c:pt>
                <c:pt idx="188">
                  <c:v>110</c:v>
                </c:pt>
                <c:pt idx="189">
                  <c:v>110</c:v>
                </c:pt>
                <c:pt idx="190">
                  <c:v>110</c:v>
                </c:pt>
                <c:pt idx="191">
                  <c:v>110</c:v>
                </c:pt>
                <c:pt idx="192">
                  <c:v>110</c:v>
                </c:pt>
                <c:pt idx="193">
                  <c:v>110</c:v>
                </c:pt>
                <c:pt idx="194">
                  <c:v>110</c:v>
                </c:pt>
                <c:pt idx="195">
                  <c:v>110</c:v>
                </c:pt>
                <c:pt idx="196">
                  <c:v>110</c:v>
                </c:pt>
                <c:pt idx="197">
                  <c:v>110</c:v>
                </c:pt>
                <c:pt idx="198">
                  <c:v>110</c:v>
                </c:pt>
                <c:pt idx="199">
                  <c:v>110</c:v>
                </c:pt>
                <c:pt idx="200">
                  <c:v>110</c:v>
                </c:pt>
                <c:pt idx="201">
                  <c:v>110</c:v>
                </c:pt>
                <c:pt idx="202">
                  <c:v>110</c:v>
                </c:pt>
                <c:pt idx="203">
                  <c:v>110</c:v>
                </c:pt>
                <c:pt idx="204">
                  <c:v>110</c:v>
                </c:pt>
                <c:pt idx="205">
                  <c:v>110</c:v>
                </c:pt>
                <c:pt idx="206">
                  <c:v>110</c:v>
                </c:pt>
                <c:pt idx="207">
                  <c:v>110</c:v>
                </c:pt>
                <c:pt idx="208">
                  <c:v>110</c:v>
                </c:pt>
                <c:pt idx="209">
                  <c:v>110</c:v>
                </c:pt>
                <c:pt idx="210">
                  <c:v>110</c:v>
                </c:pt>
                <c:pt idx="211">
                  <c:v>110</c:v>
                </c:pt>
                <c:pt idx="212">
                  <c:v>110</c:v>
                </c:pt>
                <c:pt idx="213">
                  <c:v>108</c:v>
                </c:pt>
                <c:pt idx="214">
                  <c:v>108</c:v>
                </c:pt>
                <c:pt idx="215">
                  <c:v>108</c:v>
                </c:pt>
                <c:pt idx="216">
                  <c:v>108</c:v>
                </c:pt>
                <c:pt idx="217">
                  <c:v>108</c:v>
                </c:pt>
                <c:pt idx="218">
                  <c:v>108</c:v>
                </c:pt>
                <c:pt idx="219">
                  <c:v>106</c:v>
                </c:pt>
                <c:pt idx="220">
                  <c:v>106</c:v>
                </c:pt>
                <c:pt idx="221">
                  <c:v>106</c:v>
                </c:pt>
                <c:pt idx="222">
                  <c:v>106</c:v>
                </c:pt>
                <c:pt idx="223">
                  <c:v>106</c:v>
                </c:pt>
                <c:pt idx="224">
                  <c:v>106</c:v>
                </c:pt>
                <c:pt idx="225">
                  <c:v>106</c:v>
                </c:pt>
                <c:pt idx="226">
                  <c:v>106</c:v>
                </c:pt>
                <c:pt idx="227">
                  <c:v>106</c:v>
                </c:pt>
                <c:pt idx="228">
                  <c:v>106</c:v>
                </c:pt>
                <c:pt idx="229">
                  <c:v>106</c:v>
                </c:pt>
                <c:pt idx="230">
                  <c:v>106</c:v>
                </c:pt>
                <c:pt idx="231">
                  <c:v>106</c:v>
                </c:pt>
                <c:pt idx="232">
                  <c:v>106</c:v>
                </c:pt>
                <c:pt idx="233">
                  <c:v>104</c:v>
                </c:pt>
                <c:pt idx="234">
                  <c:v>104</c:v>
                </c:pt>
                <c:pt idx="235">
                  <c:v>104</c:v>
                </c:pt>
                <c:pt idx="236">
                  <c:v>104</c:v>
                </c:pt>
                <c:pt idx="237">
                  <c:v>104</c:v>
                </c:pt>
                <c:pt idx="238">
                  <c:v>104</c:v>
                </c:pt>
                <c:pt idx="239">
                  <c:v>104</c:v>
                </c:pt>
                <c:pt idx="240">
                  <c:v>104</c:v>
                </c:pt>
                <c:pt idx="241">
                  <c:v>104</c:v>
                </c:pt>
                <c:pt idx="242">
                  <c:v>104</c:v>
                </c:pt>
                <c:pt idx="243">
                  <c:v>104</c:v>
                </c:pt>
                <c:pt idx="244">
                  <c:v>104</c:v>
                </c:pt>
                <c:pt idx="245">
                  <c:v>106</c:v>
                </c:pt>
                <c:pt idx="246">
                  <c:v>106</c:v>
                </c:pt>
                <c:pt idx="247">
                  <c:v>115</c:v>
                </c:pt>
                <c:pt idx="248">
                  <c:v>118</c:v>
                </c:pt>
                <c:pt idx="249">
                  <c:v>118</c:v>
                </c:pt>
                <c:pt idx="250">
                  <c:v>118</c:v>
                </c:pt>
                <c:pt idx="251">
                  <c:v>115</c:v>
                </c:pt>
                <c:pt idx="252">
                  <c:v>115</c:v>
                </c:pt>
                <c:pt idx="253">
                  <c:v>115</c:v>
                </c:pt>
                <c:pt idx="254">
                  <c:v>115</c:v>
                </c:pt>
                <c:pt idx="255">
                  <c:v>115</c:v>
                </c:pt>
                <c:pt idx="256">
                  <c:v>115</c:v>
                </c:pt>
                <c:pt idx="257">
                  <c:v>115</c:v>
                </c:pt>
                <c:pt idx="258">
                  <c:v>115</c:v>
                </c:pt>
                <c:pt idx="259">
                  <c:v>120</c:v>
                </c:pt>
                <c:pt idx="260">
                  <c:v>120</c:v>
                </c:pt>
                <c:pt idx="261">
                  <c:v>120</c:v>
                </c:pt>
                <c:pt idx="262">
                  <c:v>120</c:v>
                </c:pt>
                <c:pt idx="263">
                  <c:v>120</c:v>
                </c:pt>
                <c:pt idx="264">
                  <c:v>120</c:v>
                </c:pt>
                <c:pt idx="265">
                  <c:v>120</c:v>
                </c:pt>
                <c:pt idx="266">
                  <c:v>120</c:v>
                </c:pt>
                <c:pt idx="267">
                  <c:v>120</c:v>
                </c:pt>
                <c:pt idx="268">
                  <c:v>120</c:v>
                </c:pt>
                <c:pt idx="269">
                  <c:v>120</c:v>
                </c:pt>
                <c:pt idx="270">
                  <c:v>120</c:v>
                </c:pt>
                <c:pt idx="271">
                  <c:v>120</c:v>
                </c:pt>
                <c:pt idx="272">
                  <c:v>120</c:v>
                </c:pt>
                <c:pt idx="273">
                  <c:v>120</c:v>
                </c:pt>
                <c:pt idx="274">
                  <c:v>120</c:v>
                </c:pt>
                <c:pt idx="275">
                  <c:v>120</c:v>
                </c:pt>
                <c:pt idx="276">
                  <c:v>120</c:v>
                </c:pt>
                <c:pt idx="277">
                  <c:v>118</c:v>
                </c:pt>
                <c:pt idx="278">
                  <c:v>118</c:v>
                </c:pt>
                <c:pt idx="279">
                  <c:v>118</c:v>
                </c:pt>
                <c:pt idx="280">
                  <c:v>118</c:v>
                </c:pt>
                <c:pt idx="281">
                  <c:v>118</c:v>
                </c:pt>
                <c:pt idx="282">
                  <c:v>118</c:v>
                </c:pt>
                <c:pt idx="283">
                  <c:v>118</c:v>
                </c:pt>
                <c:pt idx="284">
                  <c:v>118</c:v>
                </c:pt>
                <c:pt idx="285">
                  <c:v>118</c:v>
                </c:pt>
                <c:pt idx="286">
                  <c:v>118</c:v>
                </c:pt>
                <c:pt idx="287">
                  <c:v>118</c:v>
                </c:pt>
                <c:pt idx="288">
                  <c:v>115</c:v>
                </c:pt>
                <c:pt idx="289">
                  <c:v>115</c:v>
                </c:pt>
                <c:pt idx="290">
                  <c:v>115</c:v>
                </c:pt>
                <c:pt idx="291">
                  <c:v>115</c:v>
                </c:pt>
                <c:pt idx="292">
                  <c:v>115</c:v>
                </c:pt>
                <c:pt idx="293">
                  <c:v>115</c:v>
                </c:pt>
                <c:pt idx="294">
                  <c:v>115</c:v>
                </c:pt>
                <c:pt idx="295">
                  <c:v>115</c:v>
                </c:pt>
                <c:pt idx="296">
                  <c:v>115</c:v>
                </c:pt>
                <c:pt idx="297">
                  <c:v>115</c:v>
                </c:pt>
                <c:pt idx="298">
                  <c:v>115</c:v>
                </c:pt>
                <c:pt idx="299">
                  <c:v>115</c:v>
                </c:pt>
                <c:pt idx="300">
                  <c:v>115</c:v>
                </c:pt>
                <c:pt idx="301">
                  <c:v>115</c:v>
                </c:pt>
                <c:pt idx="302">
                  <c:v>115</c:v>
                </c:pt>
                <c:pt idx="303">
                  <c:v>115</c:v>
                </c:pt>
                <c:pt idx="304">
                  <c:v>115</c:v>
                </c:pt>
                <c:pt idx="305">
                  <c:v>115</c:v>
                </c:pt>
                <c:pt idx="306">
                  <c:v>115</c:v>
                </c:pt>
                <c:pt idx="307">
                  <c:v>115</c:v>
                </c:pt>
                <c:pt idx="308">
                  <c:v>115</c:v>
                </c:pt>
                <c:pt idx="309">
                  <c:v>115</c:v>
                </c:pt>
                <c:pt idx="310">
                  <c:v>115</c:v>
                </c:pt>
                <c:pt idx="311">
                  <c:v>115</c:v>
                </c:pt>
                <c:pt idx="312">
                  <c:v>115</c:v>
                </c:pt>
                <c:pt idx="313">
                  <c:v>115</c:v>
                </c:pt>
                <c:pt idx="314">
                  <c:v>115</c:v>
                </c:pt>
                <c:pt idx="315">
                  <c:v>115</c:v>
                </c:pt>
                <c:pt idx="316">
                  <c:v>115</c:v>
                </c:pt>
                <c:pt idx="317">
                  <c:v>115</c:v>
                </c:pt>
                <c:pt idx="318">
                  <c:v>115</c:v>
                </c:pt>
                <c:pt idx="319">
                  <c:v>115</c:v>
                </c:pt>
                <c:pt idx="320">
                  <c:v>115</c:v>
                </c:pt>
                <c:pt idx="321">
                  <c:v>115</c:v>
                </c:pt>
                <c:pt idx="322">
                  <c:v>115</c:v>
                </c:pt>
                <c:pt idx="323">
                  <c:v>115</c:v>
                </c:pt>
                <c:pt idx="324">
                  <c:v>113</c:v>
                </c:pt>
                <c:pt idx="325">
                  <c:v>113</c:v>
                </c:pt>
                <c:pt idx="326">
                  <c:v>113</c:v>
                </c:pt>
                <c:pt idx="327">
                  <c:v>113</c:v>
                </c:pt>
                <c:pt idx="328">
                  <c:v>113</c:v>
                </c:pt>
                <c:pt idx="329">
                  <c:v>113</c:v>
                </c:pt>
                <c:pt idx="330">
                  <c:v>113</c:v>
                </c:pt>
                <c:pt idx="331">
                  <c:v>113</c:v>
                </c:pt>
                <c:pt idx="332">
                  <c:v>113</c:v>
                </c:pt>
                <c:pt idx="333">
                  <c:v>113</c:v>
                </c:pt>
                <c:pt idx="334">
                  <c:v>113</c:v>
                </c:pt>
                <c:pt idx="335">
                  <c:v>113</c:v>
                </c:pt>
                <c:pt idx="336">
                  <c:v>113</c:v>
                </c:pt>
                <c:pt idx="337">
                  <c:v>113</c:v>
                </c:pt>
                <c:pt idx="338">
                  <c:v>113</c:v>
                </c:pt>
                <c:pt idx="339">
                  <c:v>113</c:v>
                </c:pt>
                <c:pt idx="340">
                  <c:v>113</c:v>
                </c:pt>
                <c:pt idx="341">
                  <c:v>113</c:v>
                </c:pt>
                <c:pt idx="342">
                  <c:v>113</c:v>
                </c:pt>
                <c:pt idx="343">
                  <c:v>113</c:v>
                </c:pt>
                <c:pt idx="344">
                  <c:v>113</c:v>
                </c:pt>
                <c:pt idx="345">
                  <c:v>113</c:v>
                </c:pt>
                <c:pt idx="346">
                  <c:v>113</c:v>
                </c:pt>
                <c:pt idx="347">
                  <c:v>113</c:v>
                </c:pt>
                <c:pt idx="348">
                  <c:v>113</c:v>
                </c:pt>
                <c:pt idx="349">
                  <c:v>113</c:v>
                </c:pt>
                <c:pt idx="350">
                  <c:v>113</c:v>
                </c:pt>
                <c:pt idx="351">
                  <c:v>113</c:v>
                </c:pt>
                <c:pt idx="352">
                  <c:v>113</c:v>
                </c:pt>
                <c:pt idx="353">
                  <c:v>113</c:v>
                </c:pt>
                <c:pt idx="354">
                  <c:v>113</c:v>
                </c:pt>
                <c:pt idx="355">
                  <c:v>113</c:v>
                </c:pt>
                <c:pt idx="356">
                  <c:v>113</c:v>
                </c:pt>
                <c:pt idx="357">
                  <c:v>113</c:v>
                </c:pt>
                <c:pt idx="358">
                  <c:v>113</c:v>
                </c:pt>
                <c:pt idx="359">
                  <c:v>113</c:v>
                </c:pt>
                <c:pt idx="360">
                  <c:v>113</c:v>
                </c:pt>
                <c:pt idx="361">
                  <c:v>113</c:v>
                </c:pt>
                <c:pt idx="362">
                  <c:v>115</c:v>
                </c:pt>
                <c:pt idx="363">
                  <c:v>115</c:v>
                </c:pt>
                <c:pt idx="364">
                  <c:v>115</c:v>
                </c:pt>
                <c:pt idx="365">
                  <c:v>115</c:v>
                </c:pt>
                <c:pt idx="366">
                  <c:v>115</c:v>
                </c:pt>
                <c:pt idx="367">
                  <c:v>115</c:v>
                </c:pt>
                <c:pt idx="368">
                  <c:v>115</c:v>
                </c:pt>
                <c:pt idx="369">
                  <c:v>115</c:v>
                </c:pt>
                <c:pt idx="370">
                  <c:v>115</c:v>
                </c:pt>
                <c:pt idx="371">
                  <c:v>115</c:v>
                </c:pt>
                <c:pt idx="372">
                  <c:v>115</c:v>
                </c:pt>
                <c:pt idx="373">
                  <c:v>115</c:v>
                </c:pt>
                <c:pt idx="374">
                  <c:v>115</c:v>
                </c:pt>
                <c:pt idx="375">
                  <c:v>115</c:v>
                </c:pt>
                <c:pt idx="376">
                  <c:v>115</c:v>
                </c:pt>
                <c:pt idx="377">
                  <c:v>115</c:v>
                </c:pt>
                <c:pt idx="378">
                  <c:v>116</c:v>
                </c:pt>
                <c:pt idx="379">
                  <c:v>116</c:v>
                </c:pt>
                <c:pt idx="380">
                  <c:v>116</c:v>
                </c:pt>
                <c:pt idx="381">
                  <c:v>116</c:v>
                </c:pt>
                <c:pt idx="382">
                  <c:v>116</c:v>
                </c:pt>
                <c:pt idx="383">
                  <c:v>116</c:v>
                </c:pt>
                <c:pt idx="384">
                  <c:v>116</c:v>
                </c:pt>
                <c:pt idx="385">
                  <c:v>116</c:v>
                </c:pt>
                <c:pt idx="386">
                  <c:v>116</c:v>
                </c:pt>
                <c:pt idx="387">
                  <c:v>116</c:v>
                </c:pt>
                <c:pt idx="388">
                  <c:v>116</c:v>
                </c:pt>
                <c:pt idx="389">
                  <c:v>116</c:v>
                </c:pt>
                <c:pt idx="390">
                  <c:v>116</c:v>
                </c:pt>
                <c:pt idx="391">
                  <c:v>116</c:v>
                </c:pt>
                <c:pt idx="392">
                  <c:v>116</c:v>
                </c:pt>
                <c:pt idx="393">
                  <c:v>116</c:v>
                </c:pt>
                <c:pt idx="394">
                  <c:v>116</c:v>
                </c:pt>
                <c:pt idx="395">
                  <c:v>116</c:v>
                </c:pt>
                <c:pt idx="396">
                  <c:v>116</c:v>
                </c:pt>
                <c:pt idx="397">
                  <c:v>116</c:v>
                </c:pt>
                <c:pt idx="398">
                  <c:v>116</c:v>
                </c:pt>
                <c:pt idx="399">
                  <c:v>116</c:v>
                </c:pt>
                <c:pt idx="400">
                  <c:v>116</c:v>
                </c:pt>
                <c:pt idx="401">
                  <c:v>116</c:v>
                </c:pt>
                <c:pt idx="402">
                  <c:v>116</c:v>
                </c:pt>
                <c:pt idx="403">
                  <c:v>116</c:v>
                </c:pt>
                <c:pt idx="404">
                  <c:v>116</c:v>
                </c:pt>
                <c:pt idx="405">
                  <c:v>116</c:v>
                </c:pt>
                <c:pt idx="406">
                  <c:v>116</c:v>
                </c:pt>
                <c:pt idx="407">
                  <c:v>116</c:v>
                </c:pt>
                <c:pt idx="408">
                  <c:v>116</c:v>
                </c:pt>
                <c:pt idx="409">
                  <c:v>116</c:v>
                </c:pt>
                <c:pt idx="410">
                  <c:v>116</c:v>
                </c:pt>
                <c:pt idx="411">
                  <c:v>116</c:v>
                </c:pt>
                <c:pt idx="412">
                  <c:v>116</c:v>
                </c:pt>
                <c:pt idx="413">
                  <c:v>116</c:v>
                </c:pt>
                <c:pt idx="414">
                  <c:v>116</c:v>
                </c:pt>
                <c:pt idx="415">
                  <c:v>116</c:v>
                </c:pt>
                <c:pt idx="416">
                  <c:v>116</c:v>
                </c:pt>
                <c:pt idx="417">
                  <c:v>116</c:v>
                </c:pt>
                <c:pt idx="418">
                  <c:v>116</c:v>
                </c:pt>
                <c:pt idx="419">
                  <c:v>116</c:v>
                </c:pt>
                <c:pt idx="420">
                  <c:v>116</c:v>
                </c:pt>
                <c:pt idx="421">
                  <c:v>116</c:v>
                </c:pt>
                <c:pt idx="422">
                  <c:v>116</c:v>
                </c:pt>
                <c:pt idx="423">
                  <c:v>116</c:v>
                </c:pt>
                <c:pt idx="424">
                  <c:v>116</c:v>
                </c:pt>
                <c:pt idx="425">
                  <c:v>116</c:v>
                </c:pt>
                <c:pt idx="426">
                  <c:v>116</c:v>
                </c:pt>
                <c:pt idx="427">
                  <c:v>116</c:v>
                </c:pt>
                <c:pt idx="428">
                  <c:v>116</c:v>
                </c:pt>
                <c:pt idx="429">
                  <c:v>116</c:v>
                </c:pt>
                <c:pt idx="430">
                  <c:v>116</c:v>
                </c:pt>
                <c:pt idx="431">
                  <c:v>116</c:v>
                </c:pt>
                <c:pt idx="432">
                  <c:v>116</c:v>
                </c:pt>
                <c:pt idx="433">
                  <c:v>116</c:v>
                </c:pt>
                <c:pt idx="434">
                  <c:v>116</c:v>
                </c:pt>
                <c:pt idx="435">
                  <c:v>116</c:v>
                </c:pt>
                <c:pt idx="436">
                  <c:v>116</c:v>
                </c:pt>
                <c:pt idx="437">
                  <c:v>116</c:v>
                </c:pt>
                <c:pt idx="438">
                  <c:v>116</c:v>
                </c:pt>
                <c:pt idx="439">
                  <c:v>116</c:v>
                </c:pt>
                <c:pt idx="440">
                  <c:v>116</c:v>
                </c:pt>
                <c:pt idx="441">
                  <c:v>116</c:v>
                </c:pt>
                <c:pt idx="442">
                  <c:v>116</c:v>
                </c:pt>
                <c:pt idx="443">
                  <c:v>116</c:v>
                </c:pt>
                <c:pt idx="444">
                  <c:v>116</c:v>
                </c:pt>
                <c:pt idx="445">
                  <c:v>116</c:v>
                </c:pt>
                <c:pt idx="446">
                  <c:v>116</c:v>
                </c:pt>
                <c:pt idx="447">
                  <c:v>116</c:v>
                </c:pt>
                <c:pt idx="448">
                  <c:v>116</c:v>
                </c:pt>
                <c:pt idx="449">
                  <c:v>116</c:v>
                </c:pt>
                <c:pt idx="450">
                  <c:v>116</c:v>
                </c:pt>
                <c:pt idx="451">
                  <c:v>118</c:v>
                </c:pt>
                <c:pt idx="452">
                  <c:v>118</c:v>
                </c:pt>
                <c:pt idx="453">
                  <c:v>118</c:v>
                </c:pt>
                <c:pt idx="454">
                  <c:v>118</c:v>
                </c:pt>
                <c:pt idx="455">
                  <c:v>120</c:v>
                </c:pt>
                <c:pt idx="456">
                  <c:v>120</c:v>
                </c:pt>
                <c:pt idx="457">
                  <c:v>120</c:v>
                </c:pt>
                <c:pt idx="458">
                  <c:v>120</c:v>
                </c:pt>
                <c:pt idx="459">
                  <c:v>120</c:v>
                </c:pt>
                <c:pt idx="460">
                  <c:v>120</c:v>
                </c:pt>
                <c:pt idx="461">
                  <c:v>120</c:v>
                </c:pt>
                <c:pt idx="462">
                  <c:v>120</c:v>
                </c:pt>
                <c:pt idx="463">
                  <c:v>120</c:v>
                </c:pt>
                <c:pt idx="464">
                  <c:v>120</c:v>
                </c:pt>
                <c:pt idx="465">
                  <c:v>120</c:v>
                </c:pt>
                <c:pt idx="466">
                  <c:v>126</c:v>
                </c:pt>
                <c:pt idx="467">
                  <c:v>126</c:v>
                </c:pt>
                <c:pt idx="468">
                  <c:v>128</c:v>
                </c:pt>
                <c:pt idx="469">
                  <c:v>130</c:v>
                </c:pt>
                <c:pt idx="470">
                  <c:v>130</c:v>
                </c:pt>
                <c:pt idx="471">
                  <c:v>130</c:v>
                </c:pt>
                <c:pt idx="472">
                  <c:v>130</c:v>
                </c:pt>
                <c:pt idx="473">
                  <c:v>130</c:v>
                </c:pt>
                <c:pt idx="474">
                  <c:v>140</c:v>
                </c:pt>
                <c:pt idx="475">
                  <c:v>140</c:v>
                </c:pt>
                <c:pt idx="476">
                  <c:v>140</c:v>
                </c:pt>
                <c:pt idx="477">
                  <c:v>140</c:v>
                </c:pt>
                <c:pt idx="478">
                  <c:v>140</c:v>
                </c:pt>
                <c:pt idx="479">
                  <c:v>140</c:v>
                </c:pt>
                <c:pt idx="480">
                  <c:v>140</c:v>
                </c:pt>
                <c:pt idx="481">
                  <c:v>140</c:v>
                </c:pt>
                <c:pt idx="482">
                  <c:v>140</c:v>
                </c:pt>
                <c:pt idx="483">
                  <c:v>140</c:v>
                </c:pt>
                <c:pt idx="484">
                  <c:v>142.5</c:v>
                </c:pt>
                <c:pt idx="485">
                  <c:v>142.5</c:v>
                </c:pt>
                <c:pt idx="486">
                  <c:v>142.5</c:v>
                </c:pt>
              </c:numCache>
            </c:numRef>
          </c:val>
          <c:smooth val="0"/>
        </c:ser>
        <c:dLbls>
          <c:showLegendKey val="0"/>
          <c:showVal val="0"/>
          <c:showCatName val="0"/>
          <c:showSerName val="0"/>
          <c:showPercent val="0"/>
          <c:showBubbleSize val="0"/>
        </c:dLbls>
        <c:marker val="1"/>
        <c:smooth val="0"/>
        <c:axId val="230563200"/>
        <c:axId val="230536320"/>
      </c:lineChart>
      <c:dateAx>
        <c:axId val="230563200"/>
        <c:scaling>
          <c:orientation val="minMax"/>
        </c:scaling>
        <c:delete val="0"/>
        <c:axPos val="b"/>
        <c:numFmt formatCode="yyyy\-mm\-dd;@" sourceLinked="1"/>
        <c:majorTickMark val="out"/>
        <c:minorTickMark val="none"/>
        <c:tickLblPos val="nextTo"/>
        <c:txPr>
          <a:bodyPr/>
          <a:lstStyle/>
          <a:p>
            <a:pPr>
              <a:defRPr sz="1000"/>
            </a:pPr>
            <a:endParaRPr lang="zh-CN"/>
          </a:p>
        </c:txPr>
        <c:crossAx val="230536320"/>
        <c:crosses val="autoZero"/>
        <c:auto val="1"/>
        <c:lblOffset val="100"/>
        <c:baseTimeUnit val="days"/>
      </c:dateAx>
      <c:valAx>
        <c:axId val="230536320"/>
        <c:scaling>
          <c:orientation val="minMax"/>
        </c:scaling>
        <c:delete val="0"/>
        <c:axPos val="l"/>
        <c:majorGridlines/>
        <c:numFmt formatCode="#,##0_);[Red]\(#,##0\)" sourceLinked="0"/>
        <c:majorTickMark val="out"/>
        <c:minorTickMark val="none"/>
        <c:tickLblPos val="nextTo"/>
        <c:crossAx val="230563200"/>
        <c:crosses val="autoZero"/>
        <c:crossBetween val="between"/>
      </c:valAx>
    </c:plotArea>
    <c:legend>
      <c:legendPos val="b"/>
      <c:overlay val="0"/>
    </c:legend>
    <c:plotVisOnly val="1"/>
    <c:dispBlanksAs val="gap"/>
    <c:showDLblsOverMax val="0"/>
  </c:chart>
  <c:spPr>
    <a:ln>
      <a:noFill/>
    </a:ln>
  </c:spPr>
  <c:printSettings>
    <c:headerFooter/>
    <c:pageMargins b="0.75000000000001354" l="0.70000000000000062" r="0.70000000000000062" t="0.7500000000000135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国内维生素价格!$K$3:$K$4</c:f>
              <c:strCache>
                <c:ptCount val="1"/>
                <c:pt idx="0">
                  <c:v>单价:维生素E:国产 元/千克</c:v>
                </c:pt>
              </c:strCache>
            </c:strRef>
          </c:tx>
          <c:marker>
            <c:symbol val="none"/>
          </c:marker>
          <c:cat>
            <c:multiLvlStrRef>
              <c:f>国内维生素价格!$J$5:$J$491</c:f>
            </c:multiLvlStrRef>
          </c:cat>
          <c:val>
            <c:numRef>
              <c:f>国内维生素价格!$K$5:$K$491</c:f>
              <c:numCache>
                <c:formatCode>###,###,###,###,##0.00</c:formatCode>
                <c:ptCount val="487"/>
                <c:pt idx="0">
                  <c:v>120</c:v>
                </c:pt>
                <c:pt idx="1">
                  <c:v>120</c:v>
                </c:pt>
                <c:pt idx="2">
                  <c:v>125</c:v>
                </c:pt>
                <c:pt idx="3">
                  <c:v>127</c:v>
                </c:pt>
                <c:pt idx="4">
                  <c:v>127</c:v>
                </c:pt>
                <c:pt idx="5">
                  <c:v>127</c:v>
                </c:pt>
                <c:pt idx="6">
                  <c:v>127</c:v>
                </c:pt>
                <c:pt idx="7">
                  <c:v>127</c:v>
                </c:pt>
                <c:pt idx="8">
                  <c:v>127</c:v>
                </c:pt>
                <c:pt idx="9">
                  <c:v>127</c:v>
                </c:pt>
                <c:pt idx="10">
                  <c:v>125</c:v>
                </c:pt>
                <c:pt idx="11">
                  <c:v>125</c:v>
                </c:pt>
                <c:pt idx="12">
                  <c:v>125</c:v>
                </c:pt>
                <c:pt idx="13">
                  <c:v>123</c:v>
                </c:pt>
                <c:pt idx="14">
                  <c:v>123</c:v>
                </c:pt>
                <c:pt idx="15">
                  <c:v>123</c:v>
                </c:pt>
                <c:pt idx="16">
                  <c:v>123</c:v>
                </c:pt>
                <c:pt idx="17">
                  <c:v>121.5</c:v>
                </c:pt>
                <c:pt idx="18">
                  <c:v>121.5</c:v>
                </c:pt>
                <c:pt idx="19">
                  <c:v>121.5</c:v>
                </c:pt>
                <c:pt idx="20">
                  <c:v>121.5</c:v>
                </c:pt>
                <c:pt idx="21">
                  <c:v>121.5</c:v>
                </c:pt>
                <c:pt idx="22">
                  <c:v>120</c:v>
                </c:pt>
                <c:pt idx="23">
                  <c:v>120</c:v>
                </c:pt>
                <c:pt idx="24">
                  <c:v>120</c:v>
                </c:pt>
                <c:pt idx="25">
                  <c:v>120</c:v>
                </c:pt>
                <c:pt idx="26">
                  <c:v>115</c:v>
                </c:pt>
                <c:pt idx="27">
                  <c:v>115</c:v>
                </c:pt>
                <c:pt idx="28">
                  <c:v>115</c:v>
                </c:pt>
                <c:pt idx="29">
                  <c:v>115</c:v>
                </c:pt>
                <c:pt idx="30">
                  <c:v>115</c:v>
                </c:pt>
                <c:pt idx="31">
                  <c:v>115</c:v>
                </c:pt>
                <c:pt idx="32">
                  <c:v>115</c:v>
                </c:pt>
                <c:pt idx="33">
                  <c:v>115</c:v>
                </c:pt>
                <c:pt idx="34">
                  <c:v>115</c:v>
                </c:pt>
                <c:pt idx="35">
                  <c:v>115</c:v>
                </c:pt>
                <c:pt idx="36">
                  <c:v>115</c:v>
                </c:pt>
                <c:pt idx="37">
                  <c:v>115</c:v>
                </c:pt>
                <c:pt idx="38">
                  <c:v>115</c:v>
                </c:pt>
                <c:pt idx="39">
                  <c:v>115</c:v>
                </c:pt>
                <c:pt idx="40">
                  <c:v>115</c:v>
                </c:pt>
                <c:pt idx="41">
                  <c:v>115</c:v>
                </c:pt>
                <c:pt idx="42">
                  <c:v>115</c:v>
                </c:pt>
                <c:pt idx="43">
                  <c:v>115</c:v>
                </c:pt>
                <c:pt idx="44">
                  <c:v>115</c:v>
                </c:pt>
                <c:pt idx="45">
                  <c:v>112.5</c:v>
                </c:pt>
                <c:pt idx="46">
                  <c:v>112.5</c:v>
                </c:pt>
                <c:pt idx="47">
                  <c:v>112.5</c:v>
                </c:pt>
                <c:pt idx="48">
                  <c:v>112.5</c:v>
                </c:pt>
                <c:pt idx="49">
                  <c:v>112.5</c:v>
                </c:pt>
                <c:pt idx="50">
                  <c:v>112.5</c:v>
                </c:pt>
                <c:pt idx="51">
                  <c:v>112</c:v>
                </c:pt>
                <c:pt idx="52">
                  <c:v>112</c:v>
                </c:pt>
                <c:pt idx="53">
                  <c:v>112</c:v>
                </c:pt>
                <c:pt idx="54">
                  <c:v>112</c:v>
                </c:pt>
                <c:pt idx="55">
                  <c:v>112</c:v>
                </c:pt>
                <c:pt idx="56">
                  <c:v>112</c:v>
                </c:pt>
                <c:pt idx="57">
                  <c:v>112</c:v>
                </c:pt>
                <c:pt idx="58">
                  <c:v>112</c:v>
                </c:pt>
                <c:pt idx="59">
                  <c:v>112</c:v>
                </c:pt>
                <c:pt idx="60">
                  <c:v>113.5</c:v>
                </c:pt>
                <c:pt idx="61">
                  <c:v>113.5</c:v>
                </c:pt>
                <c:pt idx="62">
                  <c:v>113.5</c:v>
                </c:pt>
                <c:pt idx="63">
                  <c:v>113.5</c:v>
                </c:pt>
                <c:pt idx="64">
                  <c:v>113.5</c:v>
                </c:pt>
                <c:pt idx="65">
                  <c:v>113.5</c:v>
                </c:pt>
                <c:pt idx="66">
                  <c:v>113.5</c:v>
                </c:pt>
                <c:pt idx="67">
                  <c:v>113.5</c:v>
                </c:pt>
                <c:pt idx="68">
                  <c:v>113.5</c:v>
                </c:pt>
                <c:pt idx="69">
                  <c:v>113.5</c:v>
                </c:pt>
                <c:pt idx="70">
                  <c:v>113.5</c:v>
                </c:pt>
                <c:pt idx="71">
                  <c:v>113.5</c:v>
                </c:pt>
                <c:pt idx="72">
                  <c:v>113.5</c:v>
                </c:pt>
                <c:pt idx="73">
                  <c:v>110</c:v>
                </c:pt>
                <c:pt idx="74">
                  <c:v>110</c:v>
                </c:pt>
                <c:pt idx="75">
                  <c:v>110</c:v>
                </c:pt>
                <c:pt idx="76">
                  <c:v>110</c:v>
                </c:pt>
                <c:pt idx="77">
                  <c:v>110</c:v>
                </c:pt>
                <c:pt idx="78">
                  <c:v>108</c:v>
                </c:pt>
                <c:pt idx="79">
                  <c:v>108</c:v>
                </c:pt>
                <c:pt idx="80">
                  <c:v>108</c:v>
                </c:pt>
                <c:pt idx="81">
                  <c:v>108</c:v>
                </c:pt>
                <c:pt idx="82">
                  <c:v>105</c:v>
                </c:pt>
                <c:pt idx="83">
                  <c:v>105</c:v>
                </c:pt>
                <c:pt idx="84">
                  <c:v>105</c:v>
                </c:pt>
                <c:pt idx="85">
                  <c:v>105</c:v>
                </c:pt>
                <c:pt idx="86">
                  <c:v>105</c:v>
                </c:pt>
                <c:pt idx="87">
                  <c:v>105</c:v>
                </c:pt>
                <c:pt idx="88">
                  <c:v>105</c:v>
                </c:pt>
                <c:pt idx="89">
                  <c:v>105</c:v>
                </c:pt>
                <c:pt idx="90">
                  <c:v>105</c:v>
                </c:pt>
                <c:pt idx="91">
                  <c:v>105</c:v>
                </c:pt>
                <c:pt idx="92">
                  <c:v>105</c:v>
                </c:pt>
                <c:pt idx="93">
                  <c:v>105</c:v>
                </c:pt>
                <c:pt idx="94">
                  <c:v>105</c:v>
                </c:pt>
                <c:pt idx="95">
                  <c:v>105</c:v>
                </c:pt>
                <c:pt idx="96">
                  <c:v>105</c:v>
                </c:pt>
                <c:pt idx="97">
                  <c:v>105</c:v>
                </c:pt>
                <c:pt idx="98">
                  <c:v>105</c:v>
                </c:pt>
                <c:pt idx="99">
                  <c:v>105</c:v>
                </c:pt>
                <c:pt idx="100">
                  <c:v>105</c:v>
                </c:pt>
                <c:pt idx="101">
                  <c:v>105</c:v>
                </c:pt>
                <c:pt idx="102">
                  <c:v>105</c:v>
                </c:pt>
                <c:pt idx="103">
                  <c:v>105</c:v>
                </c:pt>
                <c:pt idx="104">
                  <c:v>105</c:v>
                </c:pt>
                <c:pt idx="105">
                  <c:v>105</c:v>
                </c:pt>
                <c:pt idx="106">
                  <c:v>105</c:v>
                </c:pt>
                <c:pt idx="107">
                  <c:v>105</c:v>
                </c:pt>
                <c:pt idx="108">
                  <c:v>105</c:v>
                </c:pt>
                <c:pt idx="109">
                  <c:v>105</c:v>
                </c:pt>
                <c:pt idx="110">
                  <c:v>105</c:v>
                </c:pt>
                <c:pt idx="111">
                  <c:v>105</c:v>
                </c:pt>
                <c:pt idx="112">
                  <c:v>105</c:v>
                </c:pt>
                <c:pt idx="113">
                  <c:v>105</c:v>
                </c:pt>
                <c:pt idx="114">
                  <c:v>105</c:v>
                </c:pt>
                <c:pt idx="115">
                  <c:v>105</c:v>
                </c:pt>
                <c:pt idx="116">
                  <c:v>105</c:v>
                </c:pt>
                <c:pt idx="117">
                  <c:v>105</c:v>
                </c:pt>
                <c:pt idx="118">
                  <c:v>105</c:v>
                </c:pt>
                <c:pt idx="119">
                  <c:v>105</c:v>
                </c:pt>
                <c:pt idx="120">
                  <c:v>105</c:v>
                </c:pt>
                <c:pt idx="121">
                  <c:v>105</c:v>
                </c:pt>
                <c:pt idx="122">
                  <c:v>108</c:v>
                </c:pt>
                <c:pt idx="123">
                  <c:v>108</c:v>
                </c:pt>
                <c:pt idx="124">
                  <c:v>108</c:v>
                </c:pt>
                <c:pt idx="125">
                  <c:v>108</c:v>
                </c:pt>
                <c:pt idx="126">
                  <c:v>108</c:v>
                </c:pt>
                <c:pt idx="127">
                  <c:v>108</c:v>
                </c:pt>
                <c:pt idx="128">
                  <c:v>108</c:v>
                </c:pt>
                <c:pt idx="129">
                  <c:v>108</c:v>
                </c:pt>
                <c:pt idx="130">
                  <c:v>108</c:v>
                </c:pt>
                <c:pt idx="131">
                  <c:v>108</c:v>
                </c:pt>
                <c:pt idx="132">
                  <c:v>108</c:v>
                </c:pt>
                <c:pt idx="133">
                  <c:v>108</c:v>
                </c:pt>
                <c:pt idx="134">
                  <c:v>108</c:v>
                </c:pt>
                <c:pt idx="135">
                  <c:v>108</c:v>
                </c:pt>
                <c:pt idx="136">
                  <c:v>108</c:v>
                </c:pt>
                <c:pt idx="137">
                  <c:v>108</c:v>
                </c:pt>
                <c:pt idx="138">
                  <c:v>108</c:v>
                </c:pt>
                <c:pt idx="139">
                  <c:v>108</c:v>
                </c:pt>
                <c:pt idx="140">
                  <c:v>108</c:v>
                </c:pt>
                <c:pt idx="141">
                  <c:v>108</c:v>
                </c:pt>
                <c:pt idx="142">
                  <c:v>108</c:v>
                </c:pt>
                <c:pt idx="143">
                  <c:v>108</c:v>
                </c:pt>
                <c:pt idx="144">
                  <c:v>108</c:v>
                </c:pt>
                <c:pt idx="145">
                  <c:v>108</c:v>
                </c:pt>
                <c:pt idx="146">
                  <c:v>108</c:v>
                </c:pt>
                <c:pt idx="147">
                  <c:v>108</c:v>
                </c:pt>
                <c:pt idx="148">
                  <c:v>108</c:v>
                </c:pt>
                <c:pt idx="149">
                  <c:v>108</c:v>
                </c:pt>
                <c:pt idx="150">
                  <c:v>108</c:v>
                </c:pt>
                <c:pt idx="151">
                  <c:v>108</c:v>
                </c:pt>
                <c:pt idx="152">
                  <c:v>108</c:v>
                </c:pt>
                <c:pt idx="153">
                  <c:v>108</c:v>
                </c:pt>
                <c:pt idx="154">
                  <c:v>108</c:v>
                </c:pt>
                <c:pt idx="155">
                  <c:v>106</c:v>
                </c:pt>
                <c:pt idx="156">
                  <c:v>106</c:v>
                </c:pt>
                <c:pt idx="157">
                  <c:v>106</c:v>
                </c:pt>
                <c:pt idx="158">
                  <c:v>106</c:v>
                </c:pt>
                <c:pt idx="159">
                  <c:v>106</c:v>
                </c:pt>
                <c:pt idx="160">
                  <c:v>106</c:v>
                </c:pt>
                <c:pt idx="161">
                  <c:v>106</c:v>
                </c:pt>
                <c:pt idx="162">
                  <c:v>106</c:v>
                </c:pt>
                <c:pt idx="163">
                  <c:v>106</c:v>
                </c:pt>
                <c:pt idx="164">
                  <c:v>106</c:v>
                </c:pt>
                <c:pt idx="165">
                  <c:v>105</c:v>
                </c:pt>
                <c:pt idx="166">
                  <c:v>105</c:v>
                </c:pt>
                <c:pt idx="167">
                  <c:v>103</c:v>
                </c:pt>
                <c:pt idx="168">
                  <c:v>103</c:v>
                </c:pt>
                <c:pt idx="169">
                  <c:v>103</c:v>
                </c:pt>
                <c:pt idx="170">
                  <c:v>103</c:v>
                </c:pt>
                <c:pt idx="171">
                  <c:v>103</c:v>
                </c:pt>
                <c:pt idx="172">
                  <c:v>103</c:v>
                </c:pt>
                <c:pt idx="173">
                  <c:v>100</c:v>
                </c:pt>
                <c:pt idx="174">
                  <c:v>100</c:v>
                </c:pt>
                <c:pt idx="175">
                  <c:v>100</c:v>
                </c:pt>
                <c:pt idx="176">
                  <c:v>100</c:v>
                </c:pt>
                <c:pt idx="177">
                  <c:v>100</c:v>
                </c:pt>
                <c:pt idx="178">
                  <c:v>100</c:v>
                </c:pt>
                <c:pt idx="179">
                  <c:v>100</c:v>
                </c:pt>
                <c:pt idx="180">
                  <c:v>98</c:v>
                </c:pt>
                <c:pt idx="181">
                  <c:v>98</c:v>
                </c:pt>
                <c:pt idx="182">
                  <c:v>98</c:v>
                </c:pt>
                <c:pt idx="183">
                  <c:v>98</c:v>
                </c:pt>
                <c:pt idx="184">
                  <c:v>98</c:v>
                </c:pt>
                <c:pt idx="185">
                  <c:v>98</c:v>
                </c:pt>
                <c:pt idx="186">
                  <c:v>98</c:v>
                </c:pt>
                <c:pt idx="187">
                  <c:v>98</c:v>
                </c:pt>
                <c:pt idx="188">
                  <c:v>96</c:v>
                </c:pt>
                <c:pt idx="189">
                  <c:v>96</c:v>
                </c:pt>
                <c:pt idx="190">
                  <c:v>96</c:v>
                </c:pt>
                <c:pt idx="191">
                  <c:v>96</c:v>
                </c:pt>
                <c:pt idx="192">
                  <c:v>96</c:v>
                </c:pt>
                <c:pt idx="193">
                  <c:v>96</c:v>
                </c:pt>
                <c:pt idx="194">
                  <c:v>93</c:v>
                </c:pt>
                <c:pt idx="195">
                  <c:v>93</c:v>
                </c:pt>
                <c:pt idx="196">
                  <c:v>93</c:v>
                </c:pt>
                <c:pt idx="197">
                  <c:v>93</c:v>
                </c:pt>
                <c:pt idx="198">
                  <c:v>93</c:v>
                </c:pt>
                <c:pt idx="199">
                  <c:v>93</c:v>
                </c:pt>
                <c:pt idx="200">
                  <c:v>93</c:v>
                </c:pt>
                <c:pt idx="201">
                  <c:v>93</c:v>
                </c:pt>
                <c:pt idx="202">
                  <c:v>93</c:v>
                </c:pt>
                <c:pt idx="203">
                  <c:v>92</c:v>
                </c:pt>
                <c:pt idx="204">
                  <c:v>92</c:v>
                </c:pt>
                <c:pt idx="205">
                  <c:v>92</c:v>
                </c:pt>
                <c:pt idx="206">
                  <c:v>92</c:v>
                </c:pt>
                <c:pt idx="207">
                  <c:v>92</c:v>
                </c:pt>
                <c:pt idx="208">
                  <c:v>92</c:v>
                </c:pt>
                <c:pt idx="209">
                  <c:v>92</c:v>
                </c:pt>
                <c:pt idx="210">
                  <c:v>92</c:v>
                </c:pt>
                <c:pt idx="211">
                  <c:v>92</c:v>
                </c:pt>
                <c:pt idx="212">
                  <c:v>92</c:v>
                </c:pt>
                <c:pt idx="213">
                  <c:v>90</c:v>
                </c:pt>
                <c:pt idx="214">
                  <c:v>90</c:v>
                </c:pt>
                <c:pt idx="215">
                  <c:v>90</c:v>
                </c:pt>
                <c:pt idx="216">
                  <c:v>90</c:v>
                </c:pt>
                <c:pt idx="217">
                  <c:v>90</c:v>
                </c:pt>
                <c:pt idx="218">
                  <c:v>88</c:v>
                </c:pt>
                <c:pt idx="219">
                  <c:v>87</c:v>
                </c:pt>
                <c:pt idx="220">
                  <c:v>87</c:v>
                </c:pt>
                <c:pt idx="221">
                  <c:v>87</c:v>
                </c:pt>
                <c:pt idx="222">
                  <c:v>87</c:v>
                </c:pt>
                <c:pt idx="223">
                  <c:v>87</c:v>
                </c:pt>
                <c:pt idx="224">
                  <c:v>87</c:v>
                </c:pt>
                <c:pt idx="225">
                  <c:v>87</c:v>
                </c:pt>
                <c:pt idx="226">
                  <c:v>87</c:v>
                </c:pt>
                <c:pt idx="227">
                  <c:v>87</c:v>
                </c:pt>
                <c:pt idx="228">
                  <c:v>87</c:v>
                </c:pt>
                <c:pt idx="229">
                  <c:v>87</c:v>
                </c:pt>
                <c:pt idx="230">
                  <c:v>87</c:v>
                </c:pt>
                <c:pt idx="231">
                  <c:v>87</c:v>
                </c:pt>
                <c:pt idx="232">
                  <c:v>87</c:v>
                </c:pt>
                <c:pt idx="233">
                  <c:v>87</c:v>
                </c:pt>
                <c:pt idx="234">
                  <c:v>87</c:v>
                </c:pt>
                <c:pt idx="235">
                  <c:v>87</c:v>
                </c:pt>
                <c:pt idx="236">
                  <c:v>87</c:v>
                </c:pt>
                <c:pt idx="237">
                  <c:v>87</c:v>
                </c:pt>
                <c:pt idx="238">
                  <c:v>87</c:v>
                </c:pt>
                <c:pt idx="239">
                  <c:v>87</c:v>
                </c:pt>
                <c:pt idx="240">
                  <c:v>87</c:v>
                </c:pt>
                <c:pt idx="241">
                  <c:v>85</c:v>
                </c:pt>
                <c:pt idx="242">
                  <c:v>85</c:v>
                </c:pt>
                <c:pt idx="243">
                  <c:v>86</c:v>
                </c:pt>
                <c:pt idx="244">
                  <c:v>90</c:v>
                </c:pt>
                <c:pt idx="245">
                  <c:v>90</c:v>
                </c:pt>
                <c:pt idx="246">
                  <c:v>91</c:v>
                </c:pt>
                <c:pt idx="247">
                  <c:v>96.5</c:v>
                </c:pt>
                <c:pt idx="248">
                  <c:v>96.5</c:v>
                </c:pt>
                <c:pt idx="249">
                  <c:v>96.5</c:v>
                </c:pt>
                <c:pt idx="250">
                  <c:v>96.5</c:v>
                </c:pt>
                <c:pt idx="251">
                  <c:v>96.5</c:v>
                </c:pt>
                <c:pt idx="252">
                  <c:v>96.5</c:v>
                </c:pt>
                <c:pt idx="253">
                  <c:v>96.5</c:v>
                </c:pt>
                <c:pt idx="254">
                  <c:v>96.5</c:v>
                </c:pt>
                <c:pt idx="255">
                  <c:v>96.5</c:v>
                </c:pt>
                <c:pt idx="256">
                  <c:v>96.5</c:v>
                </c:pt>
                <c:pt idx="257">
                  <c:v>96.5</c:v>
                </c:pt>
                <c:pt idx="258">
                  <c:v>96.5</c:v>
                </c:pt>
                <c:pt idx="259">
                  <c:v>102</c:v>
                </c:pt>
                <c:pt idx="260">
                  <c:v>102</c:v>
                </c:pt>
                <c:pt idx="261">
                  <c:v>102</c:v>
                </c:pt>
                <c:pt idx="262">
                  <c:v>108</c:v>
                </c:pt>
                <c:pt idx="263">
                  <c:v>108</c:v>
                </c:pt>
                <c:pt idx="264">
                  <c:v>108</c:v>
                </c:pt>
                <c:pt idx="265">
                  <c:v>108</c:v>
                </c:pt>
                <c:pt idx="266">
                  <c:v>108</c:v>
                </c:pt>
                <c:pt idx="267">
                  <c:v>108</c:v>
                </c:pt>
                <c:pt idx="268">
                  <c:v>108</c:v>
                </c:pt>
                <c:pt idx="269">
                  <c:v>108</c:v>
                </c:pt>
                <c:pt idx="270">
                  <c:v>108</c:v>
                </c:pt>
                <c:pt idx="271">
                  <c:v>108</c:v>
                </c:pt>
                <c:pt idx="272">
                  <c:v>108</c:v>
                </c:pt>
                <c:pt idx="273">
                  <c:v>108</c:v>
                </c:pt>
                <c:pt idx="274">
                  <c:v>112</c:v>
                </c:pt>
                <c:pt idx="275">
                  <c:v>112</c:v>
                </c:pt>
                <c:pt idx="276">
                  <c:v>112</c:v>
                </c:pt>
                <c:pt idx="277">
                  <c:v>112</c:v>
                </c:pt>
                <c:pt idx="278">
                  <c:v>107</c:v>
                </c:pt>
                <c:pt idx="279">
                  <c:v>107</c:v>
                </c:pt>
                <c:pt idx="280">
                  <c:v>106</c:v>
                </c:pt>
                <c:pt idx="281">
                  <c:v>105</c:v>
                </c:pt>
                <c:pt idx="282">
                  <c:v>105</c:v>
                </c:pt>
                <c:pt idx="283">
                  <c:v>105</c:v>
                </c:pt>
                <c:pt idx="284">
                  <c:v>101.5</c:v>
                </c:pt>
                <c:pt idx="285">
                  <c:v>100</c:v>
                </c:pt>
                <c:pt idx="286">
                  <c:v>100</c:v>
                </c:pt>
                <c:pt idx="287">
                  <c:v>100</c:v>
                </c:pt>
                <c:pt idx="288">
                  <c:v>100</c:v>
                </c:pt>
                <c:pt idx="289">
                  <c:v>100</c:v>
                </c:pt>
                <c:pt idx="290">
                  <c:v>100</c:v>
                </c:pt>
                <c:pt idx="291">
                  <c:v>100</c:v>
                </c:pt>
                <c:pt idx="292">
                  <c:v>100</c:v>
                </c:pt>
                <c:pt idx="293">
                  <c:v>100</c:v>
                </c:pt>
                <c:pt idx="294">
                  <c:v>105</c:v>
                </c:pt>
                <c:pt idx="295">
                  <c:v>107.5</c:v>
                </c:pt>
                <c:pt idx="296">
                  <c:v>107.5</c:v>
                </c:pt>
                <c:pt idx="297">
                  <c:v>107.5</c:v>
                </c:pt>
                <c:pt idx="298">
                  <c:v>105</c:v>
                </c:pt>
                <c:pt idx="299">
                  <c:v>105</c:v>
                </c:pt>
                <c:pt idx="300">
                  <c:v>105</c:v>
                </c:pt>
                <c:pt idx="301">
                  <c:v>102</c:v>
                </c:pt>
                <c:pt idx="302">
                  <c:v>102</c:v>
                </c:pt>
                <c:pt idx="303">
                  <c:v>102</c:v>
                </c:pt>
                <c:pt idx="304">
                  <c:v>102</c:v>
                </c:pt>
                <c:pt idx="305">
                  <c:v>102</c:v>
                </c:pt>
                <c:pt idx="306">
                  <c:v>102</c:v>
                </c:pt>
                <c:pt idx="307">
                  <c:v>102</c:v>
                </c:pt>
                <c:pt idx="308">
                  <c:v>102</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98</c:v>
                </c:pt>
                <c:pt idx="325">
                  <c:v>98</c:v>
                </c:pt>
                <c:pt idx="326">
                  <c:v>98</c:v>
                </c:pt>
                <c:pt idx="327">
                  <c:v>98</c:v>
                </c:pt>
                <c:pt idx="328">
                  <c:v>98</c:v>
                </c:pt>
                <c:pt idx="329">
                  <c:v>98</c:v>
                </c:pt>
                <c:pt idx="330">
                  <c:v>98</c:v>
                </c:pt>
                <c:pt idx="331">
                  <c:v>98</c:v>
                </c:pt>
                <c:pt idx="332">
                  <c:v>98</c:v>
                </c:pt>
                <c:pt idx="333">
                  <c:v>98</c:v>
                </c:pt>
                <c:pt idx="334">
                  <c:v>95</c:v>
                </c:pt>
                <c:pt idx="335">
                  <c:v>95</c:v>
                </c:pt>
                <c:pt idx="336">
                  <c:v>95</c:v>
                </c:pt>
                <c:pt idx="337">
                  <c:v>95</c:v>
                </c:pt>
                <c:pt idx="338">
                  <c:v>95</c:v>
                </c:pt>
                <c:pt idx="339">
                  <c:v>95</c:v>
                </c:pt>
                <c:pt idx="340">
                  <c:v>95</c:v>
                </c:pt>
                <c:pt idx="341">
                  <c:v>95</c:v>
                </c:pt>
                <c:pt idx="342">
                  <c:v>95</c:v>
                </c:pt>
                <c:pt idx="343">
                  <c:v>95</c:v>
                </c:pt>
                <c:pt idx="344">
                  <c:v>95</c:v>
                </c:pt>
                <c:pt idx="345">
                  <c:v>95</c:v>
                </c:pt>
                <c:pt idx="346">
                  <c:v>95</c:v>
                </c:pt>
                <c:pt idx="347">
                  <c:v>95</c:v>
                </c:pt>
                <c:pt idx="348">
                  <c:v>95</c:v>
                </c:pt>
                <c:pt idx="349">
                  <c:v>95</c:v>
                </c:pt>
                <c:pt idx="350">
                  <c:v>95</c:v>
                </c:pt>
                <c:pt idx="351">
                  <c:v>95</c:v>
                </c:pt>
                <c:pt idx="352">
                  <c:v>95</c:v>
                </c:pt>
                <c:pt idx="353">
                  <c:v>95</c:v>
                </c:pt>
                <c:pt idx="354">
                  <c:v>95</c:v>
                </c:pt>
                <c:pt idx="355">
                  <c:v>95</c:v>
                </c:pt>
                <c:pt idx="356">
                  <c:v>95</c:v>
                </c:pt>
                <c:pt idx="357">
                  <c:v>95</c:v>
                </c:pt>
                <c:pt idx="358">
                  <c:v>95</c:v>
                </c:pt>
                <c:pt idx="359">
                  <c:v>95</c:v>
                </c:pt>
                <c:pt idx="360">
                  <c:v>95</c:v>
                </c:pt>
                <c:pt idx="361">
                  <c:v>95</c:v>
                </c:pt>
                <c:pt idx="362">
                  <c:v>95</c:v>
                </c:pt>
                <c:pt idx="363">
                  <c:v>95</c:v>
                </c:pt>
                <c:pt idx="364">
                  <c:v>95</c:v>
                </c:pt>
                <c:pt idx="365">
                  <c:v>95</c:v>
                </c:pt>
                <c:pt idx="366">
                  <c:v>95</c:v>
                </c:pt>
                <c:pt idx="367">
                  <c:v>95</c:v>
                </c:pt>
                <c:pt idx="368">
                  <c:v>95</c:v>
                </c:pt>
                <c:pt idx="369">
                  <c:v>95</c:v>
                </c:pt>
                <c:pt idx="370">
                  <c:v>95</c:v>
                </c:pt>
                <c:pt idx="371">
                  <c:v>95</c:v>
                </c:pt>
                <c:pt idx="372">
                  <c:v>95</c:v>
                </c:pt>
                <c:pt idx="373">
                  <c:v>95</c:v>
                </c:pt>
                <c:pt idx="374">
                  <c:v>95</c:v>
                </c:pt>
                <c:pt idx="375">
                  <c:v>95</c:v>
                </c:pt>
                <c:pt idx="376">
                  <c:v>95</c:v>
                </c:pt>
                <c:pt idx="377">
                  <c:v>95</c:v>
                </c:pt>
                <c:pt idx="378">
                  <c:v>95</c:v>
                </c:pt>
                <c:pt idx="379">
                  <c:v>95</c:v>
                </c:pt>
                <c:pt idx="380">
                  <c:v>95</c:v>
                </c:pt>
                <c:pt idx="381">
                  <c:v>95</c:v>
                </c:pt>
                <c:pt idx="382">
                  <c:v>95</c:v>
                </c:pt>
                <c:pt idx="383">
                  <c:v>95</c:v>
                </c:pt>
                <c:pt idx="384">
                  <c:v>95</c:v>
                </c:pt>
                <c:pt idx="385">
                  <c:v>94</c:v>
                </c:pt>
                <c:pt idx="386">
                  <c:v>94</c:v>
                </c:pt>
                <c:pt idx="387">
                  <c:v>94</c:v>
                </c:pt>
                <c:pt idx="388">
                  <c:v>94</c:v>
                </c:pt>
                <c:pt idx="389">
                  <c:v>94</c:v>
                </c:pt>
                <c:pt idx="390">
                  <c:v>94</c:v>
                </c:pt>
                <c:pt idx="391">
                  <c:v>94</c:v>
                </c:pt>
                <c:pt idx="392">
                  <c:v>94</c:v>
                </c:pt>
                <c:pt idx="393">
                  <c:v>91.5</c:v>
                </c:pt>
                <c:pt idx="394">
                  <c:v>91.5</c:v>
                </c:pt>
                <c:pt idx="395">
                  <c:v>91.5</c:v>
                </c:pt>
                <c:pt idx="396">
                  <c:v>92</c:v>
                </c:pt>
                <c:pt idx="397">
                  <c:v>92</c:v>
                </c:pt>
                <c:pt idx="398">
                  <c:v>92</c:v>
                </c:pt>
                <c:pt idx="399">
                  <c:v>92</c:v>
                </c:pt>
                <c:pt idx="400">
                  <c:v>90</c:v>
                </c:pt>
                <c:pt idx="401">
                  <c:v>90</c:v>
                </c:pt>
                <c:pt idx="402">
                  <c:v>90</c:v>
                </c:pt>
                <c:pt idx="403">
                  <c:v>90</c:v>
                </c:pt>
                <c:pt idx="404">
                  <c:v>90</c:v>
                </c:pt>
                <c:pt idx="405">
                  <c:v>90</c:v>
                </c:pt>
                <c:pt idx="406">
                  <c:v>89</c:v>
                </c:pt>
                <c:pt idx="407">
                  <c:v>87</c:v>
                </c:pt>
                <c:pt idx="408">
                  <c:v>87</c:v>
                </c:pt>
                <c:pt idx="409">
                  <c:v>87</c:v>
                </c:pt>
                <c:pt idx="410">
                  <c:v>87</c:v>
                </c:pt>
                <c:pt idx="411">
                  <c:v>87</c:v>
                </c:pt>
                <c:pt idx="412">
                  <c:v>87</c:v>
                </c:pt>
                <c:pt idx="413">
                  <c:v>87</c:v>
                </c:pt>
                <c:pt idx="414">
                  <c:v>87</c:v>
                </c:pt>
                <c:pt idx="415">
                  <c:v>87</c:v>
                </c:pt>
                <c:pt idx="416">
                  <c:v>87</c:v>
                </c:pt>
                <c:pt idx="417">
                  <c:v>87</c:v>
                </c:pt>
                <c:pt idx="418">
                  <c:v>87</c:v>
                </c:pt>
                <c:pt idx="419">
                  <c:v>87</c:v>
                </c:pt>
                <c:pt idx="420">
                  <c:v>87</c:v>
                </c:pt>
                <c:pt idx="421">
                  <c:v>87</c:v>
                </c:pt>
                <c:pt idx="422">
                  <c:v>87</c:v>
                </c:pt>
                <c:pt idx="423">
                  <c:v>87</c:v>
                </c:pt>
                <c:pt idx="424">
                  <c:v>87</c:v>
                </c:pt>
                <c:pt idx="425">
                  <c:v>87</c:v>
                </c:pt>
                <c:pt idx="426">
                  <c:v>87</c:v>
                </c:pt>
                <c:pt idx="427">
                  <c:v>87</c:v>
                </c:pt>
                <c:pt idx="428">
                  <c:v>87</c:v>
                </c:pt>
                <c:pt idx="429">
                  <c:v>87</c:v>
                </c:pt>
                <c:pt idx="430">
                  <c:v>87</c:v>
                </c:pt>
                <c:pt idx="431">
                  <c:v>87</c:v>
                </c:pt>
                <c:pt idx="432">
                  <c:v>87</c:v>
                </c:pt>
                <c:pt idx="433">
                  <c:v>87</c:v>
                </c:pt>
                <c:pt idx="434">
                  <c:v>87</c:v>
                </c:pt>
                <c:pt idx="435">
                  <c:v>87</c:v>
                </c:pt>
                <c:pt idx="436">
                  <c:v>87</c:v>
                </c:pt>
                <c:pt idx="437">
                  <c:v>87</c:v>
                </c:pt>
                <c:pt idx="438">
                  <c:v>87</c:v>
                </c:pt>
                <c:pt idx="439">
                  <c:v>87</c:v>
                </c:pt>
                <c:pt idx="440">
                  <c:v>87</c:v>
                </c:pt>
                <c:pt idx="441">
                  <c:v>87</c:v>
                </c:pt>
                <c:pt idx="442">
                  <c:v>87</c:v>
                </c:pt>
                <c:pt idx="443">
                  <c:v>87</c:v>
                </c:pt>
                <c:pt idx="444">
                  <c:v>87</c:v>
                </c:pt>
                <c:pt idx="445">
                  <c:v>87</c:v>
                </c:pt>
                <c:pt idx="446">
                  <c:v>87</c:v>
                </c:pt>
                <c:pt idx="447">
                  <c:v>87</c:v>
                </c:pt>
                <c:pt idx="448">
                  <c:v>87</c:v>
                </c:pt>
                <c:pt idx="449">
                  <c:v>87</c:v>
                </c:pt>
                <c:pt idx="450">
                  <c:v>87</c:v>
                </c:pt>
                <c:pt idx="451">
                  <c:v>87</c:v>
                </c:pt>
                <c:pt idx="452">
                  <c:v>87</c:v>
                </c:pt>
                <c:pt idx="453">
                  <c:v>87</c:v>
                </c:pt>
                <c:pt idx="454">
                  <c:v>87</c:v>
                </c:pt>
                <c:pt idx="455">
                  <c:v>87</c:v>
                </c:pt>
                <c:pt idx="456">
                  <c:v>87</c:v>
                </c:pt>
                <c:pt idx="457">
                  <c:v>87</c:v>
                </c:pt>
                <c:pt idx="458">
                  <c:v>87</c:v>
                </c:pt>
                <c:pt idx="459">
                  <c:v>87</c:v>
                </c:pt>
                <c:pt idx="460">
                  <c:v>87</c:v>
                </c:pt>
                <c:pt idx="461">
                  <c:v>87</c:v>
                </c:pt>
                <c:pt idx="462">
                  <c:v>87</c:v>
                </c:pt>
                <c:pt idx="463">
                  <c:v>87</c:v>
                </c:pt>
                <c:pt idx="464">
                  <c:v>87</c:v>
                </c:pt>
                <c:pt idx="465">
                  <c:v>87</c:v>
                </c:pt>
                <c:pt idx="466">
                  <c:v>87</c:v>
                </c:pt>
                <c:pt idx="467">
                  <c:v>87</c:v>
                </c:pt>
                <c:pt idx="468">
                  <c:v>87</c:v>
                </c:pt>
                <c:pt idx="469">
                  <c:v>87</c:v>
                </c:pt>
                <c:pt idx="470">
                  <c:v>87</c:v>
                </c:pt>
                <c:pt idx="471">
                  <c:v>87</c:v>
                </c:pt>
                <c:pt idx="472">
                  <c:v>87</c:v>
                </c:pt>
                <c:pt idx="473">
                  <c:v>87</c:v>
                </c:pt>
                <c:pt idx="474">
                  <c:v>87</c:v>
                </c:pt>
                <c:pt idx="475">
                  <c:v>87</c:v>
                </c:pt>
                <c:pt idx="476">
                  <c:v>87</c:v>
                </c:pt>
                <c:pt idx="477">
                  <c:v>87</c:v>
                </c:pt>
                <c:pt idx="478">
                  <c:v>87</c:v>
                </c:pt>
                <c:pt idx="479">
                  <c:v>87</c:v>
                </c:pt>
                <c:pt idx="480">
                  <c:v>87</c:v>
                </c:pt>
                <c:pt idx="481">
                  <c:v>87</c:v>
                </c:pt>
                <c:pt idx="482">
                  <c:v>87</c:v>
                </c:pt>
                <c:pt idx="483">
                  <c:v>87</c:v>
                </c:pt>
                <c:pt idx="484">
                  <c:v>87</c:v>
                </c:pt>
                <c:pt idx="485">
                  <c:v>87</c:v>
                </c:pt>
                <c:pt idx="486">
                  <c:v>84</c:v>
                </c:pt>
              </c:numCache>
            </c:numRef>
          </c:val>
          <c:smooth val="0"/>
        </c:ser>
        <c:dLbls>
          <c:showLegendKey val="0"/>
          <c:showVal val="0"/>
          <c:showCatName val="0"/>
          <c:showSerName val="0"/>
          <c:showPercent val="0"/>
          <c:showBubbleSize val="0"/>
        </c:dLbls>
        <c:marker val="1"/>
        <c:smooth val="0"/>
        <c:axId val="230105472"/>
        <c:axId val="230107008"/>
      </c:lineChart>
      <c:catAx>
        <c:axId val="230105472"/>
        <c:scaling>
          <c:orientation val="minMax"/>
        </c:scaling>
        <c:delete val="0"/>
        <c:axPos val="b"/>
        <c:numFmt formatCode="yyyy\-mm\-dd;@" sourceLinked="1"/>
        <c:majorTickMark val="out"/>
        <c:minorTickMark val="none"/>
        <c:tickLblPos val="nextTo"/>
        <c:crossAx val="230107008"/>
        <c:crosses val="autoZero"/>
        <c:auto val="1"/>
        <c:lblAlgn val="ctr"/>
        <c:lblOffset val="100"/>
        <c:noMultiLvlLbl val="0"/>
      </c:catAx>
      <c:valAx>
        <c:axId val="230107008"/>
        <c:scaling>
          <c:orientation val="minMax"/>
        </c:scaling>
        <c:delete val="0"/>
        <c:axPos val="l"/>
        <c:majorGridlines/>
        <c:numFmt formatCode="#,##0_);[Red]\(#,##0\)" sourceLinked="0"/>
        <c:majorTickMark val="out"/>
        <c:minorTickMark val="none"/>
        <c:tickLblPos val="nextTo"/>
        <c:txPr>
          <a:bodyPr/>
          <a:lstStyle/>
          <a:p>
            <a:pPr>
              <a:defRPr sz="1000"/>
            </a:pPr>
            <a:endParaRPr lang="zh-CN"/>
          </a:p>
        </c:txPr>
        <c:crossAx val="230105472"/>
        <c:crosses val="autoZero"/>
        <c:crossBetween val="between"/>
      </c:valAx>
    </c:plotArea>
    <c:legend>
      <c:legendPos val="b"/>
      <c:overlay val="0"/>
    </c:legend>
    <c:plotVisOnly val="1"/>
    <c:dispBlanksAs val="gap"/>
    <c:showDLblsOverMax val="0"/>
  </c:chart>
  <c:spPr>
    <a:ln>
      <a:noFill/>
    </a:ln>
  </c:spPr>
  <c:printSettings>
    <c:headerFooter/>
    <c:pageMargins b="0.75000000000001354" l="0.70000000000000062" r="0.70000000000000062" t="0.7500000000000135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国内维生素价格!$M$3:$M$4</c:f>
              <c:strCache>
                <c:ptCount val="1"/>
                <c:pt idx="0">
                  <c:v>单价:维生素D3:国产 元/千克</c:v>
                </c:pt>
              </c:strCache>
            </c:strRef>
          </c:tx>
          <c:marker>
            <c:symbol val="none"/>
          </c:marker>
          <c:cat>
            <c:multiLvlStrRef>
              <c:f>国内维生素价格!$L$5:$L$491</c:f>
            </c:multiLvlStrRef>
          </c:cat>
          <c:val>
            <c:numRef>
              <c:f>国内维生素价格!$M$5:$M$491</c:f>
              <c:numCache>
                <c:formatCode>###,###,###,###,##0.00</c:formatCode>
                <c:ptCount val="487"/>
                <c:pt idx="0">
                  <c:v>220</c:v>
                </c:pt>
                <c:pt idx="1">
                  <c:v>220</c:v>
                </c:pt>
                <c:pt idx="2">
                  <c:v>220</c:v>
                </c:pt>
                <c:pt idx="3">
                  <c:v>230</c:v>
                </c:pt>
                <c:pt idx="4">
                  <c:v>230</c:v>
                </c:pt>
                <c:pt idx="5">
                  <c:v>240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pt idx="29">
                  <c:v>250</c:v>
                </c:pt>
                <c:pt idx="30">
                  <c:v>250</c:v>
                </c:pt>
                <c:pt idx="31">
                  <c:v>250</c:v>
                </c:pt>
                <c:pt idx="32">
                  <c:v>230</c:v>
                </c:pt>
                <c:pt idx="33">
                  <c:v>230</c:v>
                </c:pt>
                <c:pt idx="34">
                  <c:v>230</c:v>
                </c:pt>
                <c:pt idx="35">
                  <c:v>230</c:v>
                </c:pt>
                <c:pt idx="36">
                  <c:v>230</c:v>
                </c:pt>
                <c:pt idx="37">
                  <c:v>230</c:v>
                </c:pt>
                <c:pt idx="38">
                  <c:v>230</c:v>
                </c:pt>
                <c:pt idx="39">
                  <c:v>230</c:v>
                </c:pt>
                <c:pt idx="40">
                  <c:v>230</c:v>
                </c:pt>
                <c:pt idx="41">
                  <c:v>230</c:v>
                </c:pt>
                <c:pt idx="42">
                  <c:v>230</c:v>
                </c:pt>
                <c:pt idx="43">
                  <c:v>230</c:v>
                </c:pt>
                <c:pt idx="44">
                  <c:v>230</c:v>
                </c:pt>
                <c:pt idx="45">
                  <c:v>210</c:v>
                </c:pt>
                <c:pt idx="46">
                  <c:v>210</c:v>
                </c:pt>
                <c:pt idx="47">
                  <c:v>210</c:v>
                </c:pt>
                <c:pt idx="48">
                  <c:v>210</c:v>
                </c:pt>
                <c:pt idx="49">
                  <c:v>210</c:v>
                </c:pt>
                <c:pt idx="50">
                  <c:v>210</c:v>
                </c:pt>
                <c:pt idx="51">
                  <c:v>200</c:v>
                </c:pt>
                <c:pt idx="52">
                  <c:v>190</c:v>
                </c:pt>
                <c:pt idx="53">
                  <c:v>190</c:v>
                </c:pt>
                <c:pt idx="54">
                  <c:v>190</c:v>
                </c:pt>
                <c:pt idx="55">
                  <c:v>180</c:v>
                </c:pt>
                <c:pt idx="56">
                  <c:v>178</c:v>
                </c:pt>
                <c:pt idx="57">
                  <c:v>178</c:v>
                </c:pt>
                <c:pt idx="58">
                  <c:v>178</c:v>
                </c:pt>
                <c:pt idx="59">
                  <c:v>175</c:v>
                </c:pt>
                <c:pt idx="60">
                  <c:v>175</c:v>
                </c:pt>
                <c:pt idx="61">
                  <c:v>172</c:v>
                </c:pt>
                <c:pt idx="62">
                  <c:v>172</c:v>
                </c:pt>
                <c:pt idx="63">
                  <c:v>172</c:v>
                </c:pt>
                <c:pt idx="64">
                  <c:v>172</c:v>
                </c:pt>
                <c:pt idx="65">
                  <c:v>172</c:v>
                </c:pt>
                <c:pt idx="66">
                  <c:v>165</c:v>
                </c:pt>
                <c:pt idx="67">
                  <c:v>165</c:v>
                </c:pt>
                <c:pt idx="68">
                  <c:v>165</c:v>
                </c:pt>
                <c:pt idx="69">
                  <c:v>165</c:v>
                </c:pt>
                <c:pt idx="70">
                  <c:v>165</c:v>
                </c:pt>
                <c:pt idx="71">
                  <c:v>155</c:v>
                </c:pt>
                <c:pt idx="72">
                  <c:v>155</c:v>
                </c:pt>
                <c:pt idx="73">
                  <c:v>155</c:v>
                </c:pt>
                <c:pt idx="74">
                  <c:v>150</c:v>
                </c:pt>
                <c:pt idx="75">
                  <c:v>150</c:v>
                </c:pt>
                <c:pt idx="76">
                  <c:v>150</c:v>
                </c:pt>
                <c:pt idx="77">
                  <c:v>150</c:v>
                </c:pt>
                <c:pt idx="78">
                  <c:v>145</c:v>
                </c:pt>
                <c:pt idx="79">
                  <c:v>145</c:v>
                </c:pt>
                <c:pt idx="80">
                  <c:v>145</c:v>
                </c:pt>
                <c:pt idx="81">
                  <c:v>145</c:v>
                </c:pt>
                <c:pt idx="82">
                  <c:v>140</c:v>
                </c:pt>
                <c:pt idx="83">
                  <c:v>140</c:v>
                </c:pt>
                <c:pt idx="84">
                  <c:v>140</c:v>
                </c:pt>
                <c:pt idx="85">
                  <c:v>140</c:v>
                </c:pt>
                <c:pt idx="86">
                  <c:v>140</c:v>
                </c:pt>
                <c:pt idx="87">
                  <c:v>130</c:v>
                </c:pt>
                <c:pt idx="88">
                  <c:v>130</c:v>
                </c:pt>
                <c:pt idx="89">
                  <c:v>130</c:v>
                </c:pt>
                <c:pt idx="90">
                  <c:v>128</c:v>
                </c:pt>
                <c:pt idx="91">
                  <c:v>128</c:v>
                </c:pt>
                <c:pt idx="92">
                  <c:v>128</c:v>
                </c:pt>
                <c:pt idx="93">
                  <c:v>128</c:v>
                </c:pt>
                <c:pt idx="94">
                  <c:v>128</c:v>
                </c:pt>
                <c:pt idx="95">
                  <c:v>128</c:v>
                </c:pt>
                <c:pt idx="96">
                  <c:v>128</c:v>
                </c:pt>
                <c:pt idx="97">
                  <c:v>128</c:v>
                </c:pt>
                <c:pt idx="98">
                  <c:v>128</c:v>
                </c:pt>
                <c:pt idx="99">
                  <c:v>125</c:v>
                </c:pt>
                <c:pt idx="100">
                  <c:v>125</c:v>
                </c:pt>
                <c:pt idx="101">
                  <c:v>125</c:v>
                </c:pt>
                <c:pt idx="102">
                  <c:v>120</c:v>
                </c:pt>
                <c:pt idx="103">
                  <c:v>120</c:v>
                </c:pt>
                <c:pt idx="104">
                  <c:v>120</c:v>
                </c:pt>
                <c:pt idx="105">
                  <c:v>120</c:v>
                </c:pt>
                <c:pt idx="106">
                  <c:v>120</c:v>
                </c:pt>
                <c:pt idx="107">
                  <c:v>120</c:v>
                </c:pt>
                <c:pt idx="108">
                  <c:v>115</c:v>
                </c:pt>
                <c:pt idx="109">
                  <c:v>115</c:v>
                </c:pt>
                <c:pt idx="110">
                  <c:v>115</c:v>
                </c:pt>
                <c:pt idx="111">
                  <c:v>115</c:v>
                </c:pt>
                <c:pt idx="112">
                  <c:v>110</c:v>
                </c:pt>
                <c:pt idx="113">
                  <c:v>110</c:v>
                </c:pt>
                <c:pt idx="114">
                  <c:v>110</c:v>
                </c:pt>
                <c:pt idx="115">
                  <c:v>110</c:v>
                </c:pt>
                <c:pt idx="116">
                  <c:v>110</c:v>
                </c:pt>
                <c:pt idx="117">
                  <c:v>108</c:v>
                </c:pt>
                <c:pt idx="118">
                  <c:v>108</c:v>
                </c:pt>
                <c:pt idx="119">
                  <c:v>108</c:v>
                </c:pt>
                <c:pt idx="120">
                  <c:v>102</c:v>
                </c:pt>
                <c:pt idx="121">
                  <c:v>102</c:v>
                </c:pt>
                <c:pt idx="122">
                  <c:v>100</c:v>
                </c:pt>
                <c:pt idx="123">
                  <c:v>98</c:v>
                </c:pt>
                <c:pt idx="124">
                  <c:v>98</c:v>
                </c:pt>
                <c:pt idx="125">
                  <c:v>95</c:v>
                </c:pt>
                <c:pt idx="126">
                  <c:v>95</c:v>
                </c:pt>
                <c:pt idx="127">
                  <c:v>95</c:v>
                </c:pt>
                <c:pt idx="128">
                  <c:v>95</c:v>
                </c:pt>
                <c:pt idx="129">
                  <c:v>95</c:v>
                </c:pt>
                <c:pt idx="130">
                  <c:v>95</c:v>
                </c:pt>
                <c:pt idx="131">
                  <c:v>95</c:v>
                </c:pt>
                <c:pt idx="132">
                  <c:v>95</c:v>
                </c:pt>
                <c:pt idx="133">
                  <c:v>92</c:v>
                </c:pt>
                <c:pt idx="134">
                  <c:v>92</c:v>
                </c:pt>
                <c:pt idx="135">
                  <c:v>92</c:v>
                </c:pt>
                <c:pt idx="136">
                  <c:v>92</c:v>
                </c:pt>
                <c:pt idx="137">
                  <c:v>90</c:v>
                </c:pt>
                <c:pt idx="138">
                  <c:v>90</c:v>
                </c:pt>
                <c:pt idx="139">
                  <c:v>90</c:v>
                </c:pt>
                <c:pt idx="140">
                  <c:v>90</c:v>
                </c:pt>
                <c:pt idx="141">
                  <c:v>89</c:v>
                </c:pt>
                <c:pt idx="142">
                  <c:v>89</c:v>
                </c:pt>
                <c:pt idx="143">
                  <c:v>89</c:v>
                </c:pt>
                <c:pt idx="144">
                  <c:v>89</c:v>
                </c:pt>
                <c:pt idx="145">
                  <c:v>87</c:v>
                </c:pt>
                <c:pt idx="146">
                  <c:v>87</c:v>
                </c:pt>
                <c:pt idx="147">
                  <c:v>87</c:v>
                </c:pt>
                <c:pt idx="148">
                  <c:v>87</c:v>
                </c:pt>
                <c:pt idx="149">
                  <c:v>85</c:v>
                </c:pt>
                <c:pt idx="150">
                  <c:v>85</c:v>
                </c:pt>
                <c:pt idx="151">
                  <c:v>85</c:v>
                </c:pt>
                <c:pt idx="152">
                  <c:v>85</c:v>
                </c:pt>
                <c:pt idx="153">
                  <c:v>82</c:v>
                </c:pt>
                <c:pt idx="154">
                  <c:v>82</c:v>
                </c:pt>
                <c:pt idx="155">
                  <c:v>80</c:v>
                </c:pt>
                <c:pt idx="156">
                  <c:v>80</c:v>
                </c:pt>
                <c:pt idx="157">
                  <c:v>80</c:v>
                </c:pt>
                <c:pt idx="158">
                  <c:v>80</c:v>
                </c:pt>
                <c:pt idx="159">
                  <c:v>80</c:v>
                </c:pt>
                <c:pt idx="160">
                  <c:v>80</c:v>
                </c:pt>
                <c:pt idx="161">
                  <c:v>80</c:v>
                </c:pt>
                <c:pt idx="162">
                  <c:v>80</c:v>
                </c:pt>
                <c:pt idx="163">
                  <c:v>80</c:v>
                </c:pt>
                <c:pt idx="164">
                  <c:v>80</c:v>
                </c:pt>
                <c:pt idx="165">
                  <c:v>78</c:v>
                </c:pt>
                <c:pt idx="166">
                  <c:v>78</c:v>
                </c:pt>
                <c:pt idx="167">
                  <c:v>78</c:v>
                </c:pt>
                <c:pt idx="168">
                  <c:v>78</c:v>
                </c:pt>
                <c:pt idx="169">
                  <c:v>78</c:v>
                </c:pt>
                <c:pt idx="170">
                  <c:v>78</c:v>
                </c:pt>
                <c:pt idx="171">
                  <c:v>78</c:v>
                </c:pt>
                <c:pt idx="172">
                  <c:v>78</c:v>
                </c:pt>
                <c:pt idx="173">
                  <c:v>75</c:v>
                </c:pt>
                <c:pt idx="174">
                  <c:v>75</c:v>
                </c:pt>
                <c:pt idx="175">
                  <c:v>75</c:v>
                </c:pt>
                <c:pt idx="176">
                  <c:v>75</c:v>
                </c:pt>
                <c:pt idx="177">
                  <c:v>75</c:v>
                </c:pt>
                <c:pt idx="178">
                  <c:v>75</c:v>
                </c:pt>
                <c:pt idx="179">
                  <c:v>73</c:v>
                </c:pt>
                <c:pt idx="180">
                  <c:v>73</c:v>
                </c:pt>
                <c:pt idx="181">
                  <c:v>73</c:v>
                </c:pt>
                <c:pt idx="182">
                  <c:v>73</c:v>
                </c:pt>
                <c:pt idx="183">
                  <c:v>73</c:v>
                </c:pt>
                <c:pt idx="184">
                  <c:v>73</c:v>
                </c:pt>
                <c:pt idx="185">
                  <c:v>73</c:v>
                </c:pt>
                <c:pt idx="186">
                  <c:v>72</c:v>
                </c:pt>
                <c:pt idx="187">
                  <c:v>72</c:v>
                </c:pt>
                <c:pt idx="188">
                  <c:v>70</c:v>
                </c:pt>
                <c:pt idx="189">
                  <c:v>70</c:v>
                </c:pt>
                <c:pt idx="190">
                  <c:v>68</c:v>
                </c:pt>
                <c:pt idx="191">
                  <c:v>68</c:v>
                </c:pt>
                <c:pt idx="192">
                  <c:v>68</c:v>
                </c:pt>
                <c:pt idx="193">
                  <c:v>68</c:v>
                </c:pt>
                <c:pt idx="194">
                  <c:v>68</c:v>
                </c:pt>
                <c:pt idx="195">
                  <c:v>68</c:v>
                </c:pt>
                <c:pt idx="196">
                  <c:v>68</c:v>
                </c:pt>
                <c:pt idx="197">
                  <c:v>68</c:v>
                </c:pt>
                <c:pt idx="198">
                  <c:v>68</c:v>
                </c:pt>
                <c:pt idx="199">
                  <c:v>68</c:v>
                </c:pt>
                <c:pt idx="200">
                  <c:v>68</c:v>
                </c:pt>
                <c:pt idx="201">
                  <c:v>68</c:v>
                </c:pt>
                <c:pt idx="202">
                  <c:v>68</c:v>
                </c:pt>
                <c:pt idx="203">
                  <c:v>66</c:v>
                </c:pt>
                <c:pt idx="204">
                  <c:v>66</c:v>
                </c:pt>
                <c:pt idx="205">
                  <c:v>66</c:v>
                </c:pt>
                <c:pt idx="206">
                  <c:v>66</c:v>
                </c:pt>
                <c:pt idx="207">
                  <c:v>66</c:v>
                </c:pt>
                <c:pt idx="208">
                  <c:v>66</c:v>
                </c:pt>
                <c:pt idx="209">
                  <c:v>66</c:v>
                </c:pt>
                <c:pt idx="210">
                  <c:v>66</c:v>
                </c:pt>
                <c:pt idx="211">
                  <c:v>66</c:v>
                </c:pt>
                <c:pt idx="212">
                  <c:v>66</c:v>
                </c:pt>
                <c:pt idx="213">
                  <c:v>66</c:v>
                </c:pt>
                <c:pt idx="214">
                  <c:v>66</c:v>
                </c:pt>
                <c:pt idx="215">
                  <c:v>66</c:v>
                </c:pt>
                <c:pt idx="216">
                  <c:v>66</c:v>
                </c:pt>
                <c:pt idx="217">
                  <c:v>66</c:v>
                </c:pt>
                <c:pt idx="218">
                  <c:v>66</c:v>
                </c:pt>
                <c:pt idx="219">
                  <c:v>65</c:v>
                </c:pt>
                <c:pt idx="220">
                  <c:v>65</c:v>
                </c:pt>
                <c:pt idx="221">
                  <c:v>65</c:v>
                </c:pt>
                <c:pt idx="222">
                  <c:v>65</c:v>
                </c:pt>
                <c:pt idx="223">
                  <c:v>65</c:v>
                </c:pt>
                <c:pt idx="224">
                  <c:v>65</c:v>
                </c:pt>
                <c:pt idx="225">
                  <c:v>65</c:v>
                </c:pt>
                <c:pt idx="226">
                  <c:v>65</c:v>
                </c:pt>
                <c:pt idx="227">
                  <c:v>65</c:v>
                </c:pt>
                <c:pt idx="228">
                  <c:v>65</c:v>
                </c:pt>
                <c:pt idx="229">
                  <c:v>65</c:v>
                </c:pt>
                <c:pt idx="230">
                  <c:v>65</c:v>
                </c:pt>
                <c:pt idx="231">
                  <c:v>65</c:v>
                </c:pt>
                <c:pt idx="232">
                  <c:v>65</c:v>
                </c:pt>
                <c:pt idx="233">
                  <c:v>65</c:v>
                </c:pt>
                <c:pt idx="234">
                  <c:v>65</c:v>
                </c:pt>
                <c:pt idx="235">
                  <c:v>65</c:v>
                </c:pt>
                <c:pt idx="236">
                  <c:v>65</c:v>
                </c:pt>
                <c:pt idx="237">
                  <c:v>65</c:v>
                </c:pt>
                <c:pt idx="238">
                  <c:v>65</c:v>
                </c:pt>
                <c:pt idx="239">
                  <c:v>65</c:v>
                </c:pt>
                <c:pt idx="240">
                  <c:v>65</c:v>
                </c:pt>
                <c:pt idx="241">
                  <c:v>65</c:v>
                </c:pt>
                <c:pt idx="242">
                  <c:v>65</c:v>
                </c:pt>
                <c:pt idx="243">
                  <c:v>65</c:v>
                </c:pt>
                <c:pt idx="244">
                  <c:v>65</c:v>
                </c:pt>
                <c:pt idx="245">
                  <c:v>65</c:v>
                </c:pt>
                <c:pt idx="246">
                  <c:v>65</c:v>
                </c:pt>
                <c:pt idx="247">
                  <c:v>65</c:v>
                </c:pt>
                <c:pt idx="248">
                  <c:v>65</c:v>
                </c:pt>
                <c:pt idx="249">
                  <c:v>65</c:v>
                </c:pt>
                <c:pt idx="250">
                  <c:v>65</c:v>
                </c:pt>
                <c:pt idx="251">
                  <c:v>65</c:v>
                </c:pt>
                <c:pt idx="252">
                  <c:v>65</c:v>
                </c:pt>
                <c:pt idx="253">
                  <c:v>65</c:v>
                </c:pt>
                <c:pt idx="254">
                  <c:v>65</c:v>
                </c:pt>
                <c:pt idx="255">
                  <c:v>65</c:v>
                </c:pt>
                <c:pt idx="256">
                  <c:v>65</c:v>
                </c:pt>
                <c:pt idx="257">
                  <c:v>65</c:v>
                </c:pt>
                <c:pt idx="258">
                  <c:v>65</c:v>
                </c:pt>
                <c:pt idx="259">
                  <c:v>65</c:v>
                </c:pt>
                <c:pt idx="260">
                  <c:v>65</c:v>
                </c:pt>
                <c:pt idx="261">
                  <c:v>65</c:v>
                </c:pt>
                <c:pt idx="262">
                  <c:v>65</c:v>
                </c:pt>
                <c:pt idx="263">
                  <c:v>65</c:v>
                </c:pt>
                <c:pt idx="264">
                  <c:v>62</c:v>
                </c:pt>
                <c:pt idx="265">
                  <c:v>62</c:v>
                </c:pt>
                <c:pt idx="266">
                  <c:v>62</c:v>
                </c:pt>
                <c:pt idx="267">
                  <c:v>62</c:v>
                </c:pt>
                <c:pt idx="268">
                  <c:v>62</c:v>
                </c:pt>
                <c:pt idx="269">
                  <c:v>62</c:v>
                </c:pt>
                <c:pt idx="270">
                  <c:v>62</c:v>
                </c:pt>
                <c:pt idx="271">
                  <c:v>62</c:v>
                </c:pt>
                <c:pt idx="272">
                  <c:v>62</c:v>
                </c:pt>
                <c:pt idx="273">
                  <c:v>62</c:v>
                </c:pt>
                <c:pt idx="274">
                  <c:v>62</c:v>
                </c:pt>
                <c:pt idx="275">
                  <c:v>62</c:v>
                </c:pt>
                <c:pt idx="276">
                  <c:v>62</c:v>
                </c:pt>
                <c:pt idx="277">
                  <c:v>62</c:v>
                </c:pt>
                <c:pt idx="278">
                  <c:v>62</c:v>
                </c:pt>
                <c:pt idx="279">
                  <c:v>62</c:v>
                </c:pt>
                <c:pt idx="280">
                  <c:v>62</c:v>
                </c:pt>
                <c:pt idx="281">
                  <c:v>62</c:v>
                </c:pt>
                <c:pt idx="282">
                  <c:v>62</c:v>
                </c:pt>
                <c:pt idx="283">
                  <c:v>62</c:v>
                </c:pt>
                <c:pt idx="284">
                  <c:v>62</c:v>
                </c:pt>
                <c:pt idx="285">
                  <c:v>62</c:v>
                </c:pt>
                <c:pt idx="286">
                  <c:v>62</c:v>
                </c:pt>
                <c:pt idx="287">
                  <c:v>62</c:v>
                </c:pt>
                <c:pt idx="288">
                  <c:v>62</c:v>
                </c:pt>
                <c:pt idx="289">
                  <c:v>62</c:v>
                </c:pt>
                <c:pt idx="290">
                  <c:v>62</c:v>
                </c:pt>
                <c:pt idx="291">
                  <c:v>62</c:v>
                </c:pt>
                <c:pt idx="292">
                  <c:v>62</c:v>
                </c:pt>
                <c:pt idx="293">
                  <c:v>62</c:v>
                </c:pt>
                <c:pt idx="294">
                  <c:v>62</c:v>
                </c:pt>
                <c:pt idx="295">
                  <c:v>62</c:v>
                </c:pt>
                <c:pt idx="296">
                  <c:v>62</c:v>
                </c:pt>
                <c:pt idx="297">
                  <c:v>62</c:v>
                </c:pt>
                <c:pt idx="298">
                  <c:v>62</c:v>
                </c:pt>
                <c:pt idx="299">
                  <c:v>62</c:v>
                </c:pt>
                <c:pt idx="300">
                  <c:v>62</c:v>
                </c:pt>
                <c:pt idx="301">
                  <c:v>62</c:v>
                </c:pt>
                <c:pt idx="302">
                  <c:v>62</c:v>
                </c:pt>
                <c:pt idx="303">
                  <c:v>62</c:v>
                </c:pt>
                <c:pt idx="304">
                  <c:v>62</c:v>
                </c:pt>
                <c:pt idx="305">
                  <c:v>62</c:v>
                </c:pt>
                <c:pt idx="306">
                  <c:v>62</c:v>
                </c:pt>
                <c:pt idx="307">
                  <c:v>62</c:v>
                </c:pt>
                <c:pt idx="308">
                  <c:v>62</c:v>
                </c:pt>
                <c:pt idx="309">
                  <c:v>62</c:v>
                </c:pt>
                <c:pt idx="310">
                  <c:v>62</c:v>
                </c:pt>
                <c:pt idx="311">
                  <c:v>62</c:v>
                </c:pt>
                <c:pt idx="312">
                  <c:v>62</c:v>
                </c:pt>
                <c:pt idx="313">
                  <c:v>62</c:v>
                </c:pt>
                <c:pt idx="314">
                  <c:v>62</c:v>
                </c:pt>
                <c:pt idx="315">
                  <c:v>62</c:v>
                </c:pt>
                <c:pt idx="316">
                  <c:v>62</c:v>
                </c:pt>
                <c:pt idx="317">
                  <c:v>62</c:v>
                </c:pt>
                <c:pt idx="318">
                  <c:v>62</c:v>
                </c:pt>
                <c:pt idx="319">
                  <c:v>62</c:v>
                </c:pt>
                <c:pt idx="320">
                  <c:v>62</c:v>
                </c:pt>
                <c:pt idx="321">
                  <c:v>62</c:v>
                </c:pt>
                <c:pt idx="322">
                  <c:v>62</c:v>
                </c:pt>
                <c:pt idx="323">
                  <c:v>62</c:v>
                </c:pt>
                <c:pt idx="324">
                  <c:v>60</c:v>
                </c:pt>
                <c:pt idx="325">
                  <c:v>60</c:v>
                </c:pt>
                <c:pt idx="326">
                  <c:v>60</c:v>
                </c:pt>
                <c:pt idx="327">
                  <c:v>60</c:v>
                </c:pt>
                <c:pt idx="328">
                  <c:v>60</c:v>
                </c:pt>
                <c:pt idx="329">
                  <c:v>60</c:v>
                </c:pt>
                <c:pt idx="330">
                  <c:v>60</c:v>
                </c:pt>
                <c:pt idx="331">
                  <c:v>60</c:v>
                </c:pt>
                <c:pt idx="332">
                  <c:v>60</c:v>
                </c:pt>
                <c:pt idx="333">
                  <c:v>60</c:v>
                </c:pt>
                <c:pt idx="334">
                  <c:v>60</c:v>
                </c:pt>
                <c:pt idx="335">
                  <c:v>60</c:v>
                </c:pt>
                <c:pt idx="336">
                  <c:v>60</c:v>
                </c:pt>
                <c:pt idx="337">
                  <c:v>60</c:v>
                </c:pt>
                <c:pt idx="338">
                  <c:v>60</c:v>
                </c:pt>
                <c:pt idx="339">
                  <c:v>60</c:v>
                </c:pt>
                <c:pt idx="340">
                  <c:v>60</c:v>
                </c:pt>
                <c:pt idx="341">
                  <c:v>60</c:v>
                </c:pt>
                <c:pt idx="342">
                  <c:v>60</c:v>
                </c:pt>
                <c:pt idx="343">
                  <c:v>60</c:v>
                </c:pt>
                <c:pt idx="344">
                  <c:v>60</c:v>
                </c:pt>
                <c:pt idx="345">
                  <c:v>60</c:v>
                </c:pt>
                <c:pt idx="346">
                  <c:v>60</c:v>
                </c:pt>
                <c:pt idx="347">
                  <c:v>60</c:v>
                </c:pt>
                <c:pt idx="348">
                  <c:v>60</c:v>
                </c:pt>
                <c:pt idx="349">
                  <c:v>60</c:v>
                </c:pt>
                <c:pt idx="350">
                  <c:v>60</c:v>
                </c:pt>
                <c:pt idx="351">
                  <c:v>60</c:v>
                </c:pt>
                <c:pt idx="352">
                  <c:v>60</c:v>
                </c:pt>
                <c:pt idx="353">
                  <c:v>60</c:v>
                </c:pt>
                <c:pt idx="354">
                  <c:v>60</c:v>
                </c:pt>
                <c:pt idx="355">
                  <c:v>60</c:v>
                </c:pt>
                <c:pt idx="356">
                  <c:v>60</c:v>
                </c:pt>
                <c:pt idx="357">
                  <c:v>60</c:v>
                </c:pt>
                <c:pt idx="358">
                  <c:v>60</c:v>
                </c:pt>
                <c:pt idx="359">
                  <c:v>60</c:v>
                </c:pt>
                <c:pt idx="360">
                  <c:v>60</c:v>
                </c:pt>
                <c:pt idx="361">
                  <c:v>75</c:v>
                </c:pt>
                <c:pt idx="362">
                  <c:v>90</c:v>
                </c:pt>
                <c:pt idx="363">
                  <c:v>90</c:v>
                </c:pt>
                <c:pt idx="364">
                  <c:v>90</c:v>
                </c:pt>
                <c:pt idx="365">
                  <c:v>90</c:v>
                </c:pt>
                <c:pt idx="366">
                  <c:v>90</c:v>
                </c:pt>
                <c:pt idx="367">
                  <c:v>140</c:v>
                </c:pt>
                <c:pt idx="368">
                  <c:v>140</c:v>
                </c:pt>
                <c:pt idx="369">
                  <c:v>140</c:v>
                </c:pt>
                <c:pt idx="370">
                  <c:v>155</c:v>
                </c:pt>
                <c:pt idx="371">
                  <c:v>155</c:v>
                </c:pt>
                <c:pt idx="372">
                  <c:v>155</c:v>
                </c:pt>
                <c:pt idx="373">
                  <c:v>155</c:v>
                </c:pt>
                <c:pt idx="374">
                  <c:v>155</c:v>
                </c:pt>
                <c:pt idx="375">
                  <c:v>160</c:v>
                </c:pt>
                <c:pt idx="376">
                  <c:v>160</c:v>
                </c:pt>
                <c:pt idx="377">
                  <c:v>160</c:v>
                </c:pt>
                <c:pt idx="378">
                  <c:v>165</c:v>
                </c:pt>
                <c:pt idx="379">
                  <c:v>165</c:v>
                </c:pt>
                <c:pt idx="380">
                  <c:v>165</c:v>
                </c:pt>
                <c:pt idx="381">
                  <c:v>160</c:v>
                </c:pt>
                <c:pt idx="382">
                  <c:v>160</c:v>
                </c:pt>
                <c:pt idx="383">
                  <c:v>160</c:v>
                </c:pt>
                <c:pt idx="384">
                  <c:v>160</c:v>
                </c:pt>
                <c:pt idx="385">
                  <c:v>140</c:v>
                </c:pt>
                <c:pt idx="386">
                  <c:v>140</c:v>
                </c:pt>
                <c:pt idx="387">
                  <c:v>140</c:v>
                </c:pt>
                <c:pt idx="388">
                  <c:v>140</c:v>
                </c:pt>
                <c:pt idx="389">
                  <c:v>140</c:v>
                </c:pt>
                <c:pt idx="390">
                  <c:v>140</c:v>
                </c:pt>
                <c:pt idx="391">
                  <c:v>140</c:v>
                </c:pt>
                <c:pt idx="392">
                  <c:v>140</c:v>
                </c:pt>
                <c:pt idx="393">
                  <c:v>130</c:v>
                </c:pt>
                <c:pt idx="394">
                  <c:v>130</c:v>
                </c:pt>
                <c:pt idx="395">
                  <c:v>130</c:v>
                </c:pt>
                <c:pt idx="396">
                  <c:v>130</c:v>
                </c:pt>
                <c:pt idx="397">
                  <c:v>130</c:v>
                </c:pt>
                <c:pt idx="398">
                  <c:v>130</c:v>
                </c:pt>
                <c:pt idx="399">
                  <c:v>130</c:v>
                </c:pt>
                <c:pt idx="400">
                  <c:v>130</c:v>
                </c:pt>
                <c:pt idx="401">
                  <c:v>130</c:v>
                </c:pt>
                <c:pt idx="402">
                  <c:v>130</c:v>
                </c:pt>
                <c:pt idx="403">
                  <c:v>130</c:v>
                </c:pt>
                <c:pt idx="404">
                  <c:v>130</c:v>
                </c:pt>
                <c:pt idx="405">
                  <c:v>130</c:v>
                </c:pt>
                <c:pt idx="406">
                  <c:v>127.5</c:v>
                </c:pt>
                <c:pt idx="407">
                  <c:v>127.5</c:v>
                </c:pt>
                <c:pt idx="408">
                  <c:v>127.5</c:v>
                </c:pt>
                <c:pt idx="409">
                  <c:v>127.5</c:v>
                </c:pt>
                <c:pt idx="410">
                  <c:v>127.5</c:v>
                </c:pt>
                <c:pt idx="411">
                  <c:v>127.5</c:v>
                </c:pt>
                <c:pt idx="412">
                  <c:v>127.5</c:v>
                </c:pt>
                <c:pt idx="413">
                  <c:v>127.5</c:v>
                </c:pt>
                <c:pt idx="414">
                  <c:v>127.5</c:v>
                </c:pt>
                <c:pt idx="415">
                  <c:v>127.5</c:v>
                </c:pt>
                <c:pt idx="416">
                  <c:v>127.5</c:v>
                </c:pt>
                <c:pt idx="417">
                  <c:v>127.5</c:v>
                </c:pt>
                <c:pt idx="418">
                  <c:v>127.5</c:v>
                </c:pt>
                <c:pt idx="419">
                  <c:v>127.5</c:v>
                </c:pt>
                <c:pt idx="420">
                  <c:v>127.5</c:v>
                </c:pt>
                <c:pt idx="421">
                  <c:v>127.5</c:v>
                </c:pt>
                <c:pt idx="422">
                  <c:v>120</c:v>
                </c:pt>
                <c:pt idx="423">
                  <c:v>120</c:v>
                </c:pt>
                <c:pt idx="424">
                  <c:v>120</c:v>
                </c:pt>
                <c:pt idx="425">
                  <c:v>110</c:v>
                </c:pt>
                <c:pt idx="426">
                  <c:v>110</c:v>
                </c:pt>
                <c:pt idx="427">
                  <c:v>110</c:v>
                </c:pt>
                <c:pt idx="428">
                  <c:v>110</c:v>
                </c:pt>
                <c:pt idx="429">
                  <c:v>110</c:v>
                </c:pt>
                <c:pt idx="430">
                  <c:v>110</c:v>
                </c:pt>
                <c:pt idx="431">
                  <c:v>110</c:v>
                </c:pt>
                <c:pt idx="432">
                  <c:v>110</c:v>
                </c:pt>
                <c:pt idx="433">
                  <c:v>107.5</c:v>
                </c:pt>
                <c:pt idx="434">
                  <c:v>107.5</c:v>
                </c:pt>
                <c:pt idx="435">
                  <c:v>107.5</c:v>
                </c:pt>
                <c:pt idx="436">
                  <c:v>107.5</c:v>
                </c:pt>
                <c:pt idx="437">
                  <c:v>107.5</c:v>
                </c:pt>
                <c:pt idx="438">
                  <c:v>102.5</c:v>
                </c:pt>
                <c:pt idx="439">
                  <c:v>102.5</c:v>
                </c:pt>
                <c:pt idx="440">
                  <c:v>102.5</c:v>
                </c:pt>
                <c:pt idx="441">
                  <c:v>100</c:v>
                </c:pt>
                <c:pt idx="442">
                  <c:v>100</c:v>
                </c:pt>
                <c:pt idx="443">
                  <c:v>98</c:v>
                </c:pt>
                <c:pt idx="444">
                  <c:v>98</c:v>
                </c:pt>
                <c:pt idx="445">
                  <c:v>95</c:v>
                </c:pt>
                <c:pt idx="446">
                  <c:v>95</c:v>
                </c:pt>
                <c:pt idx="447">
                  <c:v>95</c:v>
                </c:pt>
                <c:pt idx="448">
                  <c:v>95</c:v>
                </c:pt>
                <c:pt idx="449">
                  <c:v>95</c:v>
                </c:pt>
                <c:pt idx="450">
                  <c:v>95</c:v>
                </c:pt>
                <c:pt idx="451">
                  <c:v>95</c:v>
                </c:pt>
                <c:pt idx="452">
                  <c:v>95</c:v>
                </c:pt>
                <c:pt idx="453">
                  <c:v>95</c:v>
                </c:pt>
                <c:pt idx="454">
                  <c:v>95</c:v>
                </c:pt>
                <c:pt idx="455">
                  <c:v>95</c:v>
                </c:pt>
                <c:pt idx="456">
                  <c:v>95</c:v>
                </c:pt>
                <c:pt idx="457">
                  <c:v>95</c:v>
                </c:pt>
                <c:pt idx="458">
                  <c:v>95</c:v>
                </c:pt>
                <c:pt idx="459">
                  <c:v>95</c:v>
                </c:pt>
                <c:pt idx="460">
                  <c:v>95</c:v>
                </c:pt>
                <c:pt idx="461">
                  <c:v>92</c:v>
                </c:pt>
                <c:pt idx="462">
                  <c:v>92</c:v>
                </c:pt>
                <c:pt idx="463">
                  <c:v>92</c:v>
                </c:pt>
                <c:pt idx="464">
                  <c:v>92</c:v>
                </c:pt>
                <c:pt idx="465">
                  <c:v>92</c:v>
                </c:pt>
                <c:pt idx="466">
                  <c:v>92</c:v>
                </c:pt>
                <c:pt idx="467">
                  <c:v>92</c:v>
                </c:pt>
                <c:pt idx="468">
                  <c:v>92</c:v>
                </c:pt>
                <c:pt idx="469">
                  <c:v>83.5</c:v>
                </c:pt>
                <c:pt idx="470">
                  <c:v>83.5</c:v>
                </c:pt>
                <c:pt idx="471">
                  <c:v>83.5</c:v>
                </c:pt>
                <c:pt idx="472">
                  <c:v>83.5</c:v>
                </c:pt>
                <c:pt idx="473">
                  <c:v>83.5</c:v>
                </c:pt>
                <c:pt idx="474">
                  <c:v>83.5</c:v>
                </c:pt>
                <c:pt idx="475">
                  <c:v>83.5</c:v>
                </c:pt>
                <c:pt idx="476">
                  <c:v>83.5</c:v>
                </c:pt>
                <c:pt idx="477">
                  <c:v>83.5</c:v>
                </c:pt>
                <c:pt idx="478">
                  <c:v>83.5</c:v>
                </c:pt>
                <c:pt idx="479">
                  <c:v>83.5</c:v>
                </c:pt>
                <c:pt idx="480">
                  <c:v>83.5</c:v>
                </c:pt>
                <c:pt idx="481">
                  <c:v>83.5</c:v>
                </c:pt>
                <c:pt idx="482">
                  <c:v>83.5</c:v>
                </c:pt>
                <c:pt idx="483">
                  <c:v>83.5</c:v>
                </c:pt>
                <c:pt idx="484">
                  <c:v>83.5</c:v>
                </c:pt>
                <c:pt idx="485">
                  <c:v>83.5</c:v>
                </c:pt>
                <c:pt idx="486">
                  <c:v>83.5</c:v>
                </c:pt>
              </c:numCache>
            </c:numRef>
          </c:val>
          <c:smooth val="0"/>
        </c:ser>
        <c:dLbls>
          <c:showLegendKey val="0"/>
          <c:showVal val="0"/>
          <c:showCatName val="0"/>
          <c:showSerName val="0"/>
          <c:showPercent val="0"/>
          <c:showBubbleSize val="0"/>
        </c:dLbls>
        <c:marker val="1"/>
        <c:smooth val="0"/>
        <c:axId val="230147584"/>
        <c:axId val="230149120"/>
      </c:lineChart>
      <c:catAx>
        <c:axId val="230147584"/>
        <c:scaling>
          <c:orientation val="minMax"/>
        </c:scaling>
        <c:delete val="0"/>
        <c:axPos val="b"/>
        <c:numFmt formatCode="yyyy\-mm\-dd;@" sourceLinked="1"/>
        <c:majorTickMark val="out"/>
        <c:minorTickMark val="none"/>
        <c:tickLblPos val="nextTo"/>
        <c:crossAx val="230149120"/>
        <c:crosses val="autoZero"/>
        <c:auto val="1"/>
        <c:lblAlgn val="ctr"/>
        <c:lblOffset val="100"/>
        <c:noMultiLvlLbl val="0"/>
      </c:catAx>
      <c:valAx>
        <c:axId val="230149120"/>
        <c:scaling>
          <c:orientation val="minMax"/>
        </c:scaling>
        <c:delete val="0"/>
        <c:axPos val="l"/>
        <c:majorGridlines/>
        <c:numFmt formatCode="#,##0;[Red]#,##0" sourceLinked="0"/>
        <c:majorTickMark val="out"/>
        <c:minorTickMark val="none"/>
        <c:tickLblPos val="nextTo"/>
        <c:crossAx val="230147584"/>
        <c:crosses val="autoZero"/>
        <c:crossBetween val="between"/>
      </c:valAx>
    </c:plotArea>
    <c:legend>
      <c:legendPos val="b"/>
      <c:overlay val="0"/>
    </c:legend>
    <c:plotVisOnly val="1"/>
    <c:dispBlanksAs val="gap"/>
    <c:showDLblsOverMax val="0"/>
  </c:chart>
  <c:spPr>
    <a:ln>
      <a:noFill/>
    </a:ln>
  </c:spPr>
  <c:printSettings>
    <c:headerFooter/>
    <c:pageMargins b="0.75000000000001354" l="0.70000000000000062" r="0.70000000000000062" t="0.7500000000000135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国内维生素价格!$O$3:$O$4</c:f>
              <c:strCache>
                <c:ptCount val="1"/>
                <c:pt idx="0">
                  <c:v>单价:泛酸钙:鑫富/新发 元/千克</c:v>
                </c:pt>
              </c:strCache>
            </c:strRef>
          </c:tx>
          <c:marker>
            <c:symbol val="none"/>
          </c:marker>
          <c:cat>
            <c:multiLvlStrRef>
              <c:f>国内维生素价格!$N$5:$N$491</c:f>
            </c:multiLvlStrRef>
          </c:cat>
          <c:val>
            <c:numRef>
              <c:f>国内维生素价格!$O$5:$O$491</c:f>
              <c:numCache>
                <c:formatCode>###,###,###,###,##0.00</c:formatCode>
                <c:ptCount val="487"/>
                <c:pt idx="0">
                  <c:v>58</c:v>
                </c:pt>
                <c:pt idx="1">
                  <c:v>58</c:v>
                </c:pt>
                <c:pt idx="2">
                  <c:v>58</c:v>
                </c:pt>
                <c:pt idx="3">
                  <c:v>58</c:v>
                </c:pt>
                <c:pt idx="4">
                  <c:v>58</c:v>
                </c:pt>
                <c:pt idx="5">
                  <c:v>58</c:v>
                </c:pt>
                <c:pt idx="6">
                  <c:v>58</c:v>
                </c:pt>
                <c:pt idx="7">
                  <c:v>58</c:v>
                </c:pt>
                <c:pt idx="8">
                  <c:v>58</c:v>
                </c:pt>
                <c:pt idx="9">
                  <c:v>58</c:v>
                </c:pt>
                <c:pt idx="10">
                  <c:v>58</c:v>
                </c:pt>
                <c:pt idx="11">
                  <c:v>58</c:v>
                </c:pt>
                <c:pt idx="12">
                  <c:v>58</c:v>
                </c:pt>
                <c:pt idx="13">
                  <c:v>58</c:v>
                </c:pt>
                <c:pt idx="14">
                  <c:v>58</c:v>
                </c:pt>
                <c:pt idx="15">
                  <c:v>58</c:v>
                </c:pt>
                <c:pt idx="16">
                  <c:v>58</c:v>
                </c:pt>
                <c:pt idx="17">
                  <c:v>58</c:v>
                </c:pt>
                <c:pt idx="18">
                  <c:v>58</c:v>
                </c:pt>
                <c:pt idx="19">
                  <c:v>58</c:v>
                </c:pt>
                <c:pt idx="20">
                  <c:v>58</c:v>
                </c:pt>
                <c:pt idx="21">
                  <c:v>58</c:v>
                </c:pt>
                <c:pt idx="22">
                  <c:v>58</c:v>
                </c:pt>
                <c:pt idx="23">
                  <c:v>58</c:v>
                </c:pt>
                <c:pt idx="24">
                  <c:v>58</c:v>
                </c:pt>
                <c:pt idx="25">
                  <c:v>58</c:v>
                </c:pt>
                <c:pt idx="26">
                  <c:v>58</c:v>
                </c:pt>
                <c:pt idx="27">
                  <c:v>58</c:v>
                </c:pt>
                <c:pt idx="28">
                  <c:v>58</c:v>
                </c:pt>
                <c:pt idx="29">
                  <c:v>58</c:v>
                </c:pt>
                <c:pt idx="30">
                  <c:v>58</c:v>
                </c:pt>
                <c:pt idx="31">
                  <c:v>58</c:v>
                </c:pt>
                <c:pt idx="32">
                  <c:v>58</c:v>
                </c:pt>
                <c:pt idx="33">
                  <c:v>58</c:v>
                </c:pt>
                <c:pt idx="34">
                  <c:v>58</c:v>
                </c:pt>
                <c:pt idx="35">
                  <c:v>58</c:v>
                </c:pt>
                <c:pt idx="36">
                  <c:v>58</c:v>
                </c:pt>
                <c:pt idx="37">
                  <c:v>58</c:v>
                </c:pt>
                <c:pt idx="38">
                  <c:v>58</c:v>
                </c:pt>
                <c:pt idx="39">
                  <c:v>58</c:v>
                </c:pt>
                <c:pt idx="40">
                  <c:v>58</c:v>
                </c:pt>
                <c:pt idx="41">
                  <c:v>58</c:v>
                </c:pt>
                <c:pt idx="42">
                  <c:v>58</c:v>
                </c:pt>
                <c:pt idx="43">
                  <c:v>58</c:v>
                </c:pt>
                <c:pt idx="44">
                  <c:v>58</c:v>
                </c:pt>
                <c:pt idx="45">
                  <c:v>58</c:v>
                </c:pt>
                <c:pt idx="46">
                  <c:v>58</c:v>
                </c:pt>
                <c:pt idx="47">
                  <c:v>58</c:v>
                </c:pt>
                <c:pt idx="48">
                  <c:v>58</c:v>
                </c:pt>
                <c:pt idx="49">
                  <c:v>58</c:v>
                </c:pt>
                <c:pt idx="50">
                  <c:v>58</c:v>
                </c:pt>
                <c:pt idx="51">
                  <c:v>58</c:v>
                </c:pt>
                <c:pt idx="52">
                  <c:v>58</c:v>
                </c:pt>
                <c:pt idx="53">
                  <c:v>58</c:v>
                </c:pt>
                <c:pt idx="54">
                  <c:v>58</c:v>
                </c:pt>
                <c:pt idx="55">
                  <c:v>58</c:v>
                </c:pt>
                <c:pt idx="56">
                  <c:v>58</c:v>
                </c:pt>
                <c:pt idx="57">
                  <c:v>58</c:v>
                </c:pt>
                <c:pt idx="58">
                  <c:v>58</c:v>
                </c:pt>
                <c:pt idx="59">
                  <c:v>58</c:v>
                </c:pt>
                <c:pt idx="60">
                  <c:v>58</c:v>
                </c:pt>
                <c:pt idx="61">
                  <c:v>58</c:v>
                </c:pt>
                <c:pt idx="62">
                  <c:v>58</c:v>
                </c:pt>
                <c:pt idx="63">
                  <c:v>58</c:v>
                </c:pt>
                <c:pt idx="64">
                  <c:v>58</c:v>
                </c:pt>
                <c:pt idx="65">
                  <c:v>58</c:v>
                </c:pt>
                <c:pt idx="66">
                  <c:v>58</c:v>
                </c:pt>
                <c:pt idx="67">
                  <c:v>58</c:v>
                </c:pt>
                <c:pt idx="68">
                  <c:v>58</c:v>
                </c:pt>
                <c:pt idx="69">
                  <c:v>58</c:v>
                </c:pt>
                <c:pt idx="70">
                  <c:v>58</c:v>
                </c:pt>
                <c:pt idx="71">
                  <c:v>58</c:v>
                </c:pt>
                <c:pt idx="72">
                  <c:v>58</c:v>
                </c:pt>
                <c:pt idx="73">
                  <c:v>58</c:v>
                </c:pt>
                <c:pt idx="74">
                  <c:v>58</c:v>
                </c:pt>
                <c:pt idx="75">
                  <c:v>58</c:v>
                </c:pt>
                <c:pt idx="76">
                  <c:v>58</c:v>
                </c:pt>
                <c:pt idx="77">
                  <c:v>58</c:v>
                </c:pt>
                <c:pt idx="78">
                  <c:v>58</c:v>
                </c:pt>
                <c:pt idx="79">
                  <c:v>58</c:v>
                </c:pt>
                <c:pt idx="80">
                  <c:v>58</c:v>
                </c:pt>
                <c:pt idx="81">
                  <c:v>58</c:v>
                </c:pt>
                <c:pt idx="82">
                  <c:v>58</c:v>
                </c:pt>
                <c:pt idx="83">
                  <c:v>58</c:v>
                </c:pt>
                <c:pt idx="84">
                  <c:v>58</c:v>
                </c:pt>
                <c:pt idx="85">
                  <c:v>58</c:v>
                </c:pt>
                <c:pt idx="86">
                  <c:v>58</c:v>
                </c:pt>
                <c:pt idx="87">
                  <c:v>58</c:v>
                </c:pt>
                <c:pt idx="88">
                  <c:v>58</c:v>
                </c:pt>
                <c:pt idx="89">
                  <c:v>58</c:v>
                </c:pt>
                <c:pt idx="90">
                  <c:v>58</c:v>
                </c:pt>
                <c:pt idx="91">
                  <c:v>58</c:v>
                </c:pt>
                <c:pt idx="92">
                  <c:v>58</c:v>
                </c:pt>
                <c:pt idx="93">
                  <c:v>58</c:v>
                </c:pt>
                <c:pt idx="94">
                  <c:v>58</c:v>
                </c:pt>
                <c:pt idx="95">
                  <c:v>58</c:v>
                </c:pt>
                <c:pt idx="96">
                  <c:v>58</c:v>
                </c:pt>
                <c:pt idx="97">
                  <c:v>58</c:v>
                </c:pt>
                <c:pt idx="98">
                  <c:v>58</c:v>
                </c:pt>
                <c:pt idx="99">
                  <c:v>58</c:v>
                </c:pt>
                <c:pt idx="100">
                  <c:v>58</c:v>
                </c:pt>
                <c:pt idx="101">
                  <c:v>58</c:v>
                </c:pt>
                <c:pt idx="102">
                  <c:v>58</c:v>
                </c:pt>
                <c:pt idx="103">
                  <c:v>58</c:v>
                </c:pt>
                <c:pt idx="104">
                  <c:v>58</c:v>
                </c:pt>
                <c:pt idx="105">
                  <c:v>58</c:v>
                </c:pt>
                <c:pt idx="106">
                  <c:v>58</c:v>
                </c:pt>
                <c:pt idx="107">
                  <c:v>58</c:v>
                </c:pt>
                <c:pt idx="108">
                  <c:v>58</c:v>
                </c:pt>
                <c:pt idx="109">
                  <c:v>58</c:v>
                </c:pt>
                <c:pt idx="110">
                  <c:v>58</c:v>
                </c:pt>
                <c:pt idx="111">
                  <c:v>58</c:v>
                </c:pt>
                <c:pt idx="112">
                  <c:v>58</c:v>
                </c:pt>
                <c:pt idx="113">
                  <c:v>58</c:v>
                </c:pt>
                <c:pt idx="114">
                  <c:v>58</c:v>
                </c:pt>
                <c:pt idx="115">
                  <c:v>58</c:v>
                </c:pt>
                <c:pt idx="116">
                  <c:v>58</c:v>
                </c:pt>
                <c:pt idx="117">
                  <c:v>56</c:v>
                </c:pt>
                <c:pt idx="118">
                  <c:v>56</c:v>
                </c:pt>
                <c:pt idx="119">
                  <c:v>56</c:v>
                </c:pt>
                <c:pt idx="120">
                  <c:v>56</c:v>
                </c:pt>
                <c:pt idx="121">
                  <c:v>56</c:v>
                </c:pt>
                <c:pt idx="122">
                  <c:v>56</c:v>
                </c:pt>
                <c:pt idx="123">
                  <c:v>56</c:v>
                </c:pt>
                <c:pt idx="124">
                  <c:v>56</c:v>
                </c:pt>
                <c:pt idx="125">
                  <c:v>56</c:v>
                </c:pt>
                <c:pt idx="126">
                  <c:v>56</c:v>
                </c:pt>
                <c:pt idx="127">
                  <c:v>56</c:v>
                </c:pt>
                <c:pt idx="128">
                  <c:v>56</c:v>
                </c:pt>
                <c:pt idx="129">
                  <c:v>56</c:v>
                </c:pt>
                <c:pt idx="130">
                  <c:v>56</c:v>
                </c:pt>
                <c:pt idx="131">
                  <c:v>56</c:v>
                </c:pt>
                <c:pt idx="132">
                  <c:v>56</c:v>
                </c:pt>
                <c:pt idx="133">
                  <c:v>56</c:v>
                </c:pt>
                <c:pt idx="134">
                  <c:v>56</c:v>
                </c:pt>
                <c:pt idx="135">
                  <c:v>56</c:v>
                </c:pt>
                <c:pt idx="136">
                  <c:v>56</c:v>
                </c:pt>
                <c:pt idx="137">
                  <c:v>56</c:v>
                </c:pt>
                <c:pt idx="138">
                  <c:v>56</c:v>
                </c:pt>
                <c:pt idx="139">
                  <c:v>56</c:v>
                </c:pt>
                <c:pt idx="140">
                  <c:v>56</c:v>
                </c:pt>
                <c:pt idx="141">
                  <c:v>56</c:v>
                </c:pt>
                <c:pt idx="142">
                  <c:v>56</c:v>
                </c:pt>
                <c:pt idx="143">
                  <c:v>56</c:v>
                </c:pt>
                <c:pt idx="144">
                  <c:v>56</c:v>
                </c:pt>
                <c:pt idx="145">
                  <c:v>56</c:v>
                </c:pt>
                <c:pt idx="146">
                  <c:v>56</c:v>
                </c:pt>
                <c:pt idx="147">
                  <c:v>56</c:v>
                </c:pt>
                <c:pt idx="148">
                  <c:v>56</c:v>
                </c:pt>
                <c:pt idx="149">
                  <c:v>56</c:v>
                </c:pt>
                <c:pt idx="150">
                  <c:v>56</c:v>
                </c:pt>
                <c:pt idx="151">
                  <c:v>56</c:v>
                </c:pt>
                <c:pt idx="152">
                  <c:v>56</c:v>
                </c:pt>
                <c:pt idx="153">
                  <c:v>56</c:v>
                </c:pt>
                <c:pt idx="154">
                  <c:v>56</c:v>
                </c:pt>
                <c:pt idx="155">
                  <c:v>56</c:v>
                </c:pt>
                <c:pt idx="156">
                  <c:v>56</c:v>
                </c:pt>
                <c:pt idx="157">
                  <c:v>56</c:v>
                </c:pt>
                <c:pt idx="158">
                  <c:v>56</c:v>
                </c:pt>
                <c:pt idx="159">
                  <c:v>56</c:v>
                </c:pt>
                <c:pt idx="160">
                  <c:v>56</c:v>
                </c:pt>
                <c:pt idx="161">
                  <c:v>56</c:v>
                </c:pt>
                <c:pt idx="162">
                  <c:v>56</c:v>
                </c:pt>
                <c:pt idx="163">
                  <c:v>56</c:v>
                </c:pt>
                <c:pt idx="164">
                  <c:v>56</c:v>
                </c:pt>
                <c:pt idx="165">
                  <c:v>56</c:v>
                </c:pt>
                <c:pt idx="166">
                  <c:v>56</c:v>
                </c:pt>
                <c:pt idx="167">
                  <c:v>56</c:v>
                </c:pt>
                <c:pt idx="168">
                  <c:v>56</c:v>
                </c:pt>
                <c:pt idx="169">
                  <c:v>56</c:v>
                </c:pt>
                <c:pt idx="170">
                  <c:v>56</c:v>
                </c:pt>
                <c:pt idx="171">
                  <c:v>56</c:v>
                </c:pt>
                <c:pt idx="172">
                  <c:v>56</c:v>
                </c:pt>
                <c:pt idx="173">
                  <c:v>56</c:v>
                </c:pt>
                <c:pt idx="174">
                  <c:v>56</c:v>
                </c:pt>
                <c:pt idx="175">
                  <c:v>56</c:v>
                </c:pt>
                <c:pt idx="176">
                  <c:v>56</c:v>
                </c:pt>
                <c:pt idx="177">
                  <c:v>56</c:v>
                </c:pt>
                <c:pt idx="178">
                  <c:v>56</c:v>
                </c:pt>
                <c:pt idx="179">
                  <c:v>56</c:v>
                </c:pt>
                <c:pt idx="180">
                  <c:v>56</c:v>
                </c:pt>
                <c:pt idx="181">
                  <c:v>56</c:v>
                </c:pt>
                <c:pt idx="182">
                  <c:v>56</c:v>
                </c:pt>
                <c:pt idx="183">
                  <c:v>56</c:v>
                </c:pt>
                <c:pt idx="184">
                  <c:v>56</c:v>
                </c:pt>
                <c:pt idx="185">
                  <c:v>56</c:v>
                </c:pt>
                <c:pt idx="186">
                  <c:v>56</c:v>
                </c:pt>
                <c:pt idx="187">
                  <c:v>56</c:v>
                </c:pt>
                <c:pt idx="188">
                  <c:v>56</c:v>
                </c:pt>
                <c:pt idx="189">
                  <c:v>56</c:v>
                </c:pt>
                <c:pt idx="190">
                  <c:v>56</c:v>
                </c:pt>
                <c:pt idx="191">
                  <c:v>56</c:v>
                </c:pt>
                <c:pt idx="192">
                  <c:v>56</c:v>
                </c:pt>
                <c:pt idx="193">
                  <c:v>56</c:v>
                </c:pt>
                <c:pt idx="194">
                  <c:v>56</c:v>
                </c:pt>
                <c:pt idx="195">
                  <c:v>56</c:v>
                </c:pt>
                <c:pt idx="196">
                  <c:v>56</c:v>
                </c:pt>
                <c:pt idx="197">
                  <c:v>56</c:v>
                </c:pt>
                <c:pt idx="198">
                  <c:v>56</c:v>
                </c:pt>
                <c:pt idx="199">
                  <c:v>56</c:v>
                </c:pt>
                <c:pt idx="200">
                  <c:v>56</c:v>
                </c:pt>
                <c:pt idx="201">
                  <c:v>56</c:v>
                </c:pt>
                <c:pt idx="202">
                  <c:v>56</c:v>
                </c:pt>
                <c:pt idx="203">
                  <c:v>56</c:v>
                </c:pt>
                <c:pt idx="204">
                  <c:v>56</c:v>
                </c:pt>
                <c:pt idx="205">
                  <c:v>56</c:v>
                </c:pt>
                <c:pt idx="206">
                  <c:v>56</c:v>
                </c:pt>
                <c:pt idx="207">
                  <c:v>56</c:v>
                </c:pt>
                <c:pt idx="208">
                  <c:v>56</c:v>
                </c:pt>
                <c:pt idx="209">
                  <c:v>56</c:v>
                </c:pt>
                <c:pt idx="210">
                  <c:v>56</c:v>
                </c:pt>
                <c:pt idx="211">
                  <c:v>56</c:v>
                </c:pt>
                <c:pt idx="212">
                  <c:v>56</c:v>
                </c:pt>
                <c:pt idx="213">
                  <c:v>55</c:v>
                </c:pt>
                <c:pt idx="214">
                  <c:v>55</c:v>
                </c:pt>
                <c:pt idx="215">
                  <c:v>55</c:v>
                </c:pt>
                <c:pt idx="216">
                  <c:v>55</c:v>
                </c:pt>
                <c:pt idx="217">
                  <c:v>55</c:v>
                </c:pt>
                <c:pt idx="218">
                  <c:v>55</c:v>
                </c:pt>
                <c:pt idx="219">
                  <c:v>55</c:v>
                </c:pt>
                <c:pt idx="220">
                  <c:v>55</c:v>
                </c:pt>
                <c:pt idx="221">
                  <c:v>55</c:v>
                </c:pt>
                <c:pt idx="222">
                  <c:v>55</c:v>
                </c:pt>
                <c:pt idx="223">
                  <c:v>55</c:v>
                </c:pt>
                <c:pt idx="224">
                  <c:v>55</c:v>
                </c:pt>
                <c:pt idx="225">
                  <c:v>55</c:v>
                </c:pt>
                <c:pt idx="226">
                  <c:v>55</c:v>
                </c:pt>
                <c:pt idx="227">
                  <c:v>55</c:v>
                </c:pt>
                <c:pt idx="228">
                  <c:v>55</c:v>
                </c:pt>
                <c:pt idx="229">
                  <c:v>55</c:v>
                </c:pt>
                <c:pt idx="230">
                  <c:v>55</c:v>
                </c:pt>
                <c:pt idx="231">
                  <c:v>55</c:v>
                </c:pt>
                <c:pt idx="232">
                  <c:v>55</c:v>
                </c:pt>
                <c:pt idx="233">
                  <c:v>55</c:v>
                </c:pt>
                <c:pt idx="234">
                  <c:v>55</c:v>
                </c:pt>
                <c:pt idx="235">
                  <c:v>55</c:v>
                </c:pt>
                <c:pt idx="236">
                  <c:v>55</c:v>
                </c:pt>
                <c:pt idx="237">
                  <c:v>55</c:v>
                </c:pt>
                <c:pt idx="238">
                  <c:v>55</c:v>
                </c:pt>
                <c:pt idx="239">
                  <c:v>55</c:v>
                </c:pt>
                <c:pt idx="240">
                  <c:v>55</c:v>
                </c:pt>
                <c:pt idx="241">
                  <c:v>55</c:v>
                </c:pt>
                <c:pt idx="242">
                  <c:v>55</c:v>
                </c:pt>
                <c:pt idx="243">
                  <c:v>55</c:v>
                </c:pt>
                <c:pt idx="244">
                  <c:v>55</c:v>
                </c:pt>
                <c:pt idx="245">
                  <c:v>55</c:v>
                </c:pt>
                <c:pt idx="246">
                  <c:v>55</c:v>
                </c:pt>
                <c:pt idx="247">
                  <c:v>55</c:v>
                </c:pt>
                <c:pt idx="248">
                  <c:v>55</c:v>
                </c:pt>
                <c:pt idx="249">
                  <c:v>55</c:v>
                </c:pt>
                <c:pt idx="250">
                  <c:v>55</c:v>
                </c:pt>
                <c:pt idx="251">
                  <c:v>55</c:v>
                </c:pt>
                <c:pt idx="252">
                  <c:v>55</c:v>
                </c:pt>
                <c:pt idx="253">
                  <c:v>55</c:v>
                </c:pt>
                <c:pt idx="254">
                  <c:v>55</c:v>
                </c:pt>
                <c:pt idx="255">
                  <c:v>55</c:v>
                </c:pt>
                <c:pt idx="256">
                  <c:v>55</c:v>
                </c:pt>
                <c:pt idx="257">
                  <c:v>55</c:v>
                </c:pt>
                <c:pt idx="258">
                  <c:v>55</c:v>
                </c:pt>
                <c:pt idx="259">
                  <c:v>55</c:v>
                </c:pt>
                <c:pt idx="260">
                  <c:v>55</c:v>
                </c:pt>
                <c:pt idx="261">
                  <c:v>55</c:v>
                </c:pt>
                <c:pt idx="262">
                  <c:v>55</c:v>
                </c:pt>
                <c:pt idx="263">
                  <c:v>55</c:v>
                </c:pt>
                <c:pt idx="264">
                  <c:v>55</c:v>
                </c:pt>
                <c:pt idx="265">
                  <c:v>55</c:v>
                </c:pt>
                <c:pt idx="266">
                  <c:v>55</c:v>
                </c:pt>
                <c:pt idx="267">
                  <c:v>55</c:v>
                </c:pt>
                <c:pt idx="268">
                  <c:v>55</c:v>
                </c:pt>
                <c:pt idx="269">
                  <c:v>55</c:v>
                </c:pt>
                <c:pt idx="270">
                  <c:v>55</c:v>
                </c:pt>
                <c:pt idx="271">
                  <c:v>55</c:v>
                </c:pt>
                <c:pt idx="272">
                  <c:v>55</c:v>
                </c:pt>
                <c:pt idx="273">
                  <c:v>55</c:v>
                </c:pt>
                <c:pt idx="274">
                  <c:v>55</c:v>
                </c:pt>
                <c:pt idx="275">
                  <c:v>55</c:v>
                </c:pt>
                <c:pt idx="276">
                  <c:v>55</c:v>
                </c:pt>
                <c:pt idx="277">
                  <c:v>55</c:v>
                </c:pt>
                <c:pt idx="278">
                  <c:v>55</c:v>
                </c:pt>
                <c:pt idx="279">
                  <c:v>55</c:v>
                </c:pt>
                <c:pt idx="280">
                  <c:v>55</c:v>
                </c:pt>
                <c:pt idx="281">
                  <c:v>55</c:v>
                </c:pt>
                <c:pt idx="282">
                  <c:v>55</c:v>
                </c:pt>
                <c:pt idx="283">
                  <c:v>55</c:v>
                </c:pt>
                <c:pt idx="284">
                  <c:v>55</c:v>
                </c:pt>
                <c:pt idx="285">
                  <c:v>55</c:v>
                </c:pt>
                <c:pt idx="286">
                  <c:v>55</c:v>
                </c:pt>
                <c:pt idx="287">
                  <c:v>55</c:v>
                </c:pt>
                <c:pt idx="288">
                  <c:v>55</c:v>
                </c:pt>
                <c:pt idx="289">
                  <c:v>55</c:v>
                </c:pt>
                <c:pt idx="290">
                  <c:v>55</c:v>
                </c:pt>
                <c:pt idx="291">
                  <c:v>55</c:v>
                </c:pt>
                <c:pt idx="292">
                  <c:v>55</c:v>
                </c:pt>
                <c:pt idx="293">
                  <c:v>55</c:v>
                </c:pt>
                <c:pt idx="294">
                  <c:v>55</c:v>
                </c:pt>
                <c:pt idx="295">
                  <c:v>55</c:v>
                </c:pt>
                <c:pt idx="296">
                  <c:v>55</c:v>
                </c:pt>
                <c:pt idx="297">
                  <c:v>55</c:v>
                </c:pt>
                <c:pt idx="298">
                  <c:v>55</c:v>
                </c:pt>
                <c:pt idx="299">
                  <c:v>55</c:v>
                </c:pt>
                <c:pt idx="300">
                  <c:v>55</c:v>
                </c:pt>
                <c:pt idx="301">
                  <c:v>55</c:v>
                </c:pt>
                <c:pt idx="302">
                  <c:v>55</c:v>
                </c:pt>
                <c:pt idx="303">
                  <c:v>55</c:v>
                </c:pt>
                <c:pt idx="304">
                  <c:v>55</c:v>
                </c:pt>
                <c:pt idx="305">
                  <c:v>55</c:v>
                </c:pt>
                <c:pt idx="306">
                  <c:v>55</c:v>
                </c:pt>
                <c:pt idx="307">
                  <c:v>55</c:v>
                </c:pt>
                <c:pt idx="308">
                  <c:v>55</c:v>
                </c:pt>
                <c:pt idx="309">
                  <c:v>55</c:v>
                </c:pt>
                <c:pt idx="310">
                  <c:v>55</c:v>
                </c:pt>
                <c:pt idx="311">
                  <c:v>55</c:v>
                </c:pt>
                <c:pt idx="312">
                  <c:v>55</c:v>
                </c:pt>
                <c:pt idx="313">
                  <c:v>55</c:v>
                </c:pt>
                <c:pt idx="314">
                  <c:v>55</c:v>
                </c:pt>
                <c:pt idx="315">
                  <c:v>55</c:v>
                </c:pt>
                <c:pt idx="316">
                  <c:v>55</c:v>
                </c:pt>
                <c:pt idx="317">
                  <c:v>55</c:v>
                </c:pt>
                <c:pt idx="318">
                  <c:v>55</c:v>
                </c:pt>
                <c:pt idx="319">
                  <c:v>55</c:v>
                </c:pt>
                <c:pt idx="320">
                  <c:v>55</c:v>
                </c:pt>
                <c:pt idx="321">
                  <c:v>55</c:v>
                </c:pt>
                <c:pt idx="322">
                  <c:v>55</c:v>
                </c:pt>
                <c:pt idx="323">
                  <c:v>55</c:v>
                </c:pt>
                <c:pt idx="324">
                  <c:v>55</c:v>
                </c:pt>
                <c:pt idx="325">
                  <c:v>55</c:v>
                </c:pt>
                <c:pt idx="326">
                  <c:v>55</c:v>
                </c:pt>
                <c:pt idx="327">
                  <c:v>55</c:v>
                </c:pt>
                <c:pt idx="328">
                  <c:v>55</c:v>
                </c:pt>
                <c:pt idx="329">
                  <c:v>55</c:v>
                </c:pt>
                <c:pt idx="330">
                  <c:v>55</c:v>
                </c:pt>
                <c:pt idx="331">
                  <c:v>55</c:v>
                </c:pt>
                <c:pt idx="332">
                  <c:v>55</c:v>
                </c:pt>
                <c:pt idx="333">
                  <c:v>55</c:v>
                </c:pt>
                <c:pt idx="334">
                  <c:v>55</c:v>
                </c:pt>
                <c:pt idx="335">
                  <c:v>55</c:v>
                </c:pt>
                <c:pt idx="336">
                  <c:v>55</c:v>
                </c:pt>
                <c:pt idx="337">
                  <c:v>55</c:v>
                </c:pt>
                <c:pt idx="338">
                  <c:v>55</c:v>
                </c:pt>
                <c:pt idx="339">
                  <c:v>55</c:v>
                </c:pt>
                <c:pt idx="340">
                  <c:v>55</c:v>
                </c:pt>
                <c:pt idx="341">
                  <c:v>55</c:v>
                </c:pt>
                <c:pt idx="342">
                  <c:v>55</c:v>
                </c:pt>
                <c:pt idx="343">
                  <c:v>55</c:v>
                </c:pt>
                <c:pt idx="344">
                  <c:v>55</c:v>
                </c:pt>
                <c:pt idx="345">
                  <c:v>55</c:v>
                </c:pt>
                <c:pt idx="346">
                  <c:v>55</c:v>
                </c:pt>
                <c:pt idx="347">
                  <c:v>55</c:v>
                </c:pt>
                <c:pt idx="348">
                  <c:v>55</c:v>
                </c:pt>
                <c:pt idx="349">
                  <c:v>55</c:v>
                </c:pt>
                <c:pt idx="350">
                  <c:v>55</c:v>
                </c:pt>
                <c:pt idx="351">
                  <c:v>55</c:v>
                </c:pt>
                <c:pt idx="352">
                  <c:v>55</c:v>
                </c:pt>
                <c:pt idx="353">
                  <c:v>55</c:v>
                </c:pt>
                <c:pt idx="354">
                  <c:v>55</c:v>
                </c:pt>
                <c:pt idx="355">
                  <c:v>55</c:v>
                </c:pt>
                <c:pt idx="356">
                  <c:v>55</c:v>
                </c:pt>
                <c:pt idx="357">
                  <c:v>55</c:v>
                </c:pt>
                <c:pt idx="358">
                  <c:v>55</c:v>
                </c:pt>
                <c:pt idx="359">
                  <c:v>55</c:v>
                </c:pt>
                <c:pt idx="360">
                  <c:v>55</c:v>
                </c:pt>
                <c:pt idx="361">
                  <c:v>55</c:v>
                </c:pt>
                <c:pt idx="362">
                  <c:v>55</c:v>
                </c:pt>
                <c:pt idx="363">
                  <c:v>55</c:v>
                </c:pt>
                <c:pt idx="364">
                  <c:v>55</c:v>
                </c:pt>
                <c:pt idx="365">
                  <c:v>55</c:v>
                </c:pt>
                <c:pt idx="366">
                  <c:v>55</c:v>
                </c:pt>
                <c:pt idx="367">
                  <c:v>55</c:v>
                </c:pt>
                <c:pt idx="368">
                  <c:v>55</c:v>
                </c:pt>
                <c:pt idx="369">
                  <c:v>55</c:v>
                </c:pt>
                <c:pt idx="370">
                  <c:v>55</c:v>
                </c:pt>
                <c:pt idx="371">
                  <c:v>55</c:v>
                </c:pt>
                <c:pt idx="372">
                  <c:v>55</c:v>
                </c:pt>
                <c:pt idx="373">
                  <c:v>58</c:v>
                </c:pt>
                <c:pt idx="374">
                  <c:v>58</c:v>
                </c:pt>
                <c:pt idx="375">
                  <c:v>58</c:v>
                </c:pt>
                <c:pt idx="376">
                  <c:v>58</c:v>
                </c:pt>
                <c:pt idx="377">
                  <c:v>58</c:v>
                </c:pt>
                <c:pt idx="378">
                  <c:v>58</c:v>
                </c:pt>
                <c:pt idx="379">
                  <c:v>58</c:v>
                </c:pt>
                <c:pt idx="380">
                  <c:v>58</c:v>
                </c:pt>
                <c:pt idx="381">
                  <c:v>58</c:v>
                </c:pt>
                <c:pt idx="382">
                  <c:v>58</c:v>
                </c:pt>
                <c:pt idx="383">
                  <c:v>58</c:v>
                </c:pt>
                <c:pt idx="384">
                  <c:v>58</c:v>
                </c:pt>
                <c:pt idx="385">
                  <c:v>58</c:v>
                </c:pt>
                <c:pt idx="386">
                  <c:v>56</c:v>
                </c:pt>
                <c:pt idx="387">
                  <c:v>56</c:v>
                </c:pt>
                <c:pt idx="388">
                  <c:v>56</c:v>
                </c:pt>
                <c:pt idx="389">
                  <c:v>56</c:v>
                </c:pt>
                <c:pt idx="390">
                  <c:v>56</c:v>
                </c:pt>
                <c:pt idx="391">
                  <c:v>56</c:v>
                </c:pt>
                <c:pt idx="392">
                  <c:v>56</c:v>
                </c:pt>
                <c:pt idx="393">
                  <c:v>56</c:v>
                </c:pt>
                <c:pt idx="394">
                  <c:v>56</c:v>
                </c:pt>
                <c:pt idx="395">
                  <c:v>56</c:v>
                </c:pt>
                <c:pt idx="396">
                  <c:v>56</c:v>
                </c:pt>
                <c:pt idx="397">
                  <c:v>56</c:v>
                </c:pt>
                <c:pt idx="398">
                  <c:v>56</c:v>
                </c:pt>
                <c:pt idx="399">
                  <c:v>56</c:v>
                </c:pt>
                <c:pt idx="400">
                  <c:v>56</c:v>
                </c:pt>
                <c:pt idx="401">
                  <c:v>56</c:v>
                </c:pt>
                <c:pt idx="402">
                  <c:v>56</c:v>
                </c:pt>
                <c:pt idx="403">
                  <c:v>56</c:v>
                </c:pt>
                <c:pt idx="404">
                  <c:v>56</c:v>
                </c:pt>
                <c:pt idx="405">
                  <c:v>56</c:v>
                </c:pt>
                <c:pt idx="406">
                  <c:v>56</c:v>
                </c:pt>
                <c:pt idx="407">
                  <c:v>61.5</c:v>
                </c:pt>
                <c:pt idx="408">
                  <c:v>61.5</c:v>
                </c:pt>
                <c:pt idx="409">
                  <c:v>61.5</c:v>
                </c:pt>
                <c:pt idx="410">
                  <c:v>61.5</c:v>
                </c:pt>
                <c:pt idx="411">
                  <c:v>61.5</c:v>
                </c:pt>
                <c:pt idx="412">
                  <c:v>61.5</c:v>
                </c:pt>
                <c:pt idx="413">
                  <c:v>61.5</c:v>
                </c:pt>
                <c:pt idx="414">
                  <c:v>61.5</c:v>
                </c:pt>
                <c:pt idx="415">
                  <c:v>61.5</c:v>
                </c:pt>
                <c:pt idx="416">
                  <c:v>61.5</c:v>
                </c:pt>
                <c:pt idx="417">
                  <c:v>61.5</c:v>
                </c:pt>
                <c:pt idx="418">
                  <c:v>61.5</c:v>
                </c:pt>
                <c:pt idx="419">
                  <c:v>61.5</c:v>
                </c:pt>
                <c:pt idx="420">
                  <c:v>61.5</c:v>
                </c:pt>
                <c:pt idx="421">
                  <c:v>61.5</c:v>
                </c:pt>
                <c:pt idx="422">
                  <c:v>61.5</c:v>
                </c:pt>
                <c:pt idx="423">
                  <c:v>61.5</c:v>
                </c:pt>
                <c:pt idx="424">
                  <c:v>61.5</c:v>
                </c:pt>
                <c:pt idx="425">
                  <c:v>67.5</c:v>
                </c:pt>
                <c:pt idx="426">
                  <c:v>67.5</c:v>
                </c:pt>
                <c:pt idx="427">
                  <c:v>70</c:v>
                </c:pt>
                <c:pt idx="428">
                  <c:v>70</c:v>
                </c:pt>
                <c:pt idx="429">
                  <c:v>80</c:v>
                </c:pt>
                <c:pt idx="430">
                  <c:v>85</c:v>
                </c:pt>
                <c:pt idx="431">
                  <c:v>85</c:v>
                </c:pt>
                <c:pt idx="432">
                  <c:v>85</c:v>
                </c:pt>
                <c:pt idx="433">
                  <c:v>85</c:v>
                </c:pt>
                <c:pt idx="434">
                  <c:v>85</c:v>
                </c:pt>
                <c:pt idx="435">
                  <c:v>82.5</c:v>
                </c:pt>
                <c:pt idx="436">
                  <c:v>82.5</c:v>
                </c:pt>
                <c:pt idx="437">
                  <c:v>82.5</c:v>
                </c:pt>
                <c:pt idx="438">
                  <c:v>82.5</c:v>
                </c:pt>
                <c:pt idx="439">
                  <c:v>92.5</c:v>
                </c:pt>
                <c:pt idx="440">
                  <c:v>95</c:v>
                </c:pt>
                <c:pt idx="441">
                  <c:v>110</c:v>
                </c:pt>
                <c:pt idx="442">
                  <c:v>110</c:v>
                </c:pt>
                <c:pt idx="443">
                  <c:v>110</c:v>
                </c:pt>
                <c:pt idx="444">
                  <c:v>110</c:v>
                </c:pt>
                <c:pt idx="445">
                  <c:v>110</c:v>
                </c:pt>
                <c:pt idx="446">
                  <c:v>110</c:v>
                </c:pt>
                <c:pt idx="447">
                  <c:v>110</c:v>
                </c:pt>
                <c:pt idx="448">
                  <c:v>110</c:v>
                </c:pt>
                <c:pt idx="449">
                  <c:v>110</c:v>
                </c:pt>
                <c:pt idx="450">
                  <c:v>110</c:v>
                </c:pt>
                <c:pt idx="451">
                  <c:v>110</c:v>
                </c:pt>
                <c:pt idx="452">
                  <c:v>110</c:v>
                </c:pt>
                <c:pt idx="453">
                  <c:v>110</c:v>
                </c:pt>
                <c:pt idx="454">
                  <c:v>110</c:v>
                </c:pt>
                <c:pt idx="455">
                  <c:v>110</c:v>
                </c:pt>
                <c:pt idx="456">
                  <c:v>110</c:v>
                </c:pt>
                <c:pt idx="457">
                  <c:v>110</c:v>
                </c:pt>
                <c:pt idx="458">
                  <c:v>110</c:v>
                </c:pt>
                <c:pt idx="459">
                  <c:v>110</c:v>
                </c:pt>
                <c:pt idx="460">
                  <c:v>110</c:v>
                </c:pt>
                <c:pt idx="461">
                  <c:v>110</c:v>
                </c:pt>
                <c:pt idx="462">
                  <c:v>110</c:v>
                </c:pt>
                <c:pt idx="463">
                  <c:v>110</c:v>
                </c:pt>
                <c:pt idx="464">
                  <c:v>110</c:v>
                </c:pt>
                <c:pt idx="465">
                  <c:v>110</c:v>
                </c:pt>
                <c:pt idx="466">
                  <c:v>110</c:v>
                </c:pt>
                <c:pt idx="467">
                  <c:v>110</c:v>
                </c:pt>
                <c:pt idx="468">
                  <c:v>115</c:v>
                </c:pt>
                <c:pt idx="469">
                  <c:v>135</c:v>
                </c:pt>
                <c:pt idx="470">
                  <c:v>135</c:v>
                </c:pt>
                <c:pt idx="471">
                  <c:v>135</c:v>
                </c:pt>
                <c:pt idx="472">
                  <c:v>135</c:v>
                </c:pt>
                <c:pt idx="473">
                  <c:v>135</c:v>
                </c:pt>
                <c:pt idx="474">
                  <c:v>142.5</c:v>
                </c:pt>
                <c:pt idx="475">
                  <c:v>142.5</c:v>
                </c:pt>
                <c:pt idx="476">
                  <c:v>142.5</c:v>
                </c:pt>
                <c:pt idx="477">
                  <c:v>142.5</c:v>
                </c:pt>
                <c:pt idx="478">
                  <c:v>142.5</c:v>
                </c:pt>
                <c:pt idx="479">
                  <c:v>142.5</c:v>
                </c:pt>
                <c:pt idx="480">
                  <c:v>142.5</c:v>
                </c:pt>
                <c:pt idx="481">
                  <c:v>142.5</c:v>
                </c:pt>
                <c:pt idx="482">
                  <c:v>142.5</c:v>
                </c:pt>
                <c:pt idx="483">
                  <c:v>142.5</c:v>
                </c:pt>
                <c:pt idx="484">
                  <c:v>142.5</c:v>
                </c:pt>
                <c:pt idx="485">
                  <c:v>142.5</c:v>
                </c:pt>
                <c:pt idx="486">
                  <c:v>142.5</c:v>
                </c:pt>
              </c:numCache>
            </c:numRef>
          </c:val>
          <c:smooth val="0"/>
        </c:ser>
        <c:dLbls>
          <c:showLegendKey val="0"/>
          <c:showVal val="0"/>
          <c:showCatName val="0"/>
          <c:showSerName val="0"/>
          <c:showPercent val="0"/>
          <c:showBubbleSize val="0"/>
        </c:dLbls>
        <c:marker val="1"/>
        <c:smooth val="0"/>
        <c:axId val="230632064"/>
        <c:axId val="230637952"/>
      </c:lineChart>
      <c:catAx>
        <c:axId val="230632064"/>
        <c:scaling>
          <c:orientation val="minMax"/>
        </c:scaling>
        <c:delete val="0"/>
        <c:axPos val="b"/>
        <c:numFmt formatCode="yyyy\-mm\-dd;@" sourceLinked="1"/>
        <c:majorTickMark val="out"/>
        <c:minorTickMark val="none"/>
        <c:tickLblPos val="nextTo"/>
        <c:crossAx val="230637952"/>
        <c:crosses val="autoZero"/>
        <c:auto val="1"/>
        <c:lblAlgn val="ctr"/>
        <c:lblOffset val="100"/>
        <c:noMultiLvlLbl val="0"/>
      </c:catAx>
      <c:valAx>
        <c:axId val="230637952"/>
        <c:scaling>
          <c:orientation val="minMax"/>
        </c:scaling>
        <c:delete val="0"/>
        <c:axPos val="l"/>
        <c:majorGridlines/>
        <c:numFmt formatCode="###,###,###,###,##0.00" sourceLinked="1"/>
        <c:majorTickMark val="out"/>
        <c:minorTickMark val="none"/>
        <c:tickLblPos val="nextTo"/>
        <c:crossAx val="230632064"/>
        <c:crosses val="autoZero"/>
        <c:crossBetween val="between"/>
      </c:valAx>
    </c:plotArea>
    <c:legend>
      <c:legendPos val="b"/>
      <c:overlay val="0"/>
      <c:spPr>
        <a:ln>
          <a:noFill/>
        </a:ln>
      </c:spPr>
    </c:legend>
    <c:plotVisOnly val="1"/>
    <c:dispBlanksAs val="gap"/>
    <c:showDLblsOverMax val="0"/>
  </c:chart>
  <c:printSettings>
    <c:headerFooter/>
    <c:pageMargins b="0.75000000000001354" l="0.70000000000000062" r="0.70000000000000062" t="0.7500000000000135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国内维生素价格!$Q$3:$Q$4</c:f>
              <c:strCache>
                <c:ptCount val="1"/>
                <c:pt idx="0">
                  <c:v>单价:VC粉:国产 元/千克</c:v>
                </c:pt>
              </c:strCache>
            </c:strRef>
          </c:tx>
          <c:marker>
            <c:symbol val="none"/>
          </c:marker>
          <c:cat>
            <c:multiLvlStrRef>
              <c:f>国内维生素价格!$P$5:$P$491</c:f>
            </c:multiLvlStrRef>
          </c:cat>
          <c:val>
            <c:numRef>
              <c:f>国内维生素价格!$Q$5:$Q$491</c:f>
              <c:numCache>
                <c:formatCode>###,###,###,###,##0.00</c:formatCode>
                <c:ptCount val="487"/>
                <c:pt idx="0">
                  <c:v>32</c:v>
                </c:pt>
                <c:pt idx="1">
                  <c:v>32</c:v>
                </c:pt>
                <c:pt idx="2">
                  <c:v>32</c:v>
                </c:pt>
                <c:pt idx="3">
                  <c:v>32</c:v>
                </c:pt>
                <c:pt idx="4">
                  <c:v>32</c:v>
                </c:pt>
                <c:pt idx="5">
                  <c:v>32</c:v>
                </c:pt>
                <c:pt idx="6">
                  <c:v>32</c:v>
                </c:pt>
                <c:pt idx="7">
                  <c:v>32</c:v>
                </c:pt>
                <c:pt idx="8">
                  <c:v>32</c:v>
                </c:pt>
                <c:pt idx="9">
                  <c:v>32</c:v>
                </c:pt>
                <c:pt idx="10">
                  <c:v>32</c:v>
                </c:pt>
                <c:pt idx="11">
                  <c:v>32</c:v>
                </c:pt>
                <c:pt idx="12">
                  <c:v>32</c:v>
                </c:pt>
                <c:pt idx="13">
                  <c:v>32</c:v>
                </c:pt>
                <c:pt idx="14">
                  <c:v>26</c:v>
                </c:pt>
                <c:pt idx="15">
                  <c:v>26</c:v>
                </c:pt>
                <c:pt idx="16">
                  <c:v>26</c:v>
                </c:pt>
                <c:pt idx="17">
                  <c:v>26</c:v>
                </c:pt>
                <c:pt idx="18">
                  <c:v>26</c:v>
                </c:pt>
                <c:pt idx="19">
                  <c:v>26</c:v>
                </c:pt>
                <c:pt idx="20">
                  <c:v>26</c:v>
                </c:pt>
                <c:pt idx="21">
                  <c:v>26</c:v>
                </c:pt>
                <c:pt idx="22">
                  <c:v>26</c:v>
                </c:pt>
                <c:pt idx="23">
                  <c:v>26</c:v>
                </c:pt>
                <c:pt idx="24">
                  <c:v>26</c:v>
                </c:pt>
                <c:pt idx="25">
                  <c:v>26</c:v>
                </c:pt>
                <c:pt idx="26">
                  <c:v>26</c:v>
                </c:pt>
                <c:pt idx="27">
                  <c:v>26</c:v>
                </c:pt>
                <c:pt idx="28">
                  <c:v>26</c:v>
                </c:pt>
                <c:pt idx="29">
                  <c:v>26</c:v>
                </c:pt>
                <c:pt idx="30">
                  <c:v>26</c:v>
                </c:pt>
                <c:pt idx="31">
                  <c:v>26</c:v>
                </c:pt>
                <c:pt idx="32">
                  <c:v>26</c:v>
                </c:pt>
                <c:pt idx="33">
                  <c:v>26</c:v>
                </c:pt>
                <c:pt idx="34">
                  <c:v>26</c:v>
                </c:pt>
                <c:pt idx="35">
                  <c:v>26</c:v>
                </c:pt>
                <c:pt idx="36">
                  <c:v>26</c:v>
                </c:pt>
                <c:pt idx="37">
                  <c:v>26</c:v>
                </c:pt>
                <c:pt idx="38">
                  <c:v>26</c:v>
                </c:pt>
                <c:pt idx="39">
                  <c:v>26</c:v>
                </c:pt>
                <c:pt idx="40">
                  <c:v>26</c:v>
                </c:pt>
                <c:pt idx="41">
                  <c:v>26</c:v>
                </c:pt>
                <c:pt idx="42">
                  <c:v>26</c:v>
                </c:pt>
                <c:pt idx="43">
                  <c:v>26</c:v>
                </c:pt>
                <c:pt idx="44">
                  <c:v>26</c:v>
                </c:pt>
                <c:pt idx="45">
                  <c:v>26</c:v>
                </c:pt>
                <c:pt idx="46">
                  <c:v>26</c:v>
                </c:pt>
                <c:pt idx="47">
                  <c:v>26</c:v>
                </c:pt>
                <c:pt idx="48">
                  <c:v>26</c:v>
                </c:pt>
                <c:pt idx="49">
                  <c:v>26</c:v>
                </c:pt>
                <c:pt idx="50">
                  <c:v>26</c:v>
                </c:pt>
                <c:pt idx="51">
                  <c:v>24</c:v>
                </c:pt>
                <c:pt idx="52">
                  <c:v>24</c:v>
                </c:pt>
                <c:pt idx="53">
                  <c:v>24</c:v>
                </c:pt>
                <c:pt idx="54">
                  <c:v>24</c:v>
                </c:pt>
                <c:pt idx="55">
                  <c:v>24</c:v>
                </c:pt>
                <c:pt idx="56">
                  <c:v>24</c:v>
                </c:pt>
                <c:pt idx="57">
                  <c:v>24</c:v>
                </c:pt>
                <c:pt idx="58">
                  <c:v>24</c:v>
                </c:pt>
                <c:pt idx="59">
                  <c:v>24</c:v>
                </c:pt>
                <c:pt idx="60">
                  <c:v>24</c:v>
                </c:pt>
                <c:pt idx="61">
                  <c:v>24</c:v>
                </c:pt>
                <c:pt idx="62">
                  <c:v>24</c:v>
                </c:pt>
                <c:pt idx="63">
                  <c:v>24</c:v>
                </c:pt>
                <c:pt idx="64">
                  <c:v>24</c:v>
                </c:pt>
                <c:pt idx="65">
                  <c:v>24</c:v>
                </c:pt>
                <c:pt idx="66">
                  <c:v>24</c:v>
                </c:pt>
                <c:pt idx="67">
                  <c:v>24</c:v>
                </c:pt>
                <c:pt idx="68">
                  <c:v>24</c:v>
                </c:pt>
                <c:pt idx="69">
                  <c:v>24</c:v>
                </c:pt>
                <c:pt idx="70">
                  <c:v>24</c:v>
                </c:pt>
                <c:pt idx="71">
                  <c:v>24</c:v>
                </c:pt>
                <c:pt idx="72">
                  <c:v>24</c:v>
                </c:pt>
                <c:pt idx="73">
                  <c:v>24</c:v>
                </c:pt>
                <c:pt idx="74">
                  <c:v>24</c:v>
                </c:pt>
                <c:pt idx="75">
                  <c:v>24</c:v>
                </c:pt>
                <c:pt idx="76">
                  <c:v>24</c:v>
                </c:pt>
                <c:pt idx="77">
                  <c:v>24</c:v>
                </c:pt>
                <c:pt idx="78">
                  <c:v>24</c:v>
                </c:pt>
                <c:pt idx="79">
                  <c:v>24</c:v>
                </c:pt>
                <c:pt idx="80">
                  <c:v>24</c:v>
                </c:pt>
                <c:pt idx="81">
                  <c:v>24</c:v>
                </c:pt>
                <c:pt idx="82">
                  <c:v>24</c:v>
                </c:pt>
                <c:pt idx="83">
                  <c:v>24</c:v>
                </c:pt>
                <c:pt idx="84">
                  <c:v>24</c:v>
                </c:pt>
                <c:pt idx="85">
                  <c:v>24</c:v>
                </c:pt>
                <c:pt idx="86">
                  <c:v>24</c:v>
                </c:pt>
                <c:pt idx="87">
                  <c:v>24</c:v>
                </c:pt>
                <c:pt idx="88">
                  <c:v>24</c:v>
                </c:pt>
                <c:pt idx="89">
                  <c:v>24</c:v>
                </c:pt>
                <c:pt idx="90">
                  <c:v>24</c:v>
                </c:pt>
                <c:pt idx="91">
                  <c:v>24</c:v>
                </c:pt>
                <c:pt idx="92">
                  <c:v>24</c:v>
                </c:pt>
                <c:pt idx="93">
                  <c:v>24</c:v>
                </c:pt>
                <c:pt idx="94">
                  <c:v>24</c:v>
                </c:pt>
                <c:pt idx="95">
                  <c:v>24</c:v>
                </c:pt>
                <c:pt idx="96">
                  <c:v>24</c:v>
                </c:pt>
                <c:pt idx="97">
                  <c:v>24</c:v>
                </c:pt>
                <c:pt idx="98">
                  <c:v>24</c:v>
                </c:pt>
                <c:pt idx="99">
                  <c:v>24</c:v>
                </c:pt>
                <c:pt idx="100">
                  <c:v>24</c:v>
                </c:pt>
                <c:pt idx="101">
                  <c:v>24</c:v>
                </c:pt>
                <c:pt idx="102">
                  <c:v>24</c:v>
                </c:pt>
                <c:pt idx="103">
                  <c:v>24</c:v>
                </c:pt>
                <c:pt idx="104">
                  <c:v>24</c:v>
                </c:pt>
                <c:pt idx="105">
                  <c:v>24</c:v>
                </c:pt>
                <c:pt idx="106">
                  <c:v>24</c:v>
                </c:pt>
                <c:pt idx="107">
                  <c:v>24</c:v>
                </c:pt>
                <c:pt idx="108">
                  <c:v>24</c:v>
                </c:pt>
                <c:pt idx="109">
                  <c:v>24</c:v>
                </c:pt>
                <c:pt idx="110">
                  <c:v>24</c:v>
                </c:pt>
                <c:pt idx="111">
                  <c:v>24</c:v>
                </c:pt>
                <c:pt idx="112">
                  <c:v>24</c:v>
                </c:pt>
                <c:pt idx="113">
                  <c:v>24</c:v>
                </c:pt>
                <c:pt idx="114">
                  <c:v>24</c:v>
                </c:pt>
                <c:pt idx="115">
                  <c:v>24</c:v>
                </c:pt>
                <c:pt idx="116">
                  <c:v>24</c:v>
                </c:pt>
                <c:pt idx="117">
                  <c:v>24</c:v>
                </c:pt>
                <c:pt idx="118">
                  <c:v>24</c:v>
                </c:pt>
                <c:pt idx="119">
                  <c:v>24</c:v>
                </c:pt>
                <c:pt idx="120">
                  <c:v>24</c:v>
                </c:pt>
                <c:pt idx="121">
                  <c:v>24</c:v>
                </c:pt>
                <c:pt idx="122">
                  <c:v>24</c:v>
                </c:pt>
                <c:pt idx="123">
                  <c:v>24</c:v>
                </c:pt>
                <c:pt idx="124">
                  <c:v>24</c:v>
                </c:pt>
                <c:pt idx="125">
                  <c:v>24</c:v>
                </c:pt>
                <c:pt idx="126">
                  <c:v>24</c:v>
                </c:pt>
                <c:pt idx="127">
                  <c:v>24</c:v>
                </c:pt>
                <c:pt idx="128">
                  <c:v>24</c:v>
                </c:pt>
                <c:pt idx="129">
                  <c:v>24</c:v>
                </c:pt>
                <c:pt idx="130">
                  <c:v>24</c:v>
                </c:pt>
                <c:pt idx="131">
                  <c:v>24</c:v>
                </c:pt>
                <c:pt idx="132">
                  <c:v>24</c:v>
                </c:pt>
                <c:pt idx="133">
                  <c:v>24</c:v>
                </c:pt>
                <c:pt idx="134">
                  <c:v>24</c:v>
                </c:pt>
                <c:pt idx="135">
                  <c:v>24</c:v>
                </c:pt>
                <c:pt idx="136">
                  <c:v>24</c:v>
                </c:pt>
                <c:pt idx="137">
                  <c:v>24</c:v>
                </c:pt>
                <c:pt idx="138">
                  <c:v>24</c:v>
                </c:pt>
                <c:pt idx="139">
                  <c:v>24</c:v>
                </c:pt>
                <c:pt idx="140">
                  <c:v>24</c:v>
                </c:pt>
                <c:pt idx="141">
                  <c:v>24</c:v>
                </c:pt>
                <c:pt idx="142">
                  <c:v>24</c:v>
                </c:pt>
                <c:pt idx="143">
                  <c:v>24</c:v>
                </c:pt>
                <c:pt idx="144">
                  <c:v>24</c:v>
                </c:pt>
                <c:pt idx="145">
                  <c:v>24</c:v>
                </c:pt>
                <c:pt idx="146">
                  <c:v>24</c:v>
                </c:pt>
                <c:pt idx="147">
                  <c:v>24</c:v>
                </c:pt>
                <c:pt idx="148">
                  <c:v>24</c:v>
                </c:pt>
                <c:pt idx="149">
                  <c:v>24</c:v>
                </c:pt>
                <c:pt idx="150">
                  <c:v>24</c:v>
                </c:pt>
                <c:pt idx="151">
                  <c:v>24</c:v>
                </c:pt>
                <c:pt idx="152">
                  <c:v>24</c:v>
                </c:pt>
                <c:pt idx="153">
                  <c:v>24</c:v>
                </c:pt>
                <c:pt idx="154">
                  <c:v>24</c:v>
                </c:pt>
                <c:pt idx="155">
                  <c:v>24</c:v>
                </c:pt>
                <c:pt idx="156">
                  <c:v>24</c:v>
                </c:pt>
                <c:pt idx="157">
                  <c:v>24</c:v>
                </c:pt>
                <c:pt idx="158">
                  <c:v>24</c:v>
                </c:pt>
                <c:pt idx="159">
                  <c:v>24</c:v>
                </c:pt>
                <c:pt idx="160">
                  <c:v>24</c:v>
                </c:pt>
                <c:pt idx="161">
                  <c:v>24</c:v>
                </c:pt>
                <c:pt idx="162">
                  <c:v>24</c:v>
                </c:pt>
                <c:pt idx="163">
                  <c:v>24</c:v>
                </c:pt>
                <c:pt idx="164">
                  <c:v>24</c:v>
                </c:pt>
                <c:pt idx="165">
                  <c:v>24</c:v>
                </c:pt>
                <c:pt idx="166">
                  <c:v>24</c:v>
                </c:pt>
                <c:pt idx="167">
                  <c:v>24</c:v>
                </c:pt>
                <c:pt idx="168">
                  <c:v>24</c:v>
                </c:pt>
                <c:pt idx="169">
                  <c:v>24</c:v>
                </c:pt>
                <c:pt idx="170">
                  <c:v>24</c:v>
                </c:pt>
                <c:pt idx="171">
                  <c:v>24</c:v>
                </c:pt>
                <c:pt idx="172">
                  <c:v>24</c:v>
                </c:pt>
                <c:pt idx="173">
                  <c:v>24</c:v>
                </c:pt>
                <c:pt idx="174">
                  <c:v>24</c:v>
                </c:pt>
                <c:pt idx="175">
                  <c:v>24</c:v>
                </c:pt>
                <c:pt idx="176">
                  <c:v>24</c:v>
                </c:pt>
                <c:pt idx="177">
                  <c:v>24</c:v>
                </c:pt>
                <c:pt idx="178">
                  <c:v>24</c:v>
                </c:pt>
                <c:pt idx="179">
                  <c:v>24</c:v>
                </c:pt>
                <c:pt idx="180">
                  <c:v>24</c:v>
                </c:pt>
                <c:pt idx="181">
                  <c:v>24</c:v>
                </c:pt>
                <c:pt idx="182">
                  <c:v>24</c:v>
                </c:pt>
                <c:pt idx="183">
                  <c:v>24</c:v>
                </c:pt>
                <c:pt idx="184">
                  <c:v>24</c:v>
                </c:pt>
                <c:pt idx="185">
                  <c:v>24</c:v>
                </c:pt>
                <c:pt idx="186">
                  <c:v>24</c:v>
                </c:pt>
                <c:pt idx="187">
                  <c:v>24</c:v>
                </c:pt>
                <c:pt idx="188">
                  <c:v>24</c:v>
                </c:pt>
                <c:pt idx="189">
                  <c:v>24</c:v>
                </c:pt>
                <c:pt idx="190">
                  <c:v>24</c:v>
                </c:pt>
                <c:pt idx="191">
                  <c:v>24</c:v>
                </c:pt>
                <c:pt idx="192">
                  <c:v>24</c:v>
                </c:pt>
                <c:pt idx="193">
                  <c:v>24</c:v>
                </c:pt>
                <c:pt idx="194">
                  <c:v>24</c:v>
                </c:pt>
                <c:pt idx="195">
                  <c:v>24</c:v>
                </c:pt>
                <c:pt idx="196">
                  <c:v>24</c:v>
                </c:pt>
                <c:pt idx="197">
                  <c:v>24</c:v>
                </c:pt>
                <c:pt idx="198">
                  <c:v>24</c:v>
                </c:pt>
                <c:pt idx="199">
                  <c:v>24</c:v>
                </c:pt>
                <c:pt idx="200">
                  <c:v>24</c:v>
                </c:pt>
                <c:pt idx="201">
                  <c:v>24</c:v>
                </c:pt>
                <c:pt idx="202">
                  <c:v>24</c:v>
                </c:pt>
                <c:pt idx="203">
                  <c:v>24</c:v>
                </c:pt>
                <c:pt idx="204">
                  <c:v>24</c:v>
                </c:pt>
                <c:pt idx="205">
                  <c:v>24</c:v>
                </c:pt>
                <c:pt idx="206">
                  <c:v>24</c:v>
                </c:pt>
                <c:pt idx="207">
                  <c:v>24</c:v>
                </c:pt>
                <c:pt idx="208">
                  <c:v>24</c:v>
                </c:pt>
                <c:pt idx="209">
                  <c:v>24</c:v>
                </c:pt>
                <c:pt idx="210">
                  <c:v>24</c:v>
                </c:pt>
                <c:pt idx="211">
                  <c:v>24</c:v>
                </c:pt>
                <c:pt idx="212">
                  <c:v>24</c:v>
                </c:pt>
                <c:pt idx="213">
                  <c:v>24</c:v>
                </c:pt>
                <c:pt idx="214">
                  <c:v>24</c:v>
                </c:pt>
                <c:pt idx="215">
                  <c:v>24</c:v>
                </c:pt>
                <c:pt idx="216">
                  <c:v>24</c:v>
                </c:pt>
                <c:pt idx="217">
                  <c:v>24</c:v>
                </c:pt>
                <c:pt idx="218">
                  <c:v>24</c:v>
                </c:pt>
                <c:pt idx="219">
                  <c:v>24</c:v>
                </c:pt>
                <c:pt idx="220">
                  <c:v>24</c:v>
                </c:pt>
                <c:pt idx="221">
                  <c:v>24</c:v>
                </c:pt>
                <c:pt idx="222">
                  <c:v>24</c:v>
                </c:pt>
                <c:pt idx="223">
                  <c:v>24</c:v>
                </c:pt>
                <c:pt idx="224">
                  <c:v>24</c:v>
                </c:pt>
                <c:pt idx="225">
                  <c:v>24</c:v>
                </c:pt>
                <c:pt idx="226">
                  <c:v>24</c:v>
                </c:pt>
                <c:pt idx="227">
                  <c:v>24</c:v>
                </c:pt>
                <c:pt idx="228">
                  <c:v>24</c:v>
                </c:pt>
                <c:pt idx="229">
                  <c:v>24</c:v>
                </c:pt>
                <c:pt idx="230">
                  <c:v>24</c:v>
                </c:pt>
                <c:pt idx="231">
                  <c:v>24</c:v>
                </c:pt>
                <c:pt idx="232">
                  <c:v>24</c:v>
                </c:pt>
                <c:pt idx="233">
                  <c:v>24</c:v>
                </c:pt>
                <c:pt idx="234">
                  <c:v>24</c:v>
                </c:pt>
                <c:pt idx="235">
                  <c:v>24</c:v>
                </c:pt>
                <c:pt idx="236">
                  <c:v>24</c:v>
                </c:pt>
                <c:pt idx="237">
                  <c:v>24</c:v>
                </c:pt>
                <c:pt idx="238">
                  <c:v>24</c:v>
                </c:pt>
                <c:pt idx="239">
                  <c:v>24</c:v>
                </c:pt>
                <c:pt idx="240">
                  <c:v>24</c:v>
                </c:pt>
                <c:pt idx="241">
                  <c:v>24</c:v>
                </c:pt>
                <c:pt idx="242">
                  <c:v>24</c:v>
                </c:pt>
                <c:pt idx="243">
                  <c:v>24</c:v>
                </c:pt>
                <c:pt idx="244">
                  <c:v>24</c:v>
                </c:pt>
                <c:pt idx="245">
                  <c:v>24</c:v>
                </c:pt>
                <c:pt idx="246">
                  <c:v>24</c:v>
                </c:pt>
                <c:pt idx="247">
                  <c:v>24</c:v>
                </c:pt>
                <c:pt idx="248">
                  <c:v>24</c:v>
                </c:pt>
                <c:pt idx="249">
                  <c:v>24</c:v>
                </c:pt>
                <c:pt idx="250">
                  <c:v>24</c:v>
                </c:pt>
                <c:pt idx="251">
                  <c:v>24</c:v>
                </c:pt>
                <c:pt idx="252">
                  <c:v>24</c:v>
                </c:pt>
                <c:pt idx="253">
                  <c:v>24</c:v>
                </c:pt>
                <c:pt idx="254">
                  <c:v>24</c:v>
                </c:pt>
                <c:pt idx="255">
                  <c:v>24</c:v>
                </c:pt>
                <c:pt idx="256">
                  <c:v>24</c:v>
                </c:pt>
                <c:pt idx="257">
                  <c:v>24</c:v>
                </c:pt>
                <c:pt idx="258">
                  <c:v>24</c:v>
                </c:pt>
                <c:pt idx="259">
                  <c:v>24</c:v>
                </c:pt>
                <c:pt idx="260">
                  <c:v>24</c:v>
                </c:pt>
                <c:pt idx="261">
                  <c:v>24</c:v>
                </c:pt>
                <c:pt idx="262">
                  <c:v>24</c:v>
                </c:pt>
                <c:pt idx="263">
                  <c:v>24</c:v>
                </c:pt>
                <c:pt idx="264">
                  <c:v>24</c:v>
                </c:pt>
                <c:pt idx="265">
                  <c:v>24</c:v>
                </c:pt>
                <c:pt idx="266">
                  <c:v>24</c:v>
                </c:pt>
                <c:pt idx="267">
                  <c:v>24</c:v>
                </c:pt>
                <c:pt idx="268">
                  <c:v>24</c:v>
                </c:pt>
                <c:pt idx="269">
                  <c:v>24</c:v>
                </c:pt>
                <c:pt idx="270">
                  <c:v>24</c:v>
                </c:pt>
                <c:pt idx="271">
                  <c:v>24</c:v>
                </c:pt>
                <c:pt idx="272">
                  <c:v>24</c:v>
                </c:pt>
                <c:pt idx="273">
                  <c:v>24</c:v>
                </c:pt>
                <c:pt idx="274">
                  <c:v>24</c:v>
                </c:pt>
                <c:pt idx="275">
                  <c:v>24</c:v>
                </c:pt>
                <c:pt idx="276">
                  <c:v>24</c:v>
                </c:pt>
                <c:pt idx="277">
                  <c:v>24</c:v>
                </c:pt>
                <c:pt idx="278">
                  <c:v>24</c:v>
                </c:pt>
                <c:pt idx="279">
                  <c:v>24</c:v>
                </c:pt>
                <c:pt idx="280">
                  <c:v>24</c:v>
                </c:pt>
                <c:pt idx="281">
                  <c:v>24</c:v>
                </c:pt>
                <c:pt idx="282">
                  <c:v>24</c:v>
                </c:pt>
                <c:pt idx="283">
                  <c:v>24</c:v>
                </c:pt>
                <c:pt idx="284">
                  <c:v>24</c:v>
                </c:pt>
                <c:pt idx="285">
                  <c:v>24</c:v>
                </c:pt>
                <c:pt idx="286">
                  <c:v>24</c:v>
                </c:pt>
                <c:pt idx="287">
                  <c:v>24</c:v>
                </c:pt>
                <c:pt idx="288">
                  <c:v>24</c:v>
                </c:pt>
                <c:pt idx="289">
                  <c:v>24</c:v>
                </c:pt>
                <c:pt idx="290">
                  <c:v>24</c:v>
                </c:pt>
                <c:pt idx="291">
                  <c:v>24</c:v>
                </c:pt>
                <c:pt idx="292">
                  <c:v>24</c:v>
                </c:pt>
                <c:pt idx="293">
                  <c:v>24</c:v>
                </c:pt>
                <c:pt idx="294">
                  <c:v>24</c:v>
                </c:pt>
                <c:pt idx="295">
                  <c:v>24</c:v>
                </c:pt>
                <c:pt idx="296">
                  <c:v>24</c:v>
                </c:pt>
                <c:pt idx="297">
                  <c:v>24</c:v>
                </c:pt>
                <c:pt idx="298">
                  <c:v>24</c:v>
                </c:pt>
                <c:pt idx="299">
                  <c:v>24</c:v>
                </c:pt>
                <c:pt idx="300">
                  <c:v>24</c:v>
                </c:pt>
                <c:pt idx="301">
                  <c:v>24</c:v>
                </c:pt>
                <c:pt idx="302">
                  <c:v>24</c:v>
                </c:pt>
                <c:pt idx="303">
                  <c:v>24</c:v>
                </c:pt>
                <c:pt idx="304">
                  <c:v>24</c:v>
                </c:pt>
                <c:pt idx="305">
                  <c:v>24</c:v>
                </c:pt>
                <c:pt idx="306">
                  <c:v>24</c:v>
                </c:pt>
                <c:pt idx="307">
                  <c:v>24</c:v>
                </c:pt>
                <c:pt idx="308">
                  <c:v>24</c:v>
                </c:pt>
                <c:pt idx="309">
                  <c:v>24</c:v>
                </c:pt>
                <c:pt idx="310">
                  <c:v>24</c:v>
                </c:pt>
                <c:pt idx="311">
                  <c:v>24</c:v>
                </c:pt>
                <c:pt idx="312">
                  <c:v>24</c:v>
                </c:pt>
                <c:pt idx="313">
                  <c:v>24</c:v>
                </c:pt>
                <c:pt idx="314">
                  <c:v>24</c:v>
                </c:pt>
                <c:pt idx="315">
                  <c:v>24</c:v>
                </c:pt>
                <c:pt idx="316">
                  <c:v>24</c:v>
                </c:pt>
                <c:pt idx="317">
                  <c:v>24</c:v>
                </c:pt>
                <c:pt idx="318">
                  <c:v>24</c:v>
                </c:pt>
                <c:pt idx="319">
                  <c:v>24</c:v>
                </c:pt>
                <c:pt idx="320">
                  <c:v>24</c:v>
                </c:pt>
                <c:pt idx="321">
                  <c:v>24</c:v>
                </c:pt>
                <c:pt idx="322">
                  <c:v>24</c:v>
                </c:pt>
                <c:pt idx="323">
                  <c:v>24</c:v>
                </c:pt>
                <c:pt idx="324">
                  <c:v>24</c:v>
                </c:pt>
                <c:pt idx="325">
                  <c:v>24</c:v>
                </c:pt>
                <c:pt idx="326">
                  <c:v>24</c:v>
                </c:pt>
                <c:pt idx="327">
                  <c:v>24</c:v>
                </c:pt>
                <c:pt idx="328">
                  <c:v>24</c:v>
                </c:pt>
                <c:pt idx="329">
                  <c:v>24</c:v>
                </c:pt>
                <c:pt idx="330">
                  <c:v>24</c:v>
                </c:pt>
                <c:pt idx="331">
                  <c:v>24</c:v>
                </c:pt>
                <c:pt idx="332">
                  <c:v>24</c:v>
                </c:pt>
                <c:pt idx="333">
                  <c:v>24</c:v>
                </c:pt>
                <c:pt idx="334">
                  <c:v>24</c:v>
                </c:pt>
                <c:pt idx="335">
                  <c:v>24</c:v>
                </c:pt>
                <c:pt idx="336">
                  <c:v>24</c:v>
                </c:pt>
                <c:pt idx="337">
                  <c:v>24</c:v>
                </c:pt>
                <c:pt idx="338">
                  <c:v>24</c:v>
                </c:pt>
                <c:pt idx="339">
                  <c:v>24</c:v>
                </c:pt>
                <c:pt idx="340">
                  <c:v>24</c:v>
                </c:pt>
                <c:pt idx="341">
                  <c:v>24</c:v>
                </c:pt>
                <c:pt idx="342">
                  <c:v>24</c:v>
                </c:pt>
                <c:pt idx="343">
                  <c:v>24</c:v>
                </c:pt>
                <c:pt idx="344">
                  <c:v>24</c:v>
                </c:pt>
                <c:pt idx="345">
                  <c:v>24</c:v>
                </c:pt>
                <c:pt idx="346">
                  <c:v>24</c:v>
                </c:pt>
                <c:pt idx="347">
                  <c:v>24</c:v>
                </c:pt>
                <c:pt idx="348">
                  <c:v>24</c:v>
                </c:pt>
                <c:pt idx="349">
                  <c:v>24</c:v>
                </c:pt>
                <c:pt idx="350">
                  <c:v>24</c:v>
                </c:pt>
                <c:pt idx="351">
                  <c:v>24</c:v>
                </c:pt>
                <c:pt idx="352">
                  <c:v>24</c:v>
                </c:pt>
                <c:pt idx="353">
                  <c:v>24</c:v>
                </c:pt>
                <c:pt idx="354">
                  <c:v>24</c:v>
                </c:pt>
                <c:pt idx="355">
                  <c:v>24</c:v>
                </c:pt>
                <c:pt idx="356">
                  <c:v>24</c:v>
                </c:pt>
                <c:pt idx="357">
                  <c:v>24</c:v>
                </c:pt>
                <c:pt idx="358">
                  <c:v>24</c:v>
                </c:pt>
                <c:pt idx="359">
                  <c:v>24</c:v>
                </c:pt>
                <c:pt idx="360">
                  <c:v>24</c:v>
                </c:pt>
                <c:pt idx="361">
                  <c:v>24</c:v>
                </c:pt>
                <c:pt idx="362">
                  <c:v>24</c:v>
                </c:pt>
                <c:pt idx="363">
                  <c:v>24</c:v>
                </c:pt>
                <c:pt idx="364">
                  <c:v>24</c:v>
                </c:pt>
                <c:pt idx="365">
                  <c:v>24</c:v>
                </c:pt>
                <c:pt idx="366">
                  <c:v>24</c:v>
                </c:pt>
                <c:pt idx="367">
                  <c:v>24</c:v>
                </c:pt>
                <c:pt idx="368">
                  <c:v>24</c:v>
                </c:pt>
                <c:pt idx="369">
                  <c:v>24</c:v>
                </c:pt>
                <c:pt idx="370">
                  <c:v>24</c:v>
                </c:pt>
                <c:pt idx="371">
                  <c:v>24</c:v>
                </c:pt>
                <c:pt idx="372">
                  <c:v>24</c:v>
                </c:pt>
                <c:pt idx="373">
                  <c:v>24</c:v>
                </c:pt>
                <c:pt idx="374">
                  <c:v>24</c:v>
                </c:pt>
                <c:pt idx="375">
                  <c:v>24</c:v>
                </c:pt>
                <c:pt idx="376">
                  <c:v>24</c:v>
                </c:pt>
                <c:pt idx="377">
                  <c:v>24</c:v>
                </c:pt>
                <c:pt idx="378">
                  <c:v>24</c:v>
                </c:pt>
                <c:pt idx="379">
                  <c:v>24</c:v>
                </c:pt>
                <c:pt idx="380">
                  <c:v>24</c:v>
                </c:pt>
                <c:pt idx="381">
                  <c:v>24</c:v>
                </c:pt>
                <c:pt idx="382">
                  <c:v>24</c:v>
                </c:pt>
                <c:pt idx="383">
                  <c:v>24</c:v>
                </c:pt>
                <c:pt idx="384">
                  <c:v>24</c:v>
                </c:pt>
                <c:pt idx="385">
                  <c:v>24</c:v>
                </c:pt>
                <c:pt idx="386">
                  <c:v>24</c:v>
                </c:pt>
                <c:pt idx="387">
                  <c:v>24</c:v>
                </c:pt>
                <c:pt idx="388">
                  <c:v>24</c:v>
                </c:pt>
                <c:pt idx="389">
                  <c:v>24</c:v>
                </c:pt>
                <c:pt idx="390">
                  <c:v>24</c:v>
                </c:pt>
                <c:pt idx="391">
                  <c:v>24</c:v>
                </c:pt>
                <c:pt idx="392">
                  <c:v>24</c:v>
                </c:pt>
                <c:pt idx="393">
                  <c:v>24</c:v>
                </c:pt>
                <c:pt idx="394">
                  <c:v>24</c:v>
                </c:pt>
                <c:pt idx="395">
                  <c:v>24</c:v>
                </c:pt>
                <c:pt idx="396">
                  <c:v>24</c:v>
                </c:pt>
                <c:pt idx="397">
                  <c:v>24</c:v>
                </c:pt>
                <c:pt idx="398">
                  <c:v>24</c:v>
                </c:pt>
                <c:pt idx="399">
                  <c:v>24</c:v>
                </c:pt>
                <c:pt idx="400">
                  <c:v>24</c:v>
                </c:pt>
                <c:pt idx="401">
                  <c:v>24</c:v>
                </c:pt>
                <c:pt idx="402">
                  <c:v>24</c:v>
                </c:pt>
                <c:pt idx="403">
                  <c:v>24</c:v>
                </c:pt>
                <c:pt idx="404">
                  <c:v>24</c:v>
                </c:pt>
                <c:pt idx="405">
                  <c:v>24</c:v>
                </c:pt>
                <c:pt idx="406">
                  <c:v>24</c:v>
                </c:pt>
                <c:pt idx="407">
                  <c:v>24</c:v>
                </c:pt>
                <c:pt idx="408">
                  <c:v>24</c:v>
                </c:pt>
                <c:pt idx="409">
                  <c:v>24</c:v>
                </c:pt>
                <c:pt idx="410">
                  <c:v>24</c:v>
                </c:pt>
                <c:pt idx="411">
                  <c:v>24</c:v>
                </c:pt>
                <c:pt idx="412">
                  <c:v>24</c:v>
                </c:pt>
                <c:pt idx="413">
                  <c:v>24</c:v>
                </c:pt>
                <c:pt idx="414">
                  <c:v>24</c:v>
                </c:pt>
                <c:pt idx="415">
                  <c:v>24</c:v>
                </c:pt>
                <c:pt idx="416">
                  <c:v>24</c:v>
                </c:pt>
                <c:pt idx="417">
                  <c:v>24</c:v>
                </c:pt>
                <c:pt idx="418">
                  <c:v>24</c:v>
                </c:pt>
                <c:pt idx="419">
                  <c:v>24</c:v>
                </c:pt>
                <c:pt idx="420">
                  <c:v>24</c:v>
                </c:pt>
                <c:pt idx="421">
                  <c:v>24</c:v>
                </c:pt>
                <c:pt idx="422">
                  <c:v>24</c:v>
                </c:pt>
                <c:pt idx="423">
                  <c:v>24</c:v>
                </c:pt>
                <c:pt idx="424">
                  <c:v>24</c:v>
                </c:pt>
                <c:pt idx="425">
                  <c:v>24</c:v>
                </c:pt>
                <c:pt idx="426">
                  <c:v>24</c:v>
                </c:pt>
                <c:pt idx="427">
                  <c:v>24</c:v>
                </c:pt>
                <c:pt idx="428">
                  <c:v>24</c:v>
                </c:pt>
                <c:pt idx="429">
                  <c:v>24</c:v>
                </c:pt>
                <c:pt idx="430">
                  <c:v>24</c:v>
                </c:pt>
                <c:pt idx="431">
                  <c:v>24</c:v>
                </c:pt>
                <c:pt idx="432">
                  <c:v>24</c:v>
                </c:pt>
                <c:pt idx="433">
                  <c:v>24</c:v>
                </c:pt>
                <c:pt idx="434">
                  <c:v>24</c:v>
                </c:pt>
                <c:pt idx="435">
                  <c:v>24</c:v>
                </c:pt>
                <c:pt idx="436">
                  <c:v>24</c:v>
                </c:pt>
                <c:pt idx="437">
                  <c:v>24</c:v>
                </c:pt>
                <c:pt idx="438">
                  <c:v>24</c:v>
                </c:pt>
                <c:pt idx="439">
                  <c:v>24</c:v>
                </c:pt>
                <c:pt idx="440">
                  <c:v>24</c:v>
                </c:pt>
                <c:pt idx="441">
                  <c:v>24</c:v>
                </c:pt>
                <c:pt idx="442">
                  <c:v>24</c:v>
                </c:pt>
                <c:pt idx="443">
                  <c:v>24</c:v>
                </c:pt>
                <c:pt idx="444">
                  <c:v>24</c:v>
                </c:pt>
                <c:pt idx="445">
                  <c:v>24</c:v>
                </c:pt>
                <c:pt idx="446">
                  <c:v>24</c:v>
                </c:pt>
                <c:pt idx="447">
                  <c:v>24</c:v>
                </c:pt>
                <c:pt idx="448">
                  <c:v>24</c:v>
                </c:pt>
                <c:pt idx="449">
                  <c:v>24</c:v>
                </c:pt>
                <c:pt idx="450">
                  <c:v>24</c:v>
                </c:pt>
                <c:pt idx="451">
                  <c:v>24</c:v>
                </c:pt>
                <c:pt idx="452">
                  <c:v>24</c:v>
                </c:pt>
                <c:pt idx="453">
                  <c:v>24</c:v>
                </c:pt>
                <c:pt idx="454">
                  <c:v>24</c:v>
                </c:pt>
                <c:pt idx="455">
                  <c:v>24</c:v>
                </c:pt>
                <c:pt idx="456">
                  <c:v>24</c:v>
                </c:pt>
                <c:pt idx="457">
                  <c:v>24</c:v>
                </c:pt>
                <c:pt idx="458">
                  <c:v>24</c:v>
                </c:pt>
                <c:pt idx="459">
                  <c:v>24</c:v>
                </c:pt>
                <c:pt idx="460">
                  <c:v>24</c:v>
                </c:pt>
                <c:pt idx="461">
                  <c:v>24</c:v>
                </c:pt>
                <c:pt idx="462">
                  <c:v>24</c:v>
                </c:pt>
                <c:pt idx="463">
                  <c:v>24</c:v>
                </c:pt>
                <c:pt idx="464">
                  <c:v>24</c:v>
                </c:pt>
                <c:pt idx="465">
                  <c:v>24</c:v>
                </c:pt>
                <c:pt idx="466">
                  <c:v>24</c:v>
                </c:pt>
                <c:pt idx="467">
                  <c:v>28</c:v>
                </c:pt>
                <c:pt idx="468">
                  <c:v>28</c:v>
                </c:pt>
                <c:pt idx="469">
                  <c:v>28</c:v>
                </c:pt>
                <c:pt idx="470">
                  <c:v>28</c:v>
                </c:pt>
                <c:pt idx="471">
                  <c:v>28</c:v>
                </c:pt>
                <c:pt idx="472">
                  <c:v>28</c:v>
                </c:pt>
                <c:pt idx="473">
                  <c:v>28</c:v>
                </c:pt>
                <c:pt idx="474">
                  <c:v>28</c:v>
                </c:pt>
                <c:pt idx="475">
                  <c:v>28</c:v>
                </c:pt>
                <c:pt idx="476">
                  <c:v>28</c:v>
                </c:pt>
                <c:pt idx="477">
                  <c:v>28</c:v>
                </c:pt>
                <c:pt idx="478">
                  <c:v>28</c:v>
                </c:pt>
                <c:pt idx="479">
                  <c:v>28</c:v>
                </c:pt>
                <c:pt idx="480">
                  <c:v>28</c:v>
                </c:pt>
                <c:pt idx="481">
                  <c:v>28</c:v>
                </c:pt>
                <c:pt idx="482">
                  <c:v>28</c:v>
                </c:pt>
                <c:pt idx="483">
                  <c:v>28</c:v>
                </c:pt>
                <c:pt idx="484">
                  <c:v>28</c:v>
                </c:pt>
                <c:pt idx="485">
                  <c:v>28</c:v>
                </c:pt>
                <c:pt idx="486">
                  <c:v>28</c:v>
                </c:pt>
              </c:numCache>
            </c:numRef>
          </c:val>
          <c:smooth val="0"/>
        </c:ser>
        <c:dLbls>
          <c:showLegendKey val="0"/>
          <c:showVal val="0"/>
          <c:showCatName val="0"/>
          <c:showSerName val="0"/>
          <c:showPercent val="0"/>
          <c:showBubbleSize val="0"/>
        </c:dLbls>
        <c:marker val="1"/>
        <c:smooth val="0"/>
        <c:axId val="230653952"/>
        <c:axId val="230655488"/>
      </c:lineChart>
      <c:catAx>
        <c:axId val="230653952"/>
        <c:scaling>
          <c:orientation val="minMax"/>
        </c:scaling>
        <c:delete val="0"/>
        <c:axPos val="b"/>
        <c:numFmt formatCode="yyyy\-mm\-dd;@" sourceLinked="1"/>
        <c:majorTickMark val="out"/>
        <c:minorTickMark val="none"/>
        <c:tickLblPos val="nextTo"/>
        <c:crossAx val="230655488"/>
        <c:crosses val="autoZero"/>
        <c:auto val="1"/>
        <c:lblAlgn val="ctr"/>
        <c:lblOffset val="100"/>
        <c:noMultiLvlLbl val="0"/>
      </c:catAx>
      <c:valAx>
        <c:axId val="230655488"/>
        <c:scaling>
          <c:orientation val="minMax"/>
        </c:scaling>
        <c:delete val="0"/>
        <c:axPos val="l"/>
        <c:majorGridlines/>
        <c:numFmt formatCode="###,###,###,###,##0.00" sourceLinked="1"/>
        <c:majorTickMark val="out"/>
        <c:minorTickMark val="none"/>
        <c:tickLblPos val="nextTo"/>
        <c:crossAx val="230653952"/>
        <c:crosses val="autoZero"/>
        <c:crossBetween val="between"/>
      </c:valAx>
    </c:plotArea>
    <c:legend>
      <c:legendPos val="b"/>
      <c:overlay val="0"/>
    </c:legend>
    <c:plotVisOnly val="1"/>
    <c:dispBlanksAs val="gap"/>
    <c:showDLblsOverMax val="0"/>
  </c:chart>
  <c:spPr>
    <a:ln>
      <a:noFill/>
    </a:ln>
  </c:spPr>
  <c:printSettings>
    <c:headerFooter/>
    <c:pageMargins b="0.75000000000001354" l="0.70000000000000062" r="0.70000000000000062" t="0.75000000000001354"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1.jpeg"/><Relationship Id="rId4" Type="http://schemas.openxmlformats.org/officeDocument/2006/relationships/hyperlink" Target="#&#21326;&#34701;&#34892;&#19994;&#21608;&#25253;!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image" Target="../media/image1.jpeg"/><Relationship Id="rId1" Type="http://schemas.openxmlformats.org/officeDocument/2006/relationships/hyperlink" Target="#&#21326;&#34701;&#34892;&#19994;&#21608;&#25253;!A1"/><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emf"/><Relationship Id="rId1" Type="http://schemas.openxmlformats.org/officeDocument/2006/relationships/hyperlink" Target="#&#21326;&#34701;&#34892;&#19994;&#21608;&#25253;!A1"/><Relationship Id="rId5" Type="http://schemas.openxmlformats.org/officeDocument/2006/relationships/chart" Target="../charts/chart11.xml"/><Relationship Id="rId4"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drawing1.xml><?xml version="1.0" encoding="utf-8"?>
<xdr:wsDr xmlns:xdr="http://schemas.openxmlformats.org/drawingml/2006/spreadsheetDrawing" xmlns:a="http://schemas.openxmlformats.org/drawingml/2006/main">
  <xdr:twoCellAnchor>
    <xdr:from>
      <xdr:col>0</xdr:col>
      <xdr:colOff>9525</xdr:colOff>
      <xdr:row>12</xdr:row>
      <xdr:rowOff>104774</xdr:rowOff>
    </xdr:from>
    <xdr:to>
      <xdr:col>6</xdr:col>
      <xdr:colOff>676275</xdr:colOff>
      <xdr:row>60</xdr:row>
      <xdr:rowOff>0</xdr:rowOff>
    </xdr:to>
    <xdr:sp macro="" textlink="">
      <xdr:nvSpPr>
        <xdr:cNvPr id="252940" name="TextBox 4"/>
        <xdr:cNvSpPr txBox="1">
          <a:spLocks noChangeArrowheads="1"/>
        </xdr:cNvSpPr>
      </xdr:nvSpPr>
      <xdr:spPr bwMode="auto">
        <a:xfrm>
          <a:off x="9525" y="2019299"/>
          <a:ext cx="5181600" cy="8582025"/>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r>
            <a:rPr lang="zh-CN" altLang="en-US" sz="1100" b="1" i="0">
              <a:latin typeface="+mn-ea"/>
              <a:ea typeface="+mn-ea"/>
              <a:cs typeface="+mn-cs"/>
            </a:rPr>
            <a:t>行业要闻</a:t>
          </a:r>
          <a:r>
            <a:rPr lang="zh-CN" altLang="en-US" sz="1100" b="1">
              <a:latin typeface="+mn-lt"/>
              <a:ea typeface="+mn-ea"/>
              <a:cs typeface="+mn-cs"/>
            </a:rPr>
            <a:t>： </a:t>
          </a:r>
          <a:endParaRPr lang="en-US" altLang="zh-CN" sz="1100" b="1">
            <a:latin typeface="+mn-lt"/>
            <a:ea typeface="+mn-ea"/>
            <a:cs typeface="+mn-cs"/>
          </a:endParaRPr>
        </a:p>
        <a:p>
          <a:pPr lvl="0"/>
          <a:r>
            <a:rPr lang="zh-CN" altLang="en-US" sz="1100" b="0" i="0">
              <a:latin typeface="+mn-lt"/>
              <a:ea typeface="+mn-ea"/>
              <a:cs typeface="+mn-cs"/>
            </a:rPr>
            <a:t>江苏</a:t>
          </a:r>
          <a:r>
            <a:rPr lang="en-US" altLang="zh-CN" sz="1100" b="0" i="0">
              <a:latin typeface="+mn-lt"/>
              <a:ea typeface="+mn-ea"/>
              <a:cs typeface="+mn-cs"/>
            </a:rPr>
            <a:t>13</a:t>
          </a:r>
          <a:r>
            <a:rPr lang="zh-CN" altLang="en-US" sz="1100" b="0" i="0">
              <a:latin typeface="+mn-lt"/>
              <a:ea typeface="+mn-ea"/>
              <a:cs typeface="+mn-cs"/>
            </a:rPr>
            <a:t>种垄断药品降价 平均降幅</a:t>
          </a:r>
          <a:r>
            <a:rPr lang="en-US" altLang="zh-CN" sz="1100" b="0" i="0">
              <a:latin typeface="+mn-lt"/>
              <a:ea typeface="+mn-ea"/>
              <a:cs typeface="+mn-cs"/>
            </a:rPr>
            <a:t>25%</a:t>
          </a:r>
          <a:r>
            <a:rPr lang="zh-CN" altLang="en-US" sz="1100" b="0" i="0">
              <a:latin typeface="+mn-lt"/>
              <a:ea typeface="+mn-ea"/>
              <a:cs typeface="+mn-cs"/>
            </a:rPr>
            <a:t>；</a:t>
          </a:r>
          <a:endParaRPr lang="en-US" altLang="zh-CN" sz="1100" b="0" i="0">
            <a:latin typeface="+mn-lt"/>
            <a:ea typeface="+mn-ea"/>
            <a:cs typeface="+mn-cs"/>
          </a:endParaRPr>
        </a:p>
        <a:p>
          <a:pPr lvl="0"/>
          <a:r>
            <a:rPr lang="en-US" altLang="zh-CN" sz="1100" b="0" i="0">
              <a:latin typeface="+mn-lt"/>
              <a:ea typeface="+mn-ea"/>
              <a:cs typeface="+mn-cs"/>
            </a:rPr>
            <a:t>CFDA</a:t>
          </a:r>
          <a:r>
            <a:rPr lang="zh-CN" altLang="en-US" sz="1100" b="0" i="0">
              <a:latin typeface="+mn-lt"/>
              <a:ea typeface="+mn-ea"/>
              <a:cs typeface="+mn-cs"/>
            </a:rPr>
            <a:t>注销</a:t>
          </a:r>
          <a:r>
            <a:rPr lang="en-US" altLang="zh-CN" sz="1100" b="0" i="0">
              <a:latin typeface="+mn-lt"/>
              <a:ea typeface="+mn-ea"/>
              <a:cs typeface="+mn-cs"/>
            </a:rPr>
            <a:t>15</a:t>
          </a:r>
          <a:r>
            <a:rPr lang="zh-CN" altLang="en-US" sz="1100" b="0" i="0">
              <a:latin typeface="+mn-lt"/>
              <a:ea typeface="+mn-ea"/>
              <a:cs typeface="+mn-cs"/>
            </a:rPr>
            <a:t>个药械产品 但未停售；</a:t>
          </a:r>
        </a:p>
        <a:p>
          <a:pPr lvl="0"/>
          <a:r>
            <a:rPr lang="zh-CN" altLang="en-US" sz="1100" b="0" i="0">
              <a:latin typeface="+mn-lt"/>
              <a:ea typeface="+mn-ea"/>
              <a:cs typeface="+mn-cs"/>
            </a:rPr>
            <a:t>明年起湖南药品全按进价零差率销售；</a:t>
          </a:r>
        </a:p>
        <a:p>
          <a:pPr lvl="0"/>
          <a:r>
            <a:rPr lang="en-US" altLang="zh-CN" sz="1100" b="0" i="0">
              <a:latin typeface="+mn-lt"/>
              <a:ea typeface="+mn-ea"/>
              <a:cs typeface="+mn-cs"/>
            </a:rPr>
            <a:t>BASF</a:t>
          </a:r>
          <a:r>
            <a:rPr lang="zh-CN" altLang="en-US" sz="1100" b="0" i="0">
              <a:latin typeface="+mn-lt"/>
              <a:ea typeface="+mn-ea"/>
              <a:cs typeface="+mn-cs"/>
            </a:rPr>
            <a:t>提高全球</a:t>
          </a:r>
          <a:r>
            <a:rPr lang="en-US" altLang="zh-CN" sz="1100" b="0" i="0">
              <a:latin typeface="+mn-lt"/>
              <a:ea typeface="+mn-ea"/>
              <a:cs typeface="+mn-cs"/>
            </a:rPr>
            <a:t>VB2</a:t>
          </a:r>
          <a:r>
            <a:rPr lang="zh-CN" altLang="en-US" sz="1100" b="0" i="0">
              <a:latin typeface="+mn-lt"/>
              <a:ea typeface="+mn-ea"/>
              <a:cs typeface="+mn-cs"/>
            </a:rPr>
            <a:t>报价，幅度为</a:t>
          </a:r>
          <a:r>
            <a:rPr lang="en-US" altLang="zh-CN" sz="1100" b="0" i="0">
              <a:latin typeface="+mn-lt"/>
              <a:ea typeface="+mn-ea"/>
              <a:cs typeface="+mn-cs"/>
            </a:rPr>
            <a:t>20</a:t>
          </a:r>
          <a:r>
            <a:rPr lang="zh-CN" altLang="en-US" sz="1100" b="0" i="0">
              <a:latin typeface="+mn-lt"/>
              <a:ea typeface="+mn-ea"/>
              <a:cs typeface="+mn-cs"/>
            </a:rPr>
            <a:t>％；</a:t>
          </a:r>
        </a:p>
        <a:p>
          <a:pPr lvl="0"/>
          <a:r>
            <a:rPr lang="zh-CN" altLang="en-US" sz="1100" b="0" i="0">
              <a:latin typeface="+mn-lt"/>
              <a:ea typeface="+mn-ea"/>
              <a:cs typeface="+mn-cs"/>
            </a:rPr>
            <a:t>福建领头低价药监测 出台目录涉</a:t>
          </a:r>
          <a:r>
            <a:rPr lang="en-US" altLang="zh-CN" sz="1100" b="0" i="0">
              <a:latin typeface="+mn-lt"/>
              <a:ea typeface="+mn-ea"/>
              <a:cs typeface="+mn-cs"/>
            </a:rPr>
            <a:t>39</a:t>
          </a:r>
          <a:r>
            <a:rPr lang="zh-CN" altLang="en-US" sz="1100" b="0" i="0">
              <a:latin typeface="+mn-lt"/>
              <a:ea typeface="+mn-ea"/>
              <a:cs typeface="+mn-cs"/>
            </a:rPr>
            <a:t>品种；</a:t>
          </a:r>
        </a:p>
        <a:p>
          <a:pPr lvl="0"/>
          <a:r>
            <a:rPr lang="zh-CN" altLang="en-US" sz="1100" b="0" i="0">
              <a:latin typeface="+mn-lt"/>
              <a:ea typeface="+mn-ea"/>
              <a:cs typeface="+mn-cs"/>
            </a:rPr>
            <a:t>安徽新一轮药品招标纠偏“唯低价”，国内优质企业突围。</a:t>
          </a:r>
          <a:endParaRPr lang="en-US" altLang="zh-CN" sz="1100" b="0" i="0">
            <a:latin typeface="+mn-lt"/>
            <a:ea typeface="+mn-ea"/>
            <a:cs typeface="+mn-cs"/>
          </a:endParaRPr>
        </a:p>
        <a:p>
          <a:pPr lvl="0"/>
          <a:endParaRPr lang="en-US" altLang="zh-CN" sz="1100" b="0" i="0">
            <a:latin typeface="+mn-lt"/>
            <a:ea typeface="+mn-ea"/>
            <a:cs typeface="+mn-cs"/>
          </a:endParaRPr>
        </a:p>
        <a:p>
          <a:pPr lvl="0"/>
          <a:r>
            <a:rPr lang="zh-CN" altLang="en-US" sz="1100" b="1" i="0">
              <a:latin typeface="+mn-lt"/>
              <a:ea typeface="+mn-ea"/>
              <a:cs typeface="+mn-cs"/>
            </a:rPr>
            <a:t>重点公告：</a:t>
          </a:r>
          <a:endParaRPr lang="en-US" altLang="zh-CN" sz="1100" b="1" i="0">
            <a:latin typeface="+mn-lt"/>
            <a:ea typeface="+mn-ea"/>
            <a:cs typeface="+mn-cs"/>
          </a:endParaRPr>
        </a:p>
        <a:p>
          <a:r>
            <a:rPr lang="zh-CN" altLang="en-US" sz="1100" b="0">
              <a:latin typeface="+mn-lt"/>
              <a:ea typeface="+mn-ea"/>
              <a:cs typeface="+mn-cs"/>
            </a:rPr>
            <a:t>嘉事堂（</a:t>
          </a:r>
          <a:r>
            <a:rPr lang="en-US" altLang="zh-CN" sz="1100" b="0">
              <a:latin typeface="+mn-lt"/>
              <a:ea typeface="+mn-ea"/>
              <a:cs typeface="+mn-cs"/>
            </a:rPr>
            <a:t>002462</a:t>
          </a:r>
          <a:r>
            <a:rPr lang="zh-CN" altLang="en-US" sz="1100" b="0">
              <a:latin typeface="+mn-lt"/>
              <a:ea typeface="+mn-ea"/>
              <a:cs typeface="+mn-cs"/>
            </a:rPr>
            <a:t>）关于向所属的医疗器械控股子公司增资的公告；</a:t>
          </a:r>
        </a:p>
        <a:p>
          <a:r>
            <a:rPr lang="zh-CN" altLang="en-US" sz="1100" b="0">
              <a:latin typeface="+mn-lt"/>
              <a:ea typeface="+mn-ea"/>
              <a:cs typeface="+mn-cs"/>
            </a:rPr>
            <a:t>博腾股份（</a:t>
          </a:r>
          <a:r>
            <a:rPr lang="en-US" altLang="zh-CN" sz="1100" b="0">
              <a:latin typeface="+mn-lt"/>
              <a:ea typeface="+mn-ea"/>
              <a:cs typeface="+mn-cs"/>
            </a:rPr>
            <a:t>300363</a:t>
          </a:r>
          <a:r>
            <a:rPr lang="zh-CN" altLang="en-US" sz="1100" b="0">
              <a:latin typeface="+mn-lt"/>
              <a:ea typeface="+mn-ea"/>
              <a:cs typeface="+mn-cs"/>
            </a:rPr>
            <a:t>）关于公司股东股权质押的公告；</a:t>
          </a:r>
        </a:p>
        <a:p>
          <a:r>
            <a:rPr lang="zh-CN" altLang="en-US" sz="1100" b="0">
              <a:latin typeface="+mn-lt"/>
              <a:ea typeface="+mn-ea"/>
              <a:cs typeface="+mn-cs"/>
            </a:rPr>
            <a:t>海正药业（</a:t>
          </a:r>
          <a:r>
            <a:rPr lang="en-US" altLang="zh-CN" sz="1100" b="0">
              <a:latin typeface="+mn-lt"/>
              <a:ea typeface="+mn-ea"/>
              <a:cs typeface="+mn-cs"/>
            </a:rPr>
            <a:t>600267</a:t>
          </a:r>
          <a:r>
            <a:rPr lang="zh-CN" altLang="en-US" sz="1100" b="0">
              <a:latin typeface="+mn-lt"/>
              <a:ea typeface="+mn-ea"/>
              <a:cs typeface="+mn-cs"/>
            </a:rPr>
            <a:t>）关于</a:t>
          </a:r>
          <a:r>
            <a:rPr lang="en-US" altLang="zh-CN" sz="1100" b="0">
              <a:latin typeface="+mn-lt"/>
              <a:ea typeface="+mn-ea"/>
              <a:cs typeface="+mn-cs"/>
            </a:rPr>
            <a:t>2014</a:t>
          </a:r>
          <a:r>
            <a:rPr lang="zh-CN" altLang="en-US" sz="1100" b="0">
              <a:latin typeface="+mn-lt"/>
              <a:ea typeface="+mn-ea"/>
              <a:cs typeface="+mn-cs"/>
            </a:rPr>
            <a:t>年度非公开发行股票发行情况报告书；</a:t>
          </a:r>
        </a:p>
        <a:p>
          <a:r>
            <a:rPr lang="zh-CN" altLang="en-US" sz="1100" b="0">
              <a:latin typeface="+mn-lt"/>
              <a:ea typeface="+mn-ea"/>
              <a:cs typeface="+mn-cs"/>
            </a:rPr>
            <a:t>现代制药（</a:t>
          </a:r>
          <a:r>
            <a:rPr lang="en-US" altLang="zh-CN" sz="1100" b="0">
              <a:latin typeface="+mn-lt"/>
              <a:ea typeface="+mn-ea"/>
              <a:cs typeface="+mn-cs"/>
            </a:rPr>
            <a:t>600420</a:t>
          </a:r>
          <a:r>
            <a:rPr lang="zh-CN" altLang="en-US" sz="1100" b="0">
              <a:latin typeface="+mn-lt"/>
              <a:ea typeface="+mn-ea"/>
              <a:cs typeface="+mn-cs"/>
            </a:rPr>
            <a:t>）关于</a:t>
          </a:r>
          <a:r>
            <a:rPr lang="en-US" altLang="zh-CN" sz="1100" b="0">
              <a:latin typeface="+mn-lt"/>
              <a:ea typeface="+mn-ea"/>
              <a:cs typeface="+mn-cs"/>
            </a:rPr>
            <a:t>2014</a:t>
          </a:r>
          <a:r>
            <a:rPr lang="zh-CN" altLang="en-US" sz="1100" b="0">
              <a:latin typeface="+mn-lt"/>
              <a:ea typeface="+mn-ea"/>
              <a:cs typeface="+mn-cs"/>
            </a:rPr>
            <a:t>年度非公开发行股票相关事项的报告；</a:t>
          </a:r>
        </a:p>
        <a:p>
          <a:r>
            <a:rPr lang="zh-CN" altLang="en-US" sz="1100" b="0">
              <a:latin typeface="+mn-lt"/>
              <a:ea typeface="+mn-ea"/>
              <a:cs typeface="+mn-cs"/>
            </a:rPr>
            <a:t>华仁药业（</a:t>
          </a:r>
          <a:r>
            <a:rPr lang="en-US" altLang="zh-CN" sz="1100" b="0">
              <a:latin typeface="+mn-lt"/>
              <a:ea typeface="+mn-ea"/>
              <a:cs typeface="+mn-cs"/>
            </a:rPr>
            <a:t>300110</a:t>
          </a:r>
          <a:r>
            <a:rPr lang="zh-CN" altLang="en-US" sz="1100" b="0">
              <a:latin typeface="+mn-lt"/>
              <a:ea typeface="+mn-ea"/>
              <a:cs typeface="+mn-cs"/>
            </a:rPr>
            <a:t>）关于公司股东股权质押的公告；</a:t>
          </a:r>
        </a:p>
        <a:p>
          <a:r>
            <a:rPr lang="zh-CN" altLang="en-US" sz="1100" b="0">
              <a:latin typeface="+mn-lt"/>
              <a:ea typeface="+mn-ea"/>
              <a:cs typeface="+mn-cs"/>
            </a:rPr>
            <a:t>博雅生物（</a:t>
          </a:r>
          <a:r>
            <a:rPr lang="en-US" altLang="zh-CN" sz="1100" b="0">
              <a:latin typeface="+mn-lt"/>
              <a:ea typeface="+mn-ea"/>
              <a:cs typeface="+mn-cs"/>
            </a:rPr>
            <a:t>300294</a:t>
          </a:r>
          <a:r>
            <a:rPr lang="zh-CN" altLang="en-US" sz="1100" b="0">
              <a:latin typeface="+mn-lt"/>
              <a:ea typeface="+mn-ea"/>
              <a:cs typeface="+mn-cs"/>
            </a:rPr>
            <a:t>）关于公司持股</a:t>
          </a:r>
          <a:r>
            <a:rPr lang="en-US" altLang="zh-CN" sz="1100" b="0">
              <a:latin typeface="+mn-lt"/>
              <a:ea typeface="+mn-ea"/>
              <a:cs typeface="+mn-cs"/>
            </a:rPr>
            <a:t>5%</a:t>
          </a:r>
          <a:r>
            <a:rPr lang="zh-CN" altLang="en-US" sz="1100" b="0">
              <a:latin typeface="+mn-lt"/>
              <a:ea typeface="+mn-ea"/>
              <a:cs typeface="+mn-cs"/>
            </a:rPr>
            <a:t>以上股东股权质押的公告；</a:t>
          </a:r>
        </a:p>
        <a:p>
          <a:r>
            <a:rPr lang="zh-CN" altLang="en-US" sz="1100" b="0">
              <a:latin typeface="+mn-lt"/>
              <a:ea typeface="+mn-ea"/>
              <a:cs typeface="+mn-cs"/>
            </a:rPr>
            <a:t>诚志股份（</a:t>
          </a:r>
          <a:r>
            <a:rPr lang="en-US" altLang="zh-CN" sz="1100" b="0">
              <a:latin typeface="+mn-lt"/>
              <a:ea typeface="+mn-ea"/>
              <a:cs typeface="+mn-cs"/>
            </a:rPr>
            <a:t>000990</a:t>
          </a:r>
          <a:r>
            <a:rPr lang="zh-CN" altLang="en-US" sz="1100" b="0">
              <a:latin typeface="+mn-lt"/>
              <a:ea typeface="+mn-ea"/>
              <a:cs typeface="+mn-cs"/>
            </a:rPr>
            <a:t>）关于公司非公开发行股票情况报告；</a:t>
          </a:r>
        </a:p>
        <a:p>
          <a:r>
            <a:rPr lang="zh-CN" altLang="en-US" sz="1100" b="0">
              <a:latin typeface="+mn-lt"/>
              <a:ea typeface="+mn-ea"/>
              <a:cs typeface="+mn-cs"/>
            </a:rPr>
            <a:t>普洛药业（</a:t>
          </a:r>
          <a:r>
            <a:rPr lang="en-US" altLang="zh-CN" sz="1100" b="0">
              <a:latin typeface="+mn-lt"/>
              <a:ea typeface="+mn-ea"/>
              <a:cs typeface="+mn-cs"/>
            </a:rPr>
            <a:t>000739</a:t>
          </a:r>
          <a:r>
            <a:rPr lang="zh-CN" altLang="en-US" sz="1100" b="0">
              <a:latin typeface="+mn-lt"/>
              <a:ea typeface="+mn-ea"/>
              <a:cs typeface="+mn-cs"/>
            </a:rPr>
            <a:t>）关于非公开发行</a:t>
          </a:r>
          <a:r>
            <a:rPr lang="en-US" altLang="zh-CN" sz="1100" b="0">
              <a:latin typeface="+mn-lt"/>
              <a:ea typeface="+mn-ea"/>
              <a:cs typeface="+mn-cs"/>
            </a:rPr>
            <a:t>A</a:t>
          </a:r>
          <a:r>
            <a:rPr lang="zh-CN" altLang="en-US" sz="1100" b="0">
              <a:latin typeface="+mn-lt"/>
              <a:ea typeface="+mn-ea"/>
              <a:cs typeface="+mn-cs"/>
            </a:rPr>
            <a:t>股股票发行情况报告书公告；</a:t>
          </a:r>
        </a:p>
        <a:p>
          <a:r>
            <a:rPr lang="zh-CN" altLang="en-US" sz="1100" b="0">
              <a:latin typeface="+mn-lt"/>
              <a:ea typeface="+mn-ea"/>
              <a:cs typeface="+mn-cs"/>
            </a:rPr>
            <a:t>誉衡药业（</a:t>
          </a:r>
          <a:r>
            <a:rPr lang="en-US" altLang="zh-CN" sz="1100" b="0">
              <a:latin typeface="+mn-lt"/>
              <a:ea typeface="+mn-ea"/>
              <a:cs typeface="+mn-cs"/>
            </a:rPr>
            <a:t>002437</a:t>
          </a:r>
          <a:r>
            <a:rPr lang="zh-CN" altLang="en-US" sz="1100" b="0">
              <a:latin typeface="+mn-lt"/>
              <a:ea typeface="+mn-ea"/>
              <a:cs typeface="+mn-cs"/>
            </a:rPr>
            <a:t>）关于控股股东股权质押及解除质押的公告；</a:t>
          </a:r>
        </a:p>
        <a:p>
          <a:r>
            <a:rPr lang="zh-CN" altLang="en-US" sz="1100" b="0">
              <a:latin typeface="+mn-lt"/>
              <a:ea typeface="+mn-ea"/>
              <a:cs typeface="+mn-cs"/>
            </a:rPr>
            <a:t>桂林三金（</a:t>
          </a:r>
          <a:r>
            <a:rPr lang="en-US" altLang="zh-CN" sz="1100" b="0">
              <a:latin typeface="+mn-lt"/>
              <a:ea typeface="+mn-ea"/>
              <a:cs typeface="+mn-cs"/>
            </a:rPr>
            <a:t>002275</a:t>
          </a:r>
          <a:r>
            <a:rPr lang="zh-CN" altLang="en-US" sz="1100" b="0">
              <a:latin typeface="+mn-lt"/>
              <a:ea typeface="+mn-ea"/>
              <a:cs typeface="+mn-cs"/>
            </a:rPr>
            <a:t>）关于收购桂林三金西瓜霜生态制品有限责任公司</a:t>
          </a:r>
          <a:r>
            <a:rPr lang="en-US" altLang="zh-CN" sz="1100" b="0">
              <a:latin typeface="+mn-lt"/>
              <a:ea typeface="+mn-ea"/>
              <a:cs typeface="+mn-cs"/>
            </a:rPr>
            <a:t>100%</a:t>
          </a:r>
          <a:r>
            <a:rPr lang="zh-CN" altLang="en-US" sz="1100" b="0">
              <a:latin typeface="+mn-lt"/>
              <a:ea typeface="+mn-ea"/>
              <a:cs typeface="+mn-cs"/>
            </a:rPr>
            <a:t>股权暨关联交易的公告；</a:t>
          </a:r>
        </a:p>
        <a:p>
          <a:r>
            <a:rPr lang="zh-CN" altLang="en-US" sz="1100" b="0">
              <a:latin typeface="+mn-lt"/>
              <a:ea typeface="+mn-ea"/>
              <a:cs typeface="+mn-cs"/>
            </a:rPr>
            <a:t>华海药业（</a:t>
          </a:r>
          <a:r>
            <a:rPr lang="en-US" altLang="zh-CN" sz="1100" b="0">
              <a:latin typeface="+mn-lt"/>
              <a:ea typeface="+mn-ea"/>
              <a:cs typeface="+mn-cs"/>
            </a:rPr>
            <a:t>600521</a:t>
          </a:r>
          <a:r>
            <a:rPr lang="zh-CN" altLang="en-US" sz="1100" b="0">
              <a:latin typeface="+mn-lt"/>
              <a:ea typeface="+mn-ea"/>
              <a:cs typeface="+mn-cs"/>
            </a:rPr>
            <a:t>）关于制剂产品左乙拉西坦片增加原料药供应商 获得美国</a:t>
          </a:r>
          <a:r>
            <a:rPr lang="en-US" altLang="zh-CN" sz="1100" b="0">
              <a:latin typeface="+mn-lt"/>
              <a:ea typeface="+mn-ea"/>
              <a:cs typeface="+mn-cs"/>
            </a:rPr>
            <a:t>FDA</a:t>
          </a:r>
          <a:r>
            <a:rPr lang="zh-CN" altLang="en-US" sz="1100" b="0">
              <a:latin typeface="+mn-lt"/>
              <a:ea typeface="+mn-ea"/>
              <a:cs typeface="+mn-cs"/>
            </a:rPr>
            <a:t>批准的公告；</a:t>
          </a:r>
        </a:p>
        <a:p>
          <a:r>
            <a:rPr lang="zh-CN" altLang="en-US" sz="1100" b="0">
              <a:latin typeface="+mn-lt"/>
              <a:ea typeface="+mn-ea"/>
              <a:cs typeface="+mn-cs"/>
            </a:rPr>
            <a:t>仟源制药（</a:t>
          </a:r>
          <a:r>
            <a:rPr lang="en-US" altLang="zh-CN" sz="1100" b="0">
              <a:latin typeface="+mn-lt"/>
              <a:ea typeface="+mn-ea"/>
              <a:cs typeface="+mn-cs"/>
            </a:rPr>
            <a:t>300254</a:t>
          </a:r>
          <a:r>
            <a:rPr lang="zh-CN" altLang="en-US" sz="1100" b="0">
              <a:latin typeface="+mn-lt"/>
              <a:ea typeface="+mn-ea"/>
              <a:cs typeface="+mn-cs"/>
            </a:rPr>
            <a:t>）关于非公开发行股票的预案；</a:t>
          </a:r>
        </a:p>
        <a:p>
          <a:r>
            <a:rPr lang="zh-CN" altLang="en-US" sz="1100" b="0">
              <a:latin typeface="+mn-lt"/>
              <a:ea typeface="+mn-ea"/>
              <a:cs typeface="+mn-cs"/>
            </a:rPr>
            <a:t>上海凯宝（</a:t>
          </a:r>
          <a:r>
            <a:rPr lang="en-US" altLang="zh-CN" sz="1100" b="0">
              <a:latin typeface="+mn-lt"/>
              <a:ea typeface="+mn-ea"/>
              <a:cs typeface="+mn-cs"/>
            </a:rPr>
            <a:t>300039</a:t>
          </a:r>
          <a:r>
            <a:rPr lang="zh-CN" altLang="en-US" sz="1100" b="0">
              <a:latin typeface="+mn-lt"/>
              <a:ea typeface="+mn-ea"/>
              <a:cs typeface="+mn-cs"/>
            </a:rPr>
            <a:t>）关于限制性股票激励计划（草案）获得中国证监会无异议备案的公告；</a:t>
          </a:r>
        </a:p>
        <a:p>
          <a:r>
            <a:rPr lang="zh-CN" altLang="en-US" sz="1100" b="0">
              <a:latin typeface="+mn-lt"/>
              <a:ea typeface="+mn-ea"/>
              <a:cs typeface="+mn-cs"/>
            </a:rPr>
            <a:t>佐力药业（</a:t>
          </a:r>
          <a:r>
            <a:rPr lang="en-US" altLang="zh-CN" sz="1100" b="0">
              <a:latin typeface="+mn-lt"/>
              <a:ea typeface="+mn-ea"/>
              <a:cs typeface="+mn-cs"/>
            </a:rPr>
            <a:t>300181</a:t>
          </a:r>
          <a:r>
            <a:rPr lang="zh-CN" altLang="en-US" sz="1100" b="0">
              <a:latin typeface="+mn-lt"/>
              <a:ea typeface="+mn-ea"/>
              <a:cs typeface="+mn-cs"/>
            </a:rPr>
            <a:t>）关于非公开发行预案。</a:t>
          </a:r>
          <a:endParaRPr lang="en-US" altLang="zh-CN" sz="1100" b="0">
            <a:latin typeface="+mn-lt"/>
            <a:ea typeface="+mn-ea"/>
            <a:cs typeface="+mn-cs"/>
          </a:endParaRPr>
        </a:p>
        <a:p>
          <a:endParaRPr lang="en-US" altLang="zh-CN" sz="1100" b="0">
            <a:latin typeface="+mn-lt"/>
            <a:ea typeface="+mn-ea"/>
            <a:cs typeface="+mn-cs"/>
          </a:endParaRPr>
        </a:p>
        <a:p>
          <a:r>
            <a:rPr lang="zh-CN" altLang="en-US" sz="1100" b="1">
              <a:latin typeface="+mn-lt"/>
              <a:ea typeface="+mn-ea"/>
              <a:cs typeface="+mn-cs"/>
            </a:rPr>
            <a:t>市场变化：</a:t>
          </a:r>
          <a:endParaRPr lang="en-US" altLang="zh-CN" sz="1100" b="1">
            <a:latin typeface="+mn-lt"/>
            <a:ea typeface="+mn-ea"/>
            <a:cs typeface="+mn-cs"/>
          </a:endParaRPr>
        </a:p>
        <a:p>
          <a:r>
            <a:rPr lang="zh-CN" altLang="en-US" sz="1100" b="0">
              <a:latin typeface="+mn-lt"/>
              <a:ea typeface="+mn-ea"/>
              <a:cs typeface="+mn-cs"/>
            </a:rPr>
            <a:t>上周沪深</a:t>
          </a:r>
          <a:r>
            <a:rPr lang="en-US" altLang="zh-CN" sz="1100" b="0">
              <a:latin typeface="+mn-lt"/>
              <a:ea typeface="+mn-ea"/>
              <a:cs typeface="+mn-cs"/>
            </a:rPr>
            <a:t>300</a:t>
          </a:r>
          <a:r>
            <a:rPr lang="zh-CN" altLang="en-US" sz="1100" b="0">
              <a:latin typeface="+mn-lt"/>
              <a:ea typeface="+mn-ea"/>
              <a:cs typeface="+mn-cs"/>
            </a:rPr>
            <a:t>指数上涨</a:t>
          </a:r>
          <a:r>
            <a:rPr lang="en-US" altLang="zh-CN" sz="1100" b="0">
              <a:latin typeface="+mn-lt"/>
              <a:ea typeface="+mn-ea"/>
              <a:cs typeface="+mn-cs"/>
            </a:rPr>
            <a:t>0.49%</a:t>
          </a:r>
          <a:r>
            <a:rPr lang="zh-CN" altLang="en-US" sz="1100" b="0">
              <a:latin typeface="+mn-lt"/>
              <a:ea typeface="+mn-ea"/>
              <a:cs typeface="+mn-cs"/>
            </a:rPr>
            <a:t>，同期医药指数上涨</a:t>
          </a:r>
          <a:r>
            <a:rPr lang="en-US" altLang="zh-CN" sz="1100" b="0">
              <a:latin typeface="+mn-lt"/>
              <a:ea typeface="+mn-ea"/>
              <a:cs typeface="+mn-cs"/>
            </a:rPr>
            <a:t>0.95%</a:t>
          </a:r>
          <a:r>
            <a:rPr lang="zh-CN" altLang="en-US" sz="1100" b="0">
              <a:latin typeface="+mn-lt"/>
              <a:ea typeface="+mn-ea"/>
              <a:cs typeface="+mn-cs"/>
            </a:rPr>
            <a:t>，跑赢沪深</a:t>
          </a:r>
          <a:r>
            <a:rPr lang="en-US" altLang="zh-CN" sz="1100" b="0">
              <a:latin typeface="+mn-lt"/>
              <a:ea typeface="+mn-ea"/>
              <a:cs typeface="+mn-cs"/>
            </a:rPr>
            <a:t>300</a:t>
          </a:r>
          <a:r>
            <a:rPr lang="zh-CN" altLang="en-US" sz="1100" b="0">
              <a:latin typeface="+mn-lt"/>
              <a:ea typeface="+mn-ea"/>
              <a:cs typeface="+mn-cs"/>
            </a:rPr>
            <a:t>指数</a:t>
          </a:r>
          <a:r>
            <a:rPr lang="en-US" altLang="zh-CN" sz="1100" b="0">
              <a:latin typeface="+mn-lt"/>
              <a:ea typeface="+mn-ea"/>
              <a:cs typeface="+mn-cs"/>
            </a:rPr>
            <a:t>0.46</a:t>
          </a:r>
          <a:r>
            <a:rPr lang="zh-CN" altLang="en-US" sz="1100" b="0">
              <a:latin typeface="+mn-lt"/>
              <a:ea typeface="+mn-ea"/>
              <a:cs typeface="+mn-cs"/>
            </a:rPr>
            <a:t>个百分点。板块方面，化学制剂上涨</a:t>
          </a:r>
          <a:r>
            <a:rPr lang="en-US" altLang="zh-CN" sz="1100" b="0">
              <a:latin typeface="+mn-lt"/>
              <a:ea typeface="+mn-ea"/>
              <a:cs typeface="+mn-cs"/>
            </a:rPr>
            <a:t>0.46%</a:t>
          </a:r>
          <a:r>
            <a:rPr lang="zh-CN" altLang="en-US" sz="1100" b="0">
              <a:latin typeface="+mn-lt"/>
              <a:ea typeface="+mn-ea"/>
              <a:cs typeface="+mn-cs"/>
            </a:rPr>
            <a:t>，中药饮片上涨</a:t>
          </a:r>
          <a:r>
            <a:rPr lang="en-US" altLang="zh-CN" sz="1100" b="0">
              <a:latin typeface="+mn-lt"/>
              <a:ea typeface="+mn-ea"/>
              <a:cs typeface="+mn-cs"/>
            </a:rPr>
            <a:t>3.71%</a:t>
          </a:r>
          <a:r>
            <a:rPr lang="zh-CN" altLang="en-US" sz="1100" b="0">
              <a:latin typeface="+mn-lt"/>
              <a:ea typeface="+mn-ea"/>
              <a:cs typeface="+mn-cs"/>
            </a:rPr>
            <a:t>，中成药上涨</a:t>
          </a:r>
          <a:r>
            <a:rPr lang="en-US" altLang="zh-CN" sz="1100" b="0">
              <a:latin typeface="+mn-lt"/>
              <a:ea typeface="+mn-ea"/>
              <a:cs typeface="+mn-cs"/>
            </a:rPr>
            <a:t>1.06%</a:t>
          </a:r>
          <a:r>
            <a:rPr lang="zh-CN" altLang="en-US" sz="1100" b="0">
              <a:latin typeface="+mn-lt"/>
              <a:ea typeface="+mn-ea"/>
              <a:cs typeface="+mn-cs"/>
            </a:rPr>
            <a:t>，医疗器械下跌</a:t>
          </a:r>
          <a:r>
            <a:rPr lang="en-US" altLang="zh-CN" sz="1100" b="0">
              <a:latin typeface="+mn-lt"/>
              <a:ea typeface="+mn-ea"/>
              <a:cs typeface="+mn-cs"/>
            </a:rPr>
            <a:t>0.96%</a:t>
          </a:r>
          <a:r>
            <a:rPr lang="zh-CN" altLang="en-US" sz="1100" b="0">
              <a:latin typeface="+mn-lt"/>
              <a:ea typeface="+mn-ea"/>
              <a:cs typeface="+mn-cs"/>
            </a:rPr>
            <a:t>，医药流通上涨</a:t>
          </a:r>
          <a:r>
            <a:rPr lang="en-US" altLang="zh-CN" sz="1100" b="0">
              <a:latin typeface="+mn-lt"/>
              <a:ea typeface="+mn-ea"/>
              <a:cs typeface="+mn-cs"/>
            </a:rPr>
            <a:t>0.15%</a:t>
          </a:r>
          <a:r>
            <a:rPr lang="zh-CN" altLang="en-US" sz="1100" b="0">
              <a:latin typeface="+mn-lt"/>
              <a:ea typeface="+mn-ea"/>
              <a:cs typeface="+mn-cs"/>
            </a:rPr>
            <a:t>，生物医药上涨</a:t>
          </a:r>
          <a:r>
            <a:rPr lang="en-US" altLang="zh-CN" sz="1100" b="0">
              <a:latin typeface="+mn-lt"/>
              <a:ea typeface="+mn-ea"/>
              <a:cs typeface="+mn-cs"/>
            </a:rPr>
            <a:t>2.40%</a:t>
          </a:r>
          <a:r>
            <a:rPr lang="zh-CN" altLang="en-US" sz="1100" b="0">
              <a:latin typeface="+mn-lt"/>
              <a:ea typeface="+mn-ea"/>
              <a:cs typeface="+mn-cs"/>
            </a:rPr>
            <a:t>，化学原料药上涨</a:t>
          </a:r>
          <a:r>
            <a:rPr lang="en-US" altLang="zh-CN" sz="1100" b="0">
              <a:latin typeface="+mn-lt"/>
              <a:ea typeface="+mn-ea"/>
              <a:cs typeface="+mn-cs"/>
            </a:rPr>
            <a:t>0.95%</a:t>
          </a:r>
          <a:r>
            <a:rPr lang="zh-CN" altLang="en-US" sz="1100" b="0">
              <a:latin typeface="+mn-lt"/>
              <a:ea typeface="+mn-ea"/>
              <a:cs typeface="+mn-cs"/>
            </a:rPr>
            <a:t>，医疗服务下跌</a:t>
          </a:r>
          <a:r>
            <a:rPr lang="en-US" altLang="zh-CN" sz="1100" b="0">
              <a:latin typeface="+mn-lt"/>
              <a:ea typeface="+mn-ea"/>
              <a:cs typeface="+mn-cs"/>
            </a:rPr>
            <a:t>0.30%</a:t>
          </a:r>
          <a:r>
            <a:rPr lang="zh-CN" altLang="en-US" sz="1100" b="0">
              <a:latin typeface="+mn-lt"/>
              <a:ea typeface="+mn-ea"/>
              <a:cs typeface="+mn-cs"/>
            </a:rPr>
            <a:t>。</a:t>
          </a:r>
        </a:p>
        <a:p>
          <a:r>
            <a:rPr lang="zh-CN" altLang="en-US" sz="1100" b="0">
              <a:latin typeface="+mn-lt"/>
              <a:ea typeface="+mn-ea"/>
              <a:cs typeface="+mn-cs"/>
            </a:rPr>
            <a:t>个股方面，佐力药业</a:t>
          </a:r>
          <a:r>
            <a:rPr lang="en-US" altLang="zh-CN" sz="1100" b="0">
              <a:latin typeface="+mn-lt"/>
              <a:ea typeface="+mn-ea"/>
              <a:cs typeface="+mn-cs"/>
            </a:rPr>
            <a:t>(21.5%)</a:t>
          </a:r>
          <a:r>
            <a:rPr lang="zh-CN" altLang="en-US" sz="1100" b="0">
              <a:latin typeface="+mn-lt"/>
              <a:ea typeface="+mn-ea"/>
              <a:cs typeface="+mn-cs"/>
            </a:rPr>
            <a:t>、上海莱士</a:t>
          </a:r>
          <a:r>
            <a:rPr lang="en-US" altLang="zh-CN" sz="1100" b="0">
              <a:latin typeface="+mn-lt"/>
              <a:ea typeface="+mn-ea"/>
              <a:cs typeface="+mn-cs"/>
            </a:rPr>
            <a:t>(21.0%)</a:t>
          </a:r>
          <a:r>
            <a:rPr lang="zh-CN" altLang="en-US" sz="1100" b="0">
              <a:latin typeface="+mn-lt"/>
              <a:ea typeface="+mn-ea"/>
              <a:cs typeface="+mn-cs"/>
            </a:rPr>
            <a:t>、贵州百灵</a:t>
          </a:r>
          <a:r>
            <a:rPr lang="en-US" altLang="zh-CN" sz="1100" b="0">
              <a:latin typeface="+mn-lt"/>
              <a:ea typeface="+mn-ea"/>
              <a:cs typeface="+mn-cs"/>
            </a:rPr>
            <a:t>(20.4%)</a:t>
          </a:r>
          <a:r>
            <a:rPr lang="zh-CN" altLang="en-US" sz="1100" b="0">
              <a:latin typeface="+mn-lt"/>
              <a:ea typeface="+mn-ea"/>
              <a:cs typeface="+mn-cs"/>
            </a:rPr>
            <a:t>、仟源医药</a:t>
          </a:r>
          <a:r>
            <a:rPr lang="en-US" altLang="zh-CN" sz="1100" b="0">
              <a:latin typeface="+mn-lt"/>
              <a:ea typeface="+mn-ea"/>
              <a:cs typeface="+mn-cs"/>
            </a:rPr>
            <a:t>(20.2%)</a:t>
          </a:r>
          <a:r>
            <a:rPr lang="zh-CN" altLang="en-US" sz="1100" b="0">
              <a:latin typeface="+mn-lt"/>
              <a:ea typeface="+mn-ea"/>
              <a:cs typeface="+mn-cs"/>
            </a:rPr>
            <a:t>、北陆药业</a:t>
          </a:r>
          <a:r>
            <a:rPr lang="en-US" altLang="zh-CN" sz="1100" b="0">
              <a:latin typeface="+mn-lt"/>
              <a:ea typeface="+mn-ea"/>
              <a:cs typeface="+mn-cs"/>
            </a:rPr>
            <a:t>(17.1%) </a:t>
          </a:r>
          <a:r>
            <a:rPr lang="zh-CN" altLang="en-US" sz="1100" b="0">
              <a:latin typeface="+mn-lt"/>
              <a:ea typeface="+mn-ea"/>
              <a:cs typeface="+mn-cs"/>
            </a:rPr>
            <a:t>分列涨幅前五；三诺生物</a:t>
          </a:r>
          <a:r>
            <a:rPr lang="en-US" altLang="zh-CN" sz="1100" b="0">
              <a:latin typeface="+mn-lt"/>
              <a:ea typeface="+mn-ea"/>
              <a:cs typeface="+mn-cs"/>
            </a:rPr>
            <a:t>(-7.5%)</a:t>
          </a:r>
          <a:r>
            <a:rPr lang="zh-CN" altLang="en-US" sz="1100" b="0">
              <a:latin typeface="+mn-lt"/>
              <a:ea typeface="+mn-ea"/>
              <a:cs typeface="+mn-cs"/>
            </a:rPr>
            <a:t>、金花股份</a:t>
          </a:r>
          <a:r>
            <a:rPr lang="en-US" altLang="zh-CN" sz="1100" b="0">
              <a:latin typeface="+mn-lt"/>
              <a:ea typeface="+mn-ea"/>
              <a:cs typeface="+mn-cs"/>
            </a:rPr>
            <a:t>(-7.5%)</a:t>
          </a:r>
          <a:r>
            <a:rPr lang="zh-CN" altLang="en-US" sz="1100" b="0">
              <a:latin typeface="+mn-lt"/>
              <a:ea typeface="+mn-ea"/>
              <a:cs typeface="+mn-cs"/>
            </a:rPr>
            <a:t>、理邦仪器</a:t>
          </a:r>
          <a:r>
            <a:rPr lang="en-US" altLang="zh-CN" sz="1100" b="0">
              <a:latin typeface="+mn-lt"/>
              <a:ea typeface="+mn-ea"/>
              <a:cs typeface="+mn-cs"/>
            </a:rPr>
            <a:t>(-7.4%)</a:t>
          </a:r>
          <a:r>
            <a:rPr lang="zh-CN" altLang="en-US" sz="1100" b="0">
              <a:latin typeface="+mn-lt"/>
              <a:ea typeface="+mn-ea"/>
              <a:cs typeface="+mn-cs"/>
            </a:rPr>
            <a:t>、冠昊生物</a:t>
          </a:r>
          <a:r>
            <a:rPr lang="en-US" altLang="zh-CN" sz="1100" b="0">
              <a:latin typeface="+mn-lt"/>
              <a:ea typeface="+mn-ea"/>
              <a:cs typeface="+mn-cs"/>
            </a:rPr>
            <a:t>(-7.1%)</a:t>
          </a:r>
          <a:r>
            <a:rPr lang="zh-CN" altLang="en-US" sz="1100" b="0">
              <a:latin typeface="+mn-lt"/>
              <a:ea typeface="+mn-ea"/>
              <a:cs typeface="+mn-cs"/>
            </a:rPr>
            <a:t>、紫光古汉</a:t>
          </a:r>
          <a:r>
            <a:rPr lang="en-US" altLang="zh-CN" sz="1100" b="0">
              <a:latin typeface="+mn-lt"/>
              <a:ea typeface="+mn-ea"/>
              <a:cs typeface="+mn-cs"/>
            </a:rPr>
            <a:t>(-6.9%) </a:t>
          </a:r>
          <a:r>
            <a:rPr lang="zh-CN" altLang="en-US" sz="1100" b="0">
              <a:latin typeface="+mn-lt"/>
              <a:ea typeface="+mn-ea"/>
              <a:cs typeface="+mn-cs"/>
            </a:rPr>
            <a:t>分列跌幅前五。</a:t>
          </a:r>
          <a:endParaRPr lang="en-US" altLang="zh-CN" sz="1100" b="0">
            <a:latin typeface="+mn-lt"/>
            <a:ea typeface="+mn-ea"/>
            <a:cs typeface="+mn-cs"/>
          </a:endParaRPr>
        </a:p>
        <a:p>
          <a:endParaRPr lang="en-US" altLang="zh-CN" sz="1100" b="0">
            <a:latin typeface="+mn-lt"/>
            <a:ea typeface="+mn-ea"/>
            <a:cs typeface="+mn-cs"/>
          </a:endParaRPr>
        </a:p>
        <a:p>
          <a:r>
            <a:rPr lang="zh-CN" altLang="en-US" sz="1100" b="1">
              <a:latin typeface="+mn-lt"/>
              <a:ea typeface="+mn-ea"/>
              <a:cs typeface="+mn-cs"/>
            </a:rPr>
            <a:t> 本周观点： </a:t>
          </a:r>
          <a:endParaRPr lang="en-US" altLang="zh-CN" sz="1100" b="1">
            <a:latin typeface="+mn-lt"/>
            <a:ea typeface="+mn-ea"/>
            <a:cs typeface="+mn-cs"/>
          </a:endParaRPr>
        </a:p>
        <a:p>
          <a:r>
            <a:rPr lang="zh-CN" altLang="en-US" sz="1100" b="0">
              <a:solidFill>
                <a:srgbClr val="FF0000"/>
              </a:solidFill>
              <a:latin typeface="+mn-lt"/>
              <a:ea typeface="+mn-ea"/>
              <a:cs typeface="+mn-cs"/>
            </a:rPr>
            <a:t>各地招标继续推进，招标政策整体比较中性。浙江基药增补目录落地，由于卫计委对地方增补态度明确，预计后续省份增补基药的难度较大，已经进入国家基药目录和地方增补目录的品种的政策优势将增强。随着各地招标逐渐进入采购阶段，优质品种放量将开启相关企业新一轮的成长。但在医药分开、医保控费、处方限制等因素作用下，辅助用药等利益品种的增长前景的不确定性在逐渐增强。上周市场出现大幅调整，医药板块防御性突出，白马股表现较好。预计医药板块仍有望获得较好的相对收益。去年三季度基数较低，制药板块增速有望加快，三季度行情可期。建议以三季度业绩为基准，首选刚性需求较强、三季度增长确定的化学专科药品种。</a:t>
          </a:r>
          <a:endParaRPr lang="en-US" altLang="zh-CN" sz="1100" b="0">
            <a:solidFill>
              <a:srgbClr val="FF0000"/>
            </a:solidFill>
            <a:latin typeface="+mn-lt"/>
            <a:ea typeface="+mn-ea"/>
            <a:cs typeface="+mn-cs"/>
          </a:endParaRPr>
        </a:p>
        <a:p>
          <a:endParaRPr lang="en-US" altLang="zh-CN" sz="1100" b="1">
            <a:latin typeface="+mn-lt"/>
            <a:ea typeface="+mn-ea"/>
            <a:cs typeface="+mn-cs"/>
          </a:endParaRPr>
        </a:p>
        <a:p>
          <a:r>
            <a:rPr lang="zh-CN" altLang="en-US" sz="1100" b="1">
              <a:latin typeface="+mn-lt"/>
              <a:ea typeface="+mn-ea"/>
              <a:cs typeface="+mn-cs"/>
            </a:rPr>
            <a:t>风险提示 ：</a:t>
          </a:r>
          <a:r>
            <a:rPr lang="zh-CN" altLang="zh-CN" sz="1100" b="0">
              <a:latin typeface="+mn-lt"/>
              <a:ea typeface="+mn-ea"/>
              <a:cs typeface="+mn-cs"/>
            </a:rPr>
            <a:t>药品降价超预期；高估值风险</a:t>
          </a:r>
        </a:p>
        <a:p>
          <a:r>
            <a:rPr lang="zh-CN" altLang="en-US" sz="1100" b="0" i="0" strike="noStrike">
              <a:solidFill>
                <a:srgbClr val="000000"/>
              </a:solidFill>
              <a:latin typeface="仿宋_GB2312"/>
              <a:ea typeface="仿宋_GB2312"/>
              <a:cs typeface="+mn-cs"/>
            </a:rPr>
            <a:t>     </a:t>
          </a:r>
          <a:r>
            <a:rPr lang="zh-CN" altLang="en-US" sz="1100" b="0" i="0" strike="noStrike">
              <a:solidFill>
                <a:srgbClr val="000000"/>
              </a:solidFill>
              <a:latin typeface="仿宋_GB2312"/>
              <a:ea typeface="仿宋_GB2312"/>
            </a:rPr>
            <a:t>      </a:t>
          </a:r>
        </a:p>
      </xdr:txBody>
    </xdr:sp>
    <xdr:clientData/>
  </xdr:twoCellAnchor>
  <xdr:twoCellAnchor>
    <xdr:from>
      <xdr:col>0</xdr:col>
      <xdr:colOff>95250</xdr:colOff>
      <xdr:row>0</xdr:row>
      <xdr:rowOff>66675</xdr:rowOff>
    </xdr:from>
    <xdr:to>
      <xdr:col>2</xdr:col>
      <xdr:colOff>495300</xdr:colOff>
      <xdr:row>3</xdr:row>
      <xdr:rowOff>0</xdr:rowOff>
    </xdr:to>
    <xdr:pic>
      <xdr:nvPicPr>
        <xdr:cNvPr id="292170" name="图片 1"/>
        <xdr:cNvPicPr>
          <a:picLocks noChangeAspect="1" noChangeArrowheads="1"/>
        </xdr:cNvPicPr>
      </xdr:nvPicPr>
      <xdr:blipFill>
        <a:blip xmlns:r="http://schemas.openxmlformats.org/officeDocument/2006/relationships" r:embed="rId1" cstate="print"/>
        <a:srcRect/>
        <a:stretch>
          <a:fillRect/>
        </a:stretch>
      </xdr:blipFill>
      <xdr:spPr bwMode="auto">
        <a:xfrm>
          <a:off x="95250" y="66675"/>
          <a:ext cx="1771650" cy="476250"/>
        </a:xfrm>
        <a:prstGeom prst="rect">
          <a:avLst/>
        </a:prstGeom>
        <a:noFill/>
        <a:ln w="9525">
          <a:noFill/>
          <a:miter lim="800000"/>
          <a:headEnd/>
          <a:tailEnd/>
        </a:ln>
      </xdr:spPr>
    </xdr:pic>
    <xdr:clientData/>
  </xdr:twoCellAnchor>
  <xdr:oneCellAnchor>
    <xdr:from>
      <xdr:col>7</xdr:col>
      <xdr:colOff>295275</xdr:colOff>
      <xdr:row>38</xdr:row>
      <xdr:rowOff>76200</xdr:rowOff>
    </xdr:from>
    <xdr:ext cx="184731" cy="264560"/>
    <xdr:sp macro="" textlink="">
      <xdr:nvSpPr>
        <xdr:cNvPr id="6" name="TextBox 5"/>
        <xdr:cNvSpPr txBox="1"/>
      </xdr:nvSpPr>
      <xdr:spPr>
        <a:xfrm>
          <a:off x="5495925" y="589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a:p>
      </xdr:txBody>
    </xdr:sp>
    <xdr:clientData/>
  </xdr:oneCellAnchor>
  <xdr:oneCellAnchor>
    <xdr:from>
      <xdr:col>6</xdr:col>
      <xdr:colOff>666750</xdr:colOff>
      <xdr:row>25</xdr:row>
      <xdr:rowOff>19049</xdr:rowOff>
    </xdr:from>
    <xdr:ext cx="2562225" cy="1731628"/>
    <xdr:sp macro="" textlink="">
      <xdr:nvSpPr>
        <xdr:cNvPr id="7" name="TextBox 6"/>
        <xdr:cNvSpPr txBox="1"/>
      </xdr:nvSpPr>
      <xdr:spPr>
        <a:xfrm>
          <a:off x="5181600" y="4210049"/>
          <a:ext cx="2562225" cy="173162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zh-CN" altLang="en-US" sz="1100" b="1" i="0">
              <a:solidFill>
                <a:schemeClr val="tx1"/>
              </a:solidFill>
              <a:latin typeface="+mn-lt"/>
              <a:ea typeface="+mn-ea"/>
              <a:cs typeface="+mn-cs"/>
            </a:rPr>
            <a:t>各子行业投资评级：</a:t>
          </a:r>
          <a:endParaRPr lang="en-US" sz="1100" b="1" i="0">
            <a:solidFill>
              <a:schemeClr val="tx1"/>
            </a:solidFill>
            <a:latin typeface="+mn-lt"/>
            <a:ea typeface="+mn-ea"/>
            <a:cs typeface="+mn-cs"/>
          </a:endParaRPr>
        </a:p>
        <a:p>
          <a:r>
            <a:rPr lang="zh-CN" altLang="en-US" sz="1100" b="1" i="0">
              <a:solidFill>
                <a:srgbClr val="FF0000"/>
              </a:solidFill>
              <a:latin typeface="+mn-lt"/>
              <a:ea typeface="+mn-ea"/>
              <a:cs typeface="+mn-cs"/>
            </a:rPr>
            <a:t>化学原料药</a:t>
          </a:r>
          <a:r>
            <a:rPr lang="en-US" altLang="zh-CN" sz="1100" b="1" i="0">
              <a:solidFill>
                <a:srgbClr val="FF0000"/>
              </a:solidFill>
              <a:latin typeface="+mn-lt"/>
              <a:ea typeface="+mn-ea"/>
              <a:cs typeface="+mn-cs"/>
            </a:rPr>
            <a:t>-</a:t>
          </a:r>
          <a:r>
            <a:rPr lang="zh-CN" altLang="en-US" sz="1100" b="1" i="0">
              <a:solidFill>
                <a:srgbClr val="FF0000"/>
              </a:solidFill>
              <a:latin typeface="+mn-lt"/>
              <a:ea typeface="+mn-ea"/>
              <a:cs typeface="+mn-cs"/>
            </a:rPr>
            <a:t>看好 </a:t>
          </a:r>
          <a:endParaRPr lang="en-US" sz="1100" b="1" i="0">
            <a:solidFill>
              <a:srgbClr val="FF0000"/>
            </a:solidFill>
            <a:latin typeface="+mn-lt"/>
            <a:ea typeface="+mn-ea"/>
            <a:cs typeface="+mn-cs"/>
          </a:endParaRPr>
        </a:p>
        <a:p>
          <a:r>
            <a:rPr lang="zh-CN" altLang="en-US" sz="1100" b="1" i="0">
              <a:solidFill>
                <a:srgbClr val="FF0000"/>
              </a:solidFill>
              <a:latin typeface="+mn-lt"/>
              <a:ea typeface="+mn-ea"/>
              <a:cs typeface="+mn-cs"/>
            </a:rPr>
            <a:t>化学制剂</a:t>
          </a:r>
          <a:r>
            <a:rPr lang="en-US" sz="1100" b="1" i="0">
              <a:solidFill>
                <a:srgbClr val="FF0000"/>
              </a:solidFill>
              <a:latin typeface="+mn-lt"/>
              <a:ea typeface="+mn-ea"/>
              <a:cs typeface="+mn-cs"/>
            </a:rPr>
            <a:t>-</a:t>
          </a:r>
          <a:r>
            <a:rPr lang="zh-CN" altLang="en-US" sz="1100" b="1" i="0">
              <a:solidFill>
                <a:srgbClr val="FF0000"/>
              </a:solidFill>
              <a:latin typeface="+mn-lt"/>
              <a:ea typeface="+mn-ea"/>
              <a:cs typeface="+mn-cs"/>
            </a:rPr>
            <a:t>看好 </a:t>
          </a:r>
          <a:endParaRPr lang="zh-CN">
            <a:solidFill>
              <a:srgbClr val="FF0000"/>
            </a:solidFill>
          </a:endParaRPr>
        </a:p>
        <a:p>
          <a:r>
            <a:rPr lang="zh-CN" altLang="en-US" sz="1100" b="1" i="0">
              <a:solidFill>
                <a:srgbClr val="FF0000"/>
              </a:solidFill>
              <a:latin typeface="+mn-lt"/>
              <a:ea typeface="+mn-ea"/>
              <a:cs typeface="+mn-cs"/>
            </a:rPr>
            <a:t>中药饮片</a:t>
          </a:r>
          <a:r>
            <a:rPr lang="en-US" sz="1100" b="1" i="0">
              <a:solidFill>
                <a:srgbClr val="FF0000"/>
              </a:solidFill>
              <a:latin typeface="+mn-lt"/>
              <a:ea typeface="+mn-ea"/>
              <a:cs typeface="+mn-cs"/>
            </a:rPr>
            <a:t>-</a:t>
          </a:r>
          <a:r>
            <a:rPr lang="zh-CN" altLang="en-US" sz="1100" b="1" i="0">
              <a:solidFill>
                <a:srgbClr val="FF0000"/>
              </a:solidFill>
              <a:latin typeface="+mn-lt"/>
              <a:ea typeface="+mn-ea"/>
              <a:cs typeface="+mn-cs"/>
            </a:rPr>
            <a:t>看好</a:t>
          </a:r>
          <a:r>
            <a:rPr lang="zh-CN" altLang="en-US" sz="1100">
              <a:solidFill>
                <a:srgbClr val="FF0000"/>
              </a:solidFill>
              <a:latin typeface="+mn-lt"/>
              <a:ea typeface="+mn-ea"/>
              <a:cs typeface="+mn-cs"/>
            </a:rPr>
            <a:t> </a:t>
          </a:r>
          <a:endParaRPr lang="en-US" sz="1100">
            <a:solidFill>
              <a:srgbClr val="FF0000"/>
            </a:solidFill>
            <a:latin typeface="+mn-lt"/>
            <a:ea typeface="+mn-ea"/>
            <a:cs typeface="+mn-cs"/>
          </a:endParaRPr>
        </a:p>
        <a:p>
          <a:r>
            <a:rPr lang="zh-CN" altLang="en-US" sz="1100" b="1" i="0">
              <a:solidFill>
                <a:srgbClr val="FF0000"/>
              </a:solidFill>
              <a:latin typeface="+mn-lt"/>
              <a:ea typeface="+mn-ea"/>
              <a:cs typeface="+mn-cs"/>
            </a:rPr>
            <a:t>中成药</a:t>
          </a:r>
          <a:r>
            <a:rPr lang="en-US" sz="1100" b="1" i="0">
              <a:solidFill>
                <a:srgbClr val="FF0000"/>
              </a:solidFill>
              <a:latin typeface="+mn-lt"/>
              <a:ea typeface="+mn-ea"/>
              <a:cs typeface="+mn-cs"/>
            </a:rPr>
            <a:t>-</a:t>
          </a:r>
          <a:r>
            <a:rPr lang="zh-CN" altLang="en-US" sz="1100" b="1" i="0">
              <a:solidFill>
                <a:srgbClr val="FF0000"/>
              </a:solidFill>
              <a:latin typeface="+mn-lt"/>
              <a:ea typeface="+mn-ea"/>
              <a:cs typeface="+mn-cs"/>
            </a:rPr>
            <a:t>看好</a:t>
          </a:r>
          <a:endParaRPr lang="en-US" sz="1100">
            <a:solidFill>
              <a:srgbClr val="FF0000"/>
            </a:solidFill>
            <a:latin typeface="+mn-lt"/>
            <a:ea typeface="+mn-ea"/>
            <a:cs typeface="+mn-cs"/>
          </a:endParaRPr>
        </a:p>
        <a:p>
          <a:r>
            <a:rPr lang="zh-CN" altLang="en-US" sz="1100" b="1" i="0">
              <a:solidFill>
                <a:srgbClr val="FF0000"/>
              </a:solidFill>
              <a:latin typeface="+mn-lt"/>
              <a:ea typeface="+mn-ea"/>
              <a:cs typeface="+mn-cs"/>
            </a:rPr>
            <a:t>生物医药</a:t>
          </a:r>
          <a:r>
            <a:rPr lang="en-US" sz="1100" b="1" i="0">
              <a:solidFill>
                <a:srgbClr val="FF0000"/>
              </a:solidFill>
              <a:latin typeface="+mn-lt"/>
              <a:ea typeface="+mn-ea"/>
              <a:cs typeface="+mn-cs"/>
            </a:rPr>
            <a:t>-</a:t>
          </a:r>
          <a:r>
            <a:rPr lang="zh-CN" altLang="en-US" sz="1100" b="1" i="0">
              <a:solidFill>
                <a:srgbClr val="FF0000"/>
              </a:solidFill>
              <a:latin typeface="+mn-lt"/>
              <a:ea typeface="+mn-ea"/>
              <a:cs typeface="+mn-cs"/>
            </a:rPr>
            <a:t>看好</a:t>
          </a:r>
          <a:endParaRPr lang="en-US" altLang="zh-CN" sz="1100" b="1" i="0">
            <a:solidFill>
              <a:srgbClr val="FF0000"/>
            </a:solidFill>
            <a:latin typeface="+mn-lt"/>
            <a:ea typeface="+mn-ea"/>
            <a:cs typeface="+mn-cs"/>
          </a:endParaRPr>
        </a:p>
        <a:p>
          <a:r>
            <a:rPr lang="zh-CN" altLang="en-US" sz="1100" b="1" i="0">
              <a:solidFill>
                <a:srgbClr val="FF0000"/>
              </a:solidFill>
              <a:latin typeface="+mn-lt"/>
              <a:ea typeface="+mn-ea"/>
              <a:cs typeface="+mn-cs"/>
            </a:rPr>
            <a:t>医疗器械</a:t>
          </a:r>
          <a:r>
            <a:rPr lang="en-US" altLang="zh-CN" sz="1100" b="1" i="0">
              <a:solidFill>
                <a:srgbClr val="FF0000"/>
              </a:solidFill>
              <a:latin typeface="+mn-lt"/>
              <a:ea typeface="+mn-ea"/>
              <a:cs typeface="+mn-cs"/>
            </a:rPr>
            <a:t>-</a:t>
          </a:r>
          <a:r>
            <a:rPr lang="zh-CN" altLang="en-US" sz="1100" b="1" i="0">
              <a:solidFill>
                <a:srgbClr val="FF0000"/>
              </a:solidFill>
              <a:latin typeface="+mn-lt"/>
              <a:ea typeface="+mn-ea"/>
              <a:cs typeface="+mn-cs"/>
            </a:rPr>
            <a:t>看好</a:t>
          </a:r>
          <a:endParaRPr lang="en-US" altLang="zh-CN" sz="1100" b="1" i="0">
            <a:solidFill>
              <a:srgbClr val="FF0000"/>
            </a:solidFill>
            <a:latin typeface="+mn-lt"/>
            <a:ea typeface="+mn-ea"/>
            <a:cs typeface="+mn-cs"/>
          </a:endParaRPr>
        </a:p>
        <a:p>
          <a:r>
            <a:rPr lang="zh-CN" altLang="en-US" sz="1100" b="1" i="0">
              <a:solidFill>
                <a:srgbClr val="FF0000"/>
              </a:solidFill>
              <a:latin typeface="+mn-lt"/>
              <a:ea typeface="+mn-ea"/>
              <a:cs typeface="+mn-cs"/>
            </a:rPr>
            <a:t>医疗流通</a:t>
          </a:r>
          <a:r>
            <a:rPr lang="en-US" altLang="zh-CN" sz="1100" b="1" i="0">
              <a:solidFill>
                <a:srgbClr val="FF0000"/>
              </a:solidFill>
              <a:latin typeface="+mn-lt"/>
              <a:ea typeface="+mn-ea"/>
              <a:cs typeface="+mn-cs"/>
            </a:rPr>
            <a:t>-</a:t>
          </a:r>
          <a:r>
            <a:rPr lang="zh-CN" altLang="en-US" sz="1100" b="1" i="0">
              <a:solidFill>
                <a:srgbClr val="FF0000"/>
              </a:solidFill>
              <a:latin typeface="+mn-lt"/>
              <a:ea typeface="+mn-ea"/>
              <a:cs typeface="+mn-cs"/>
            </a:rPr>
            <a:t>看好</a:t>
          </a:r>
          <a:endParaRPr lang="en-US" altLang="zh-CN" sz="1100" b="1" i="0">
            <a:solidFill>
              <a:srgbClr val="FF0000"/>
            </a:solidFill>
            <a:latin typeface="+mn-lt"/>
            <a:ea typeface="+mn-ea"/>
            <a:cs typeface="+mn-cs"/>
          </a:endParaRPr>
        </a:p>
        <a:p>
          <a:r>
            <a:rPr lang="zh-CN" altLang="en-US" sz="1100" b="1" i="0">
              <a:solidFill>
                <a:srgbClr val="FF0000"/>
              </a:solidFill>
              <a:latin typeface="+mn-lt"/>
              <a:ea typeface="+mn-ea"/>
              <a:cs typeface="+mn-cs"/>
            </a:rPr>
            <a:t>医疗服务</a:t>
          </a:r>
          <a:r>
            <a:rPr lang="en-US" altLang="zh-CN" sz="1100" b="1" i="0">
              <a:solidFill>
                <a:srgbClr val="FF0000"/>
              </a:solidFill>
              <a:latin typeface="+mn-lt"/>
              <a:ea typeface="+mn-ea"/>
              <a:cs typeface="+mn-cs"/>
            </a:rPr>
            <a:t>-</a:t>
          </a:r>
          <a:r>
            <a:rPr lang="zh-CN" altLang="en-US" sz="1100" b="1" i="0">
              <a:solidFill>
                <a:srgbClr val="FF0000"/>
              </a:solidFill>
              <a:latin typeface="+mn-lt"/>
              <a:ea typeface="+mn-ea"/>
              <a:cs typeface="+mn-cs"/>
            </a:rPr>
            <a:t>看好</a:t>
          </a:r>
          <a:endParaRPr lang="en-US" sz="1100">
            <a:solidFill>
              <a:srgbClr val="FF0000"/>
            </a:solidFill>
            <a:latin typeface="+mn-lt"/>
            <a:ea typeface="+mn-ea"/>
            <a:cs typeface="+mn-cs"/>
          </a:endParaRPr>
        </a:p>
      </xdr:txBody>
    </xdr:sp>
    <xdr:clientData/>
  </xdr:oneCellAnchor>
  <xdr:twoCellAnchor>
    <xdr:from>
      <xdr:col>7</xdr:col>
      <xdr:colOff>0</xdr:colOff>
      <xdr:row>15</xdr:row>
      <xdr:rowOff>0</xdr:rowOff>
    </xdr:from>
    <xdr:to>
      <xdr:col>9</xdr:col>
      <xdr:colOff>790575</xdr:colOff>
      <xdr:row>24</xdr:row>
      <xdr:rowOff>114300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14</xdr:row>
      <xdr:rowOff>1</xdr:rowOff>
    </xdr:from>
    <xdr:to>
      <xdr:col>10</xdr:col>
      <xdr:colOff>0</xdr:colOff>
      <xdr:row>39</xdr:row>
      <xdr:rowOff>19050</xdr:rowOff>
    </xdr:to>
    <xdr:sp macro="" textlink="">
      <xdr:nvSpPr>
        <xdr:cNvPr id="1424387" name="TextBox 4"/>
        <xdr:cNvSpPr txBox="1">
          <a:spLocks noChangeArrowheads="1"/>
        </xdr:cNvSpPr>
      </xdr:nvSpPr>
      <xdr:spPr bwMode="auto">
        <a:xfrm>
          <a:off x="9525" y="3276601"/>
          <a:ext cx="6981825" cy="44767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baseline="0">
              <a:latin typeface="+mn-lt"/>
              <a:ea typeface="+mn-ea"/>
              <a:cs typeface="+mn-cs"/>
            </a:rPr>
            <a:t>张科然，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格）已在知晓范围内按照相关法律规定履行披露义务。华融证券股份有限公司（以下简称本公司）的资产管理和证券自营部门以及其他投资业务部门可能独立做出与本报告中的意见和建议不一致的投资决策。 本报告仅提供给本公司客户有使用。 本公司不会因接收人收到本报告而视其为客户。本公司会授权相关媒体刊登研究报告，但相关媒体客户并不视为本公司户。本报告版权归本公司所有。未获得本公司书面授权， 任何人不得对本报告进行任何形式的发布、 复制、 传播，不得以任何形式侵害该报告版权及所有相关权利。 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 还可能为这些公司提供投资银行服务或其他服务，敬投资者注意可能存在的利益冲突及由此造成的对本报告客观性的影响。</a:t>
          </a: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nSpc>
              <a:spcPts val="1200"/>
            </a:lnSpc>
          </a:pPr>
          <a:r>
            <a:rPr lang="zh-CN" altLang="zh-CN" sz="1000" b="1">
              <a:latin typeface="+mn-lt"/>
              <a:ea typeface="+mn-ea"/>
              <a:cs typeface="+mn-cs"/>
            </a:rPr>
            <a:t>华融证券股份有限公司市场研究部</a:t>
          </a:r>
          <a:r>
            <a:rPr lang="en-US" altLang="zh-CN" sz="1000" b="1">
              <a:latin typeface="+mn-lt"/>
              <a:ea typeface="+mn-ea"/>
              <a:cs typeface="+mn-cs"/>
            </a:rPr>
            <a:t> </a:t>
          </a:r>
          <a:endParaRPr lang="zh-CN" altLang="zh-CN" sz="1000">
            <a:latin typeface="+mn-lt"/>
            <a:ea typeface="+mn-ea"/>
            <a:cs typeface="+mn-cs"/>
          </a:endParaRPr>
        </a:p>
        <a:p>
          <a:r>
            <a:rPr lang="zh-CN" altLang="zh-CN" sz="1000">
              <a:latin typeface="+mn-lt"/>
              <a:ea typeface="+mn-ea"/>
              <a:cs typeface="+mn-cs"/>
            </a:rPr>
            <a:t>地址：北京市西城区金融大街</a:t>
          </a:r>
          <a:r>
            <a:rPr lang="en-US" altLang="zh-CN" sz="1000">
              <a:latin typeface="+mn-lt"/>
              <a:ea typeface="+mn-ea"/>
              <a:cs typeface="+mn-cs"/>
            </a:rPr>
            <a:t>8</a:t>
          </a:r>
          <a:r>
            <a:rPr lang="zh-CN" altLang="zh-CN" sz="1000">
              <a:latin typeface="+mn-lt"/>
              <a:ea typeface="+mn-ea"/>
              <a:cs typeface="+mn-cs"/>
            </a:rPr>
            <a:t>号</a:t>
          </a:r>
          <a:r>
            <a:rPr lang="en-US" altLang="zh-CN" sz="1000">
              <a:latin typeface="+mn-lt"/>
              <a:ea typeface="+mn-ea"/>
              <a:cs typeface="+mn-cs"/>
            </a:rPr>
            <a:t>A</a:t>
          </a:r>
          <a:r>
            <a:rPr lang="zh-CN" altLang="zh-CN" sz="1000">
              <a:latin typeface="+mn-lt"/>
              <a:ea typeface="+mn-ea"/>
              <a:cs typeface="+mn-cs"/>
            </a:rPr>
            <a:t>座</a:t>
          </a:r>
          <a:r>
            <a:rPr lang="en-US" altLang="zh-CN" sz="1000">
              <a:latin typeface="+mn-lt"/>
              <a:ea typeface="+mn-ea"/>
              <a:cs typeface="+mn-cs"/>
            </a:rPr>
            <a:t>5</a:t>
          </a:r>
          <a:r>
            <a:rPr lang="zh-CN" altLang="zh-CN" sz="1000">
              <a:latin typeface="+mn-lt"/>
              <a:ea typeface="+mn-ea"/>
              <a:cs typeface="+mn-cs"/>
            </a:rPr>
            <a:t>层</a:t>
          </a:r>
          <a:r>
            <a:rPr lang="en-US" altLang="zh-CN" sz="1000">
              <a:latin typeface="+mn-lt"/>
              <a:ea typeface="+mn-ea"/>
              <a:cs typeface="+mn-cs"/>
            </a:rPr>
            <a:t> (100033</a:t>
          </a:r>
          <a:r>
            <a:rPr lang="zh-CN" altLang="zh-CN" sz="1000">
              <a:latin typeface="+mn-lt"/>
              <a:ea typeface="+mn-ea"/>
              <a:cs typeface="+mn-cs"/>
            </a:rPr>
            <a:t>）</a:t>
          </a:r>
        </a:p>
        <a:p>
          <a:pPr>
            <a:lnSpc>
              <a:spcPts val="1200"/>
            </a:lnSpc>
          </a:pPr>
          <a:r>
            <a:rPr lang="zh-CN" altLang="zh-CN" sz="1000">
              <a:latin typeface="+mn-lt"/>
              <a:ea typeface="+mn-ea"/>
              <a:cs typeface="+mn-cs"/>
            </a:rPr>
            <a:t>传真：</a:t>
          </a:r>
          <a:r>
            <a:rPr lang="en-US" altLang="zh-CN" sz="1000">
              <a:latin typeface="+mn-lt"/>
              <a:ea typeface="+mn-ea"/>
              <a:cs typeface="+mn-cs"/>
            </a:rPr>
            <a:t>010</a:t>
          </a:r>
          <a:r>
            <a:rPr lang="zh-CN" altLang="zh-CN" sz="1000">
              <a:latin typeface="+mn-lt"/>
              <a:ea typeface="+mn-ea"/>
              <a:cs typeface="+mn-cs"/>
            </a:rPr>
            <a:t>－</a:t>
          </a:r>
          <a:r>
            <a:rPr lang="en-US" altLang="zh-CN" sz="1000">
              <a:latin typeface="+mn-lt"/>
              <a:ea typeface="+mn-ea"/>
              <a:cs typeface="+mn-cs"/>
            </a:rPr>
            <a:t>58568159       </a:t>
          </a:r>
          <a:r>
            <a:rPr lang="zh-CN" altLang="zh-CN" sz="1000">
              <a:latin typeface="+mn-lt"/>
              <a:ea typeface="+mn-ea"/>
              <a:cs typeface="+mn-cs"/>
            </a:rPr>
            <a:t>网址：</a:t>
          </a:r>
          <a:r>
            <a:rPr lang="en-US" altLang="zh-CN" sz="1000" b="1">
              <a:latin typeface="+mn-lt"/>
              <a:ea typeface="+mn-ea"/>
              <a:cs typeface="+mn-cs"/>
            </a:rPr>
            <a:t>www.hrsec.com.cn</a:t>
          </a:r>
          <a:endParaRPr lang="zh-CN" altLang="zh-CN" sz="1000">
            <a:latin typeface="+mn-lt"/>
            <a:ea typeface="+mn-ea"/>
            <a:cs typeface="+mn-cs"/>
          </a:endParaRPr>
        </a:p>
        <a:p>
          <a:pPr algn="l" rtl="0">
            <a:defRPr sz="1000"/>
          </a:pPr>
          <a:endParaRPr lang="zh-CN" altLang="en-US" sz="1000" b="0" i="0" u="none" strike="noStrike" baseline="0">
            <a:solidFill>
              <a:srgbClr val="000000"/>
            </a:solidFill>
            <a:latin typeface="宋体"/>
            <a:ea typeface="宋体"/>
          </a:endParaRPr>
        </a:p>
        <a:p>
          <a:pPr algn="l" rtl="0">
            <a:defRPr sz="1000"/>
          </a:pPr>
          <a:endParaRPr lang="zh-CN" altLang="en-US" sz="1000" b="0" i="0" u="none" strike="noStrike" baseline="0">
            <a:solidFill>
              <a:srgbClr val="000000"/>
            </a:solidFill>
            <a:latin typeface="仿宋_GB2312"/>
            <a:ea typeface="仿宋_GB2312"/>
          </a:endParaRPr>
        </a:p>
        <a:p>
          <a:pPr algn="l" rtl="0">
            <a:lnSpc>
              <a:spcPts val="1000"/>
            </a:lnSpc>
            <a:defRPr sz="1000"/>
          </a:pPr>
          <a:endParaRPr lang="zh-CN" altLang="en-US" sz="1000" b="0" i="0" u="none" strike="noStrike" baseline="0">
            <a:solidFill>
              <a:srgbClr val="000000"/>
            </a:solidFill>
            <a:latin typeface="仿宋_GB2312"/>
            <a:ea typeface="仿宋_GB2312"/>
          </a:endParaRPr>
        </a:p>
      </xdr:txBody>
    </xdr:sp>
    <xdr:clientData/>
  </xdr:twoCellAnchor>
  <xdr:twoCellAnchor>
    <xdr:from>
      <xdr:col>0</xdr:col>
      <xdr:colOff>180975</xdr:colOff>
      <xdr:row>0</xdr:row>
      <xdr:rowOff>66675</xdr:rowOff>
    </xdr:from>
    <xdr:to>
      <xdr:col>3</xdr:col>
      <xdr:colOff>0</xdr:colOff>
      <xdr:row>3</xdr:row>
      <xdr:rowOff>38100</xdr:rowOff>
    </xdr:to>
    <xdr:pic>
      <xdr:nvPicPr>
        <xdr:cNvPr id="307330"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 y="66675"/>
          <a:ext cx="1876425"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104775</xdr:rowOff>
    </xdr:from>
    <xdr:to>
      <xdr:col>6</xdr:col>
      <xdr:colOff>457200</xdr:colOff>
      <xdr:row>20</xdr:row>
      <xdr:rowOff>133350</xdr:rowOff>
    </xdr:to>
    <xdr:graphicFrame macro="">
      <xdr:nvGraphicFramePr>
        <xdr:cNvPr id="284933" name="图表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24</xdr:row>
      <xdr:rowOff>38100</xdr:rowOff>
    </xdr:from>
    <xdr:to>
      <xdr:col>6</xdr:col>
      <xdr:colOff>447675</xdr:colOff>
      <xdr:row>39</xdr:row>
      <xdr:rowOff>133350</xdr:rowOff>
    </xdr:to>
    <xdr:graphicFrame macro="">
      <xdr:nvGraphicFramePr>
        <xdr:cNvPr id="284934" name="图表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180975</xdr:rowOff>
    </xdr:from>
    <xdr:to>
      <xdr:col>6</xdr:col>
      <xdr:colOff>438150</xdr:colOff>
      <xdr:row>80</xdr:row>
      <xdr:rowOff>180975</xdr:rowOff>
    </xdr:to>
    <xdr:graphicFrame macro="">
      <xdr:nvGraphicFramePr>
        <xdr:cNvPr id="284935" name="图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47625</xdr:colOff>
      <xdr:row>2</xdr:row>
      <xdr:rowOff>104775</xdr:rowOff>
    </xdr:to>
    <xdr:pic>
      <xdr:nvPicPr>
        <xdr:cNvPr id="284936" name="图片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733425</xdr:colOff>
      <xdr:row>2</xdr:row>
      <xdr:rowOff>28575</xdr:rowOff>
    </xdr:to>
    <xdr:pic>
      <xdr:nvPicPr>
        <xdr:cNvPr id="297025"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47625</xdr:colOff>
      <xdr:row>3</xdr:row>
      <xdr:rowOff>95250</xdr:rowOff>
    </xdr:to>
    <xdr:pic>
      <xdr:nvPicPr>
        <xdr:cNvPr id="28173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104775</xdr:colOff>
      <xdr:row>4</xdr:row>
      <xdr:rowOff>76200</xdr:rowOff>
    </xdr:from>
    <xdr:to>
      <xdr:col>6</xdr:col>
      <xdr:colOff>428625</xdr:colOff>
      <xdr:row>19</xdr:row>
      <xdr:rowOff>57150</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21</xdr:row>
      <xdr:rowOff>171450</xdr:rowOff>
    </xdr:from>
    <xdr:to>
      <xdr:col>6</xdr:col>
      <xdr:colOff>447675</xdr:colOff>
      <xdr:row>37</xdr:row>
      <xdr:rowOff>38100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40</xdr:row>
      <xdr:rowOff>66675</xdr:rowOff>
    </xdr:from>
    <xdr:to>
      <xdr:col>6</xdr:col>
      <xdr:colOff>466725</xdr:colOff>
      <xdr:row>55</xdr:row>
      <xdr:rowOff>95250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85725</xdr:rowOff>
    </xdr:from>
    <xdr:to>
      <xdr:col>6</xdr:col>
      <xdr:colOff>457200</xdr:colOff>
      <xdr:row>74</xdr:row>
      <xdr:rowOff>114300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76200</xdr:colOff>
      <xdr:row>78</xdr:row>
      <xdr:rowOff>19050</xdr:rowOff>
    </xdr:from>
    <xdr:to>
      <xdr:col>6</xdr:col>
      <xdr:colOff>428625</xdr:colOff>
      <xdr:row>93</xdr:row>
      <xdr:rowOff>19050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123825</xdr:colOff>
      <xdr:row>1</xdr:row>
      <xdr:rowOff>0</xdr:rowOff>
    </xdr:to>
    <xdr:pic>
      <xdr:nvPicPr>
        <xdr:cNvPr id="280844" name="图片 4">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295275"/>
          <a:ext cx="1495425" cy="0"/>
        </a:xfrm>
        <a:prstGeom prst="rect">
          <a:avLst/>
        </a:prstGeom>
        <a:noFill/>
        <a:ln w="9525">
          <a:noFill/>
          <a:miter lim="800000"/>
          <a:headEnd/>
          <a:tailEnd/>
        </a:ln>
      </xdr:spPr>
    </xdr:pic>
    <xdr:clientData/>
  </xdr:twoCellAnchor>
  <xdr:twoCellAnchor>
    <xdr:from>
      <xdr:col>0</xdr:col>
      <xdr:colOff>0</xdr:colOff>
      <xdr:row>0</xdr:row>
      <xdr:rowOff>0</xdr:rowOff>
    </xdr:from>
    <xdr:to>
      <xdr:col>2</xdr:col>
      <xdr:colOff>47625</xdr:colOff>
      <xdr:row>3</xdr:row>
      <xdr:rowOff>95250</xdr:rowOff>
    </xdr:to>
    <xdr:pic>
      <xdr:nvPicPr>
        <xdr:cNvPr id="280846"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47625</xdr:colOff>
      <xdr:row>5</xdr:row>
      <xdr:rowOff>142875</xdr:rowOff>
    </xdr:from>
    <xdr:to>
      <xdr:col>6</xdr:col>
      <xdr:colOff>504825</xdr:colOff>
      <xdr:row>20</xdr:row>
      <xdr:rowOff>171450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24</xdr:row>
      <xdr:rowOff>28575</xdr:rowOff>
    </xdr:from>
    <xdr:to>
      <xdr:col>6</xdr:col>
      <xdr:colOff>466725</xdr:colOff>
      <xdr:row>39</xdr:row>
      <xdr:rowOff>57150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714183"/>
        </a:xfrm>
        <a:prstGeom prst="rect">
          <a:avLst/>
        </a:prstGeom>
        <a:noFill/>
        <a:ln w="9525">
          <a:noFill/>
          <a:miter lim="800000"/>
          <a:headEnd/>
          <a:tailEnd/>
        </a:ln>
      </xdr:spPr>
    </xdr:pic>
    <xdr:clientData/>
  </xdr:twoCellAnchor>
  <xdr:twoCellAnchor>
    <xdr:from>
      <xdr:col>0</xdr:col>
      <xdr:colOff>28575</xdr:colOff>
      <xdr:row>3</xdr:row>
      <xdr:rowOff>38100</xdr:rowOff>
    </xdr:from>
    <xdr:to>
      <xdr:col>6</xdr:col>
      <xdr:colOff>485775</xdr:colOff>
      <xdr:row>18</xdr:row>
      <xdr:rowOff>66675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542733"/>
        </a:xfrm>
        <a:prstGeom prst="rect">
          <a:avLst/>
        </a:prstGeom>
        <a:noFill/>
        <a:ln w="9525">
          <a:noFill/>
          <a:miter lim="800000"/>
          <a:headEnd/>
          <a:tailEnd/>
        </a:ln>
      </xdr:spPr>
    </xdr:pic>
    <xdr:clientData/>
  </xdr:twoCellAnchor>
  <xdr:twoCellAnchor>
    <xdr:from>
      <xdr:col>0</xdr:col>
      <xdr:colOff>38100</xdr:colOff>
      <xdr:row>4</xdr:row>
      <xdr:rowOff>57150</xdr:rowOff>
    </xdr:from>
    <xdr:to>
      <xdr:col>6</xdr:col>
      <xdr:colOff>495300</xdr:colOff>
      <xdr:row>19</xdr:row>
      <xdr:rowOff>85725</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1627414</xdr:colOff>
      <xdr:row>2</xdr:row>
      <xdr:rowOff>76200</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47625"/>
          <a:ext cx="1579789" cy="4286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1562101</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80975"/>
          <a:ext cx="1562100" cy="4238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69;&#37096;&#25253;&#21578;/&#21608;&#25253;/&#21326;&#34701;&#35777;&#21048;_&#34892;&#19994;&#30740;&#31350;_&#35745;&#31639;&#26426;&#34892;&#19994;_&#21608;&#25253;_20120618-20120624&#65288;&#20165;&#20379;&#20869;&#37096;&#20351;&#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30403_&#37073;&#21450;&#28216;_&#29579;&#29486;&#20041;_&#21547;&#38142;&#255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21126_&#37073;&#21450;&#28216;_&#29579;&#29486;&#20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26;&#34701;&#35777;&#21048;_&#34892;&#19994;&#30740;&#31350;_&#21307;&#33647;&#34892;&#19994;&#21608;&#25253;&#65288;0310-0314&#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d/Wind.NET.Client/WindNET/DataBrowse/XLA/WindFunc.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股票概况"/>
      <sheetName val="二级行业市场表现"/>
      <sheetName val="行业动态资讯"/>
      <sheetName val="公司公告及动态资讯"/>
      <sheetName val="机构观点"/>
      <sheetName val="免责声明"/>
    </sheetNames>
    <sheetDataSet>
      <sheetData sheetId="0"/>
      <sheetData sheetId="1"/>
      <sheetData sheetId="2">
        <row r="4">
          <cell r="N4">
            <v>39990</v>
          </cell>
        </row>
        <row r="10">
          <cell r="B10">
            <v>1</v>
          </cell>
        </row>
        <row r="72">
          <cell r="B72" t="str">
            <v>日期</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免责声明"/>
    </sheetNames>
    <sheetDataSet>
      <sheetData sheetId="0" refreshError="1"/>
      <sheetData sheetId="1" refreshError="1"/>
      <sheetData sheetId="2" refreshError="1"/>
      <sheetData sheetId="3">
        <row r="4">
          <cell r="O4">
            <v>40601</v>
          </cell>
        </row>
        <row r="10">
          <cell r="B10">
            <v>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机构观点"/>
      <sheetName val="免责声明"/>
    </sheetNames>
    <sheetDataSet>
      <sheetData sheetId="0"/>
      <sheetData sheetId="1"/>
      <sheetData sheetId="2"/>
      <sheetData sheetId="3">
        <row r="4">
          <cell r="O4">
            <v>40144</v>
          </cell>
        </row>
        <row r="10">
          <cell r="B10">
            <v>1</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市场及表现"/>
      <sheetName val="各板块上市公司表现"/>
      <sheetName val="2013年年报业绩"/>
      <sheetName val="国内维生素价格"/>
      <sheetName val="国内激素类价格"/>
      <sheetName val="国内抗生素价格"/>
      <sheetName val="重点公告"/>
      <sheetName val="行业要闻"/>
      <sheetName val="新三板"/>
      <sheetName val="免责声明"/>
    </sheetNames>
    <sheetDataSet>
      <sheetData sheetId="0"/>
      <sheetData sheetId="1"/>
      <sheetData sheetId="2"/>
      <sheetData sheetId="3"/>
      <sheetData sheetId="4">
        <row r="4">
          <cell r="H4" t="str">
            <v>单位</v>
          </cell>
        </row>
        <row r="5">
          <cell r="H5">
            <v>40968</v>
          </cell>
        </row>
        <row r="8">
          <cell r="D8">
            <v>1</v>
          </cell>
        </row>
      </sheetData>
      <sheetData sheetId="5">
        <row r="4">
          <cell r="L4" t="str">
            <v>单位</v>
          </cell>
        </row>
        <row r="5">
          <cell r="L5">
            <v>39844</v>
          </cell>
        </row>
        <row r="26">
          <cell r="D26">
            <v>1</v>
          </cell>
        </row>
      </sheetData>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edb"/>
      <definedName name="HisQuote"/>
      <definedName name="S_INFO_NAME"/>
      <definedName name="s_pq_pctchange"/>
      <definedName name="S_VAL_MV"/>
      <definedName name="S_VAL_PB"/>
      <definedName name="S_VAL_PE_TTM"/>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60"/>
  <sheetViews>
    <sheetView showGridLines="0" tabSelected="1" workbookViewId="0">
      <pane xSplit="10" topLeftCell="K1" activePane="topRight" state="frozenSplit"/>
      <selection pane="topRight" activeCell="L34" sqref="L34"/>
    </sheetView>
  </sheetViews>
  <sheetFormatPr defaultRowHeight="14.25"/>
  <cols>
    <col min="1" max="2" width="9" style="30"/>
    <col min="3" max="3" width="11.125" style="30" bestFit="1" customWidth="1"/>
    <col min="4" max="4" width="10" style="30" bestFit="1" customWidth="1"/>
    <col min="5" max="5" width="11.125" style="30" bestFit="1" customWidth="1"/>
    <col min="6" max="8" width="9" style="30"/>
    <col min="9" max="9" width="11.125" style="30" customWidth="1"/>
    <col min="10" max="10" width="12.875" style="30" customWidth="1"/>
    <col min="11" max="16384" width="9" style="30"/>
  </cols>
  <sheetData>
    <row r="1" spans="1:10" ht="14.25" customHeight="1">
      <c r="A1" s="5"/>
      <c r="B1" s="1"/>
      <c r="C1" s="1"/>
      <c r="D1" s="1"/>
      <c r="E1" s="1"/>
      <c r="F1" s="1"/>
      <c r="G1" s="155" t="s">
        <v>3</v>
      </c>
      <c r="H1" s="155"/>
      <c r="I1" s="155"/>
      <c r="J1" s="156"/>
    </row>
    <row r="2" spans="1:10" ht="14.25" customHeight="1">
      <c r="A2" s="5"/>
      <c r="B2" s="1"/>
      <c r="C2" s="1"/>
      <c r="D2" s="1"/>
      <c r="E2" s="1"/>
      <c r="F2" s="1"/>
      <c r="G2" s="155"/>
      <c r="H2" s="155"/>
      <c r="I2" s="155"/>
      <c r="J2" s="156"/>
    </row>
    <row r="3" spans="1:10" ht="14.25" customHeight="1">
      <c r="A3" s="5"/>
      <c r="B3" s="1"/>
      <c r="C3" s="1"/>
      <c r="D3" s="1"/>
      <c r="E3" s="1"/>
      <c r="F3" s="1"/>
      <c r="G3" s="155"/>
      <c r="H3" s="155"/>
      <c r="I3" s="155"/>
      <c r="J3" s="156"/>
    </row>
    <row r="4" spans="1:10" ht="5.25" customHeight="1">
      <c r="A4" s="5"/>
      <c r="B4" s="1"/>
      <c r="C4" s="1"/>
      <c r="D4" s="1"/>
      <c r="E4" s="1"/>
      <c r="F4" s="1"/>
      <c r="G4" s="1"/>
      <c r="H4" s="1"/>
      <c r="I4" s="1"/>
      <c r="J4" s="2"/>
    </row>
    <row r="5" spans="1:10" ht="8.25" customHeight="1">
      <c r="A5" s="6"/>
      <c r="B5" s="33"/>
      <c r="C5" s="33"/>
      <c r="D5" s="106"/>
      <c r="E5" s="106"/>
      <c r="F5" s="106"/>
      <c r="G5" s="106"/>
      <c r="H5" s="106"/>
      <c r="I5" s="106"/>
      <c r="J5" s="107"/>
    </row>
    <row r="6" spans="1:10" ht="6.75" customHeight="1">
      <c r="A6" s="5"/>
      <c r="B6" s="1"/>
      <c r="C6" s="1"/>
      <c r="D6" s="1"/>
      <c r="E6" s="1"/>
      <c r="F6" s="1"/>
      <c r="G6" s="1"/>
      <c r="H6" s="1"/>
      <c r="I6" s="1"/>
      <c r="J6" s="2"/>
    </row>
    <row r="7" spans="1:10" ht="24.75" customHeight="1">
      <c r="A7" s="34" t="s">
        <v>341</v>
      </c>
      <c r="B7" s="35"/>
      <c r="C7" s="35"/>
      <c r="D7" s="35"/>
      <c r="E7" s="35"/>
      <c r="F7" s="35"/>
      <c r="G7" s="35"/>
      <c r="H7" s="164">
        <f>E11+3</f>
        <v>41911</v>
      </c>
      <c r="I7" s="165"/>
      <c r="J7" s="166"/>
    </row>
    <row r="8" spans="1:10" ht="12" customHeight="1">
      <c r="A8" s="7"/>
      <c r="B8" s="8"/>
      <c r="C8" s="8"/>
      <c r="D8" s="8"/>
      <c r="E8" s="8"/>
      <c r="F8" s="8"/>
      <c r="G8" s="9"/>
      <c r="H8" s="13"/>
      <c r="I8" s="14"/>
      <c r="J8" s="15"/>
    </row>
    <row r="9" spans="1:10" ht="14.25" customHeight="1">
      <c r="A9" s="161" t="s">
        <v>207</v>
      </c>
      <c r="B9" s="162"/>
      <c r="C9" s="162"/>
      <c r="D9" s="162"/>
      <c r="E9" s="162"/>
      <c r="F9" s="162"/>
      <c r="G9" s="163"/>
      <c r="H9" s="157" t="s">
        <v>206</v>
      </c>
      <c r="I9" s="158"/>
      <c r="J9" s="159"/>
    </row>
    <row r="10" spans="1:10" ht="14.25" customHeight="1">
      <c r="A10" s="161"/>
      <c r="B10" s="162"/>
      <c r="C10" s="162"/>
      <c r="D10" s="162"/>
      <c r="E10" s="162"/>
      <c r="F10" s="162"/>
      <c r="G10" s="163"/>
      <c r="H10" s="38"/>
      <c r="I10" s="32"/>
      <c r="J10" s="39"/>
    </row>
    <row r="11" spans="1:10" ht="15.75">
      <c r="A11" s="89"/>
      <c r="B11" s="89"/>
      <c r="C11" s="92">
        <f>E11-4</f>
        <v>41904</v>
      </c>
      <c r="D11" s="93" t="s">
        <v>57</v>
      </c>
      <c r="E11" s="92">
        <v>41908</v>
      </c>
      <c r="F11" s="89"/>
      <c r="G11" s="90"/>
      <c r="H11" s="157" t="s">
        <v>121</v>
      </c>
      <c r="I11" s="158"/>
      <c r="J11" s="159"/>
    </row>
    <row r="12" spans="1:10" ht="6.75" customHeight="1">
      <c r="A12" s="10"/>
      <c r="B12" s="11"/>
      <c r="C12" s="11"/>
      <c r="D12" s="11"/>
      <c r="E12" s="11"/>
      <c r="F12" s="11"/>
      <c r="G12" s="12"/>
      <c r="H12" s="16"/>
      <c r="I12" s="17"/>
      <c r="J12" s="18"/>
    </row>
    <row r="13" spans="1:10" ht="8.25" customHeight="1">
      <c r="A13" s="35"/>
      <c r="B13" s="35"/>
      <c r="C13" s="35"/>
      <c r="D13" s="35"/>
      <c r="E13" s="35"/>
      <c r="F13" s="35"/>
      <c r="G13" s="35"/>
      <c r="H13" s="16"/>
      <c r="I13" s="17"/>
      <c r="J13" s="18"/>
    </row>
    <row r="14" spans="1:10">
      <c r="A14" s="160"/>
      <c r="B14" s="160"/>
      <c r="C14" s="160"/>
      <c r="D14" s="160"/>
      <c r="E14" s="160"/>
      <c r="F14" s="160"/>
      <c r="G14" s="160"/>
      <c r="H14" s="19"/>
      <c r="I14" s="20"/>
      <c r="J14" s="21"/>
    </row>
    <row r="15" spans="1:10">
      <c r="A15" s="160"/>
      <c r="B15" s="160"/>
      <c r="C15" s="160"/>
      <c r="D15" s="160"/>
      <c r="E15" s="160"/>
      <c r="F15" s="160"/>
      <c r="G15" s="160"/>
      <c r="H15" s="36" t="s">
        <v>336</v>
      </c>
      <c r="I15" s="35"/>
      <c r="J15" s="37"/>
    </row>
    <row r="16" spans="1:10">
      <c r="A16" s="160"/>
      <c r="B16" s="160"/>
      <c r="C16" s="160"/>
      <c r="D16" s="160"/>
      <c r="E16" s="160"/>
      <c r="F16" s="160"/>
      <c r="G16" s="160"/>
      <c r="H16" s="17"/>
      <c r="I16" s="17"/>
      <c r="J16" s="18"/>
    </row>
    <row r="17" spans="1:10">
      <c r="A17" s="160"/>
      <c r="B17" s="160"/>
      <c r="C17" s="160"/>
      <c r="D17" s="160"/>
      <c r="E17" s="160"/>
      <c r="F17" s="160"/>
      <c r="G17" s="160"/>
      <c r="H17" s="17"/>
      <c r="I17" s="17"/>
      <c r="J17" s="18"/>
    </row>
    <row r="18" spans="1:10">
      <c r="A18" s="160"/>
      <c r="B18" s="160"/>
      <c r="C18" s="160"/>
      <c r="D18" s="160"/>
      <c r="E18" s="160"/>
      <c r="F18" s="160"/>
      <c r="G18" s="160"/>
      <c r="H18" s="17"/>
      <c r="I18" s="17"/>
      <c r="J18" s="18"/>
    </row>
    <row r="19" spans="1:10">
      <c r="A19" s="160"/>
      <c r="B19" s="160"/>
      <c r="C19" s="160"/>
      <c r="D19" s="160"/>
      <c r="E19" s="160"/>
      <c r="F19" s="160"/>
      <c r="G19" s="160"/>
      <c r="H19" s="17"/>
      <c r="I19" s="17"/>
      <c r="J19" s="18"/>
    </row>
    <row r="20" spans="1:10">
      <c r="A20" s="160"/>
      <c r="B20" s="160"/>
      <c r="C20" s="160"/>
      <c r="D20" s="160"/>
      <c r="E20" s="160"/>
      <c r="F20" s="160"/>
      <c r="G20" s="160"/>
      <c r="H20" s="17"/>
      <c r="I20" s="17"/>
      <c r="J20" s="18"/>
    </row>
    <row r="21" spans="1:10">
      <c r="A21" s="160"/>
      <c r="B21" s="160"/>
      <c r="C21" s="160"/>
      <c r="D21" s="160"/>
      <c r="E21" s="160"/>
      <c r="F21" s="160"/>
      <c r="G21" s="160"/>
      <c r="H21" s="17"/>
      <c r="I21" s="17"/>
      <c r="J21" s="18"/>
    </row>
    <row r="22" spans="1:10">
      <c r="A22" s="160"/>
      <c r="B22" s="160"/>
      <c r="C22" s="160"/>
      <c r="D22" s="160"/>
      <c r="E22" s="160"/>
      <c r="F22" s="160"/>
      <c r="G22" s="160"/>
      <c r="H22" s="17"/>
      <c r="I22" s="17"/>
      <c r="J22" s="18"/>
    </row>
    <row r="23" spans="1:10">
      <c r="A23" s="160"/>
      <c r="B23" s="160"/>
      <c r="C23" s="160"/>
      <c r="D23" s="160"/>
      <c r="E23" s="160"/>
      <c r="F23" s="160"/>
      <c r="G23" s="160"/>
      <c r="H23" s="17"/>
      <c r="I23" s="17"/>
      <c r="J23" s="18"/>
    </row>
    <row r="24" spans="1:10">
      <c r="A24" s="160"/>
      <c r="B24" s="160"/>
      <c r="C24" s="160"/>
      <c r="D24" s="160"/>
      <c r="E24" s="160"/>
      <c r="F24" s="160"/>
      <c r="G24" s="160"/>
      <c r="H24" s="17"/>
      <c r="I24" s="17"/>
      <c r="J24" s="18"/>
    </row>
    <row r="25" spans="1:10">
      <c r="A25" s="160"/>
      <c r="B25" s="160"/>
      <c r="C25" s="160"/>
      <c r="D25" s="160"/>
      <c r="E25" s="160"/>
      <c r="F25" s="160"/>
      <c r="G25" s="160"/>
      <c r="H25" s="17"/>
      <c r="I25" s="17"/>
      <c r="J25" s="18"/>
    </row>
    <row r="26" spans="1:10">
      <c r="A26" s="160"/>
      <c r="B26" s="160"/>
      <c r="C26" s="160"/>
      <c r="D26" s="160"/>
      <c r="E26" s="160"/>
      <c r="F26" s="160"/>
      <c r="G26" s="160"/>
      <c r="H26" s="22"/>
      <c r="I26" s="17"/>
      <c r="J26" s="18"/>
    </row>
    <row r="27" spans="1:10">
      <c r="A27" s="160"/>
      <c r="B27" s="160"/>
      <c r="C27" s="160"/>
      <c r="D27" s="160"/>
      <c r="E27" s="160"/>
      <c r="F27" s="160"/>
      <c r="G27" s="160"/>
      <c r="H27" s="17"/>
      <c r="I27" s="17"/>
      <c r="J27" s="18"/>
    </row>
    <row r="28" spans="1:10">
      <c r="A28" s="160"/>
      <c r="B28" s="160"/>
      <c r="C28" s="160"/>
      <c r="D28" s="160"/>
      <c r="E28" s="160"/>
      <c r="F28" s="160"/>
      <c r="G28" s="160"/>
      <c r="H28" s="17"/>
      <c r="I28" s="17"/>
      <c r="J28" s="18"/>
    </row>
    <row r="29" spans="1:10">
      <c r="A29" s="160"/>
      <c r="B29" s="160"/>
      <c r="C29" s="160"/>
      <c r="D29" s="160"/>
      <c r="E29" s="160"/>
      <c r="F29" s="160"/>
      <c r="G29" s="160"/>
      <c r="H29" s="17"/>
      <c r="I29" s="17"/>
      <c r="J29" s="18"/>
    </row>
    <row r="30" spans="1:10">
      <c r="A30" s="160"/>
      <c r="B30" s="160"/>
      <c r="C30" s="160"/>
      <c r="D30" s="160"/>
      <c r="E30" s="160"/>
      <c r="F30" s="160"/>
      <c r="G30" s="160"/>
      <c r="H30" s="17"/>
      <c r="I30" s="17"/>
      <c r="J30" s="18"/>
    </row>
    <row r="31" spans="1:10">
      <c r="A31" s="160"/>
      <c r="B31" s="160"/>
      <c r="C31" s="160"/>
      <c r="D31" s="160"/>
      <c r="E31" s="160"/>
      <c r="F31" s="160"/>
      <c r="G31" s="160"/>
      <c r="H31" s="17"/>
      <c r="I31" s="17"/>
      <c r="J31" s="18"/>
    </row>
    <row r="32" spans="1:10">
      <c r="A32" s="160"/>
      <c r="B32" s="160"/>
      <c r="C32" s="160"/>
      <c r="D32" s="160"/>
      <c r="E32" s="160"/>
      <c r="F32" s="160"/>
      <c r="G32" s="160"/>
      <c r="H32" s="17"/>
      <c r="I32" s="17"/>
      <c r="J32" s="18"/>
    </row>
    <row r="33" spans="1:10">
      <c r="A33" s="160"/>
      <c r="B33" s="160"/>
      <c r="C33" s="160"/>
      <c r="D33" s="160"/>
      <c r="E33" s="160"/>
      <c r="F33" s="160"/>
      <c r="G33" s="160"/>
      <c r="H33" s="17"/>
      <c r="I33" s="17"/>
      <c r="J33" s="18"/>
    </row>
    <row r="34" spans="1:10">
      <c r="A34" s="160"/>
      <c r="B34" s="160"/>
      <c r="C34" s="160"/>
      <c r="D34" s="160"/>
      <c r="E34" s="160"/>
      <c r="F34" s="160"/>
      <c r="G34" s="160"/>
      <c r="H34" s="17"/>
      <c r="I34" s="17"/>
      <c r="J34" s="18"/>
    </row>
    <row r="35" spans="1:10">
      <c r="A35" s="160"/>
      <c r="B35" s="160"/>
      <c r="C35" s="160"/>
      <c r="D35" s="160"/>
      <c r="E35" s="160"/>
      <c r="F35" s="160"/>
      <c r="G35" s="160"/>
      <c r="H35" s="17"/>
      <c r="I35" s="17"/>
      <c r="J35" s="18"/>
    </row>
    <row r="36" spans="1:10">
      <c r="A36" s="160"/>
      <c r="B36" s="160"/>
      <c r="C36" s="160"/>
      <c r="D36" s="160"/>
      <c r="E36" s="160"/>
      <c r="F36" s="160"/>
      <c r="G36" s="160"/>
      <c r="H36" s="17"/>
      <c r="I36" s="17"/>
      <c r="J36" s="17"/>
    </row>
    <row r="37" spans="1:10">
      <c r="A37" s="160"/>
      <c r="B37" s="160"/>
      <c r="C37" s="160"/>
      <c r="D37" s="160"/>
      <c r="E37" s="160"/>
      <c r="F37" s="160"/>
      <c r="G37" s="160"/>
      <c r="H37" s="17"/>
      <c r="I37" s="17"/>
      <c r="J37" s="17"/>
    </row>
    <row r="38" spans="1:10">
      <c r="A38" s="160"/>
      <c r="B38" s="160"/>
      <c r="C38" s="160"/>
      <c r="D38" s="160"/>
      <c r="E38" s="160"/>
      <c r="F38" s="160"/>
      <c r="G38" s="160"/>
      <c r="H38" s="17"/>
      <c r="I38" s="17"/>
      <c r="J38" s="17"/>
    </row>
    <row r="39" spans="1:10">
      <c r="A39" s="160"/>
      <c r="B39" s="160"/>
      <c r="C39" s="160"/>
      <c r="D39" s="160"/>
      <c r="E39" s="160"/>
      <c r="F39" s="160"/>
      <c r="G39" s="160"/>
      <c r="H39" s="17"/>
      <c r="I39" s="17"/>
      <c r="J39" s="17"/>
    </row>
    <row r="40" spans="1:10">
      <c r="A40" s="160"/>
      <c r="B40" s="160"/>
      <c r="C40" s="160"/>
      <c r="D40" s="160"/>
      <c r="E40" s="160"/>
      <c r="F40" s="160"/>
      <c r="G40" s="160"/>
      <c r="H40" s="86" t="s">
        <v>342</v>
      </c>
      <c r="I40" s="86"/>
      <c r="J40" s="18"/>
    </row>
    <row r="41" spans="1:10">
      <c r="A41" s="160"/>
      <c r="B41" s="160"/>
      <c r="C41" s="160"/>
      <c r="D41" s="160"/>
      <c r="E41" s="160"/>
      <c r="F41" s="160"/>
      <c r="G41" s="160"/>
      <c r="H41" s="86" t="s">
        <v>343</v>
      </c>
      <c r="I41" s="31"/>
      <c r="J41" s="18"/>
    </row>
    <row r="42" spans="1:10">
      <c r="A42" s="160"/>
      <c r="B42" s="160"/>
      <c r="C42" s="160"/>
      <c r="D42" s="160"/>
      <c r="E42" s="160"/>
      <c r="F42" s="160"/>
      <c r="G42" s="160"/>
      <c r="H42" s="86" t="s">
        <v>344</v>
      </c>
      <c r="I42" s="86"/>
      <c r="J42" s="86"/>
    </row>
    <row r="43" spans="1:10">
      <c r="A43" s="1"/>
      <c r="B43" s="1"/>
      <c r="C43" s="1"/>
      <c r="D43" s="1"/>
      <c r="E43" s="1"/>
      <c r="F43" s="1"/>
      <c r="G43" s="1"/>
      <c r="H43" s="86" t="s">
        <v>345</v>
      </c>
      <c r="I43" s="31"/>
      <c r="J43" s="18"/>
    </row>
    <row r="44" spans="1:10">
      <c r="A44" s="1"/>
      <c r="B44" s="1"/>
      <c r="C44" s="1"/>
      <c r="D44" s="1"/>
      <c r="E44" s="1"/>
      <c r="F44" s="1"/>
      <c r="G44" s="1"/>
      <c r="H44" s="86"/>
      <c r="I44" s="31"/>
      <c r="J44" s="18"/>
    </row>
    <row r="45" spans="1:10">
      <c r="A45" s="1"/>
      <c r="B45" s="1"/>
      <c r="C45" s="1"/>
      <c r="D45" s="1"/>
      <c r="E45" s="1"/>
      <c r="F45" s="1"/>
      <c r="G45" s="1"/>
      <c r="H45" s="86" t="s">
        <v>374</v>
      </c>
      <c r="I45" s="86" t="s">
        <v>375</v>
      </c>
      <c r="J45" s="18"/>
    </row>
    <row r="46" spans="1:10">
      <c r="A46" s="1"/>
      <c r="B46" s="1"/>
      <c r="C46" s="1"/>
      <c r="D46" s="1"/>
      <c r="E46" s="1"/>
      <c r="F46" s="1"/>
      <c r="G46" s="1"/>
      <c r="H46" s="86" t="s">
        <v>376</v>
      </c>
      <c r="I46" s="31"/>
      <c r="J46" s="18"/>
    </row>
    <row r="47" spans="1:10">
      <c r="A47" s="1"/>
      <c r="B47" s="1"/>
      <c r="C47" s="1"/>
      <c r="D47" s="1"/>
      <c r="E47" s="1"/>
      <c r="F47" s="1"/>
      <c r="G47" s="1"/>
      <c r="H47" s="86" t="s">
        <v>377</v>
      </c>
      <c r="I47" s="31"/>
      <c r="J47" s="18"/>
    </row>
    <row r="48" spans="1:10">
      <c r="A48" s="1"/>
      <c r="B48" s="1"/>
      <c r="C48" s="1"/>
      <c r="D48" s="1"/>
      <c r="E48" s="1"/>
      <c r="F48" s="1"/>
      <c r="G48" s="1"/>
      <c r="H48" s="153"/>
      <c r="I48" s="17"/>
      <c r="J48" s="18"/>
    </row>
    <row r="49" spans="1:10">
      <c r="A49" s="1"/>
      <c r="B49" s="1"/>
      <c r="C49" s="1"/>
      <c r="D49" s="1"/>
      <c r="E49" s="1"/>
      <c r="F49" s="1"/>
      <c r="G49" s="1"/>
      <c r="H49" s="86"/>
      <c r="I49" s="31"/>
      <c r="J49" s="18"/>
    </row>
    <row r="50" spans="1:10">
      <c r="A50" s="1"/>
      <c r="B50" s="1"/>
      <c r="C50" s="1"/>
      <c r="D50" s="1"/>
      <c r="E50" s="1"/>
      <c r="F50" s="1"/>
      <c r="G50" s="1"/>
      <c r="H50" s="86"/>
      <c r="I50" s="86"/>
      <c r="J50" s="18"/>
    </row>
    <row r="51" spans="1:10">
      <c r="A51" s="1"/>
      <c r="B51" s="1"/>
      <c r="C51" s="1"/>
      <c r="D51" s="1"/>
      <c r="E51" s="1"/>
      <c r="F51" s="1"/>
      <c r="G51" s="1"/>
      <c r="H51" s="86"/>
      <c r="I51" s="31"/>
      <c r="J51" s="18"/>
    </row>
    <row r="52" spans="1:10">
      <c r="A52" s="1"/>
      <c r="B52" s="1"/>
      <c r="C52" s="1"/>
      <c r="D52" s="1"/>
      <c r="E52" s="1"/>
      <c r="F52" s="1"/>
      <c r="G52" s="1"/>
      <c r="H52" s="86"/>
      <c r="I52" s="31"/>
      <c r="J52" s="18"/>
    </row>
    <row r="53" spans="1:10">
      <c r="H53" s="153"/>
      <c r="I53" s="17"/>
      <c r="J53" s="18"/>
    </row>
    <row r="54" spans="1:10" ht="15.75">
      <c r="H54" s="41"/>
      <c r="I54" s="31"/>
      <c r="J54" s="18"/>
    </row>
    <row r="55" spans="1:10">
      <c r="H55" s="86"/>
      <c r="I55" s="86"/>
      <c r="J55" s="18"/>
    </row>
    <row r="56" spans="1:10">
      <c r="H56" s="86"/>
      <c r="I56" s="31"/>
      <c r="J56" s="18"/>
    </row>
    <row r="57" spans="1:10">
      <c r="H57" s="86"/>
      <c r="I57" s="31"/>
      <c r="J57" s="18"/>
    </row>
    <row r="58" spans="1:10">
      <c r="H58" s="86"/>
      <c r="I58" s="31"/>
      <c r="J58" s="18"/>
    </row>
    <row r="59" spans="1:10" ht="15.75">
      <c r="H59" s="41"/>
      <c r="I59" s="31"/>
      <c r="J59" s="18"/>
    </row>
    <row r="60" spans="1:10" ht="39.75" customHeight="1">
      <c r="H60" s="86"/>
      <c r="I60" s="86"/>
      <c r="J60" s="18"/>
    </row>
  </sheetData>
  <mergeCells count="6">
    <mergeCell ref="G1:J3"/>
    <mergeCell ref="H9:J9"/>
    <mergeCell ref="H11:J11"/>
    <mergeCell ref="A14:G42"/>
    <mergeCell ref="A9:G10"/>
    <mergeCell ref="H7:J7"/>
  </mergeCells>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2"/>
  <sheetViews>
    <sheetView showGridLines="0" workbookViewId="0">
      <selection activeCell="N30" sqref="N30"/>
    </sheetView>
  </sheetViews>
  <sheetFormatPr defaultRowHeight="14.25"/>
  <cols>
    <col min="9" max="9" width="11.125" customWidth="1"/>
    <col min="10" max="10" width="8.625" customWidth="1"/>
  </cols>
  <sheetData>
    <row r="1" spans="1:10" ht="14.25" customHeight="1">
      <c r="A1" s="5"/>
      <c r="B1" s="1"/>
      <c r="C1" s="1"/>
      <c r="D1" s="1"/>
      <c r="E1" s="1"/>
      <c r="F1" s="1"/>
      <c r="G1" s="1"/>
      <c r="H1" s="1"/>
      <c r="I1" s="1"/>
      <c r="J1" s="2"/>
    </row>
    <row r="2" spans="1:10" ht="14.25" customHeight="1">
      <c r="A2" s="5"/>
      <c r="B2" s="1"/>
      <c r="C2" s="1"/>
      <c r="D2" s="1"/>
      <c r="E2" s="1"/>
      <c r="F2" s="1"/>
      <c r="G2" s="1"/>
      <c r="H2" s="1"/>
      <c r="I2" s="1"/>
      <c r="J2" s="2"/>
    </row>
    <row r="3" spans="1:10" ht="14.25" customHeight="1">
      <c r="A3" s="5"/>
      <c r="B3" s="1"/>
      <c r="C3" s="1"/>
      <c r="D3" s="1"/>
      <c r="E3" s="1"/>
      <c r="F3" s="1"/>
      <c r="G3" s="1"/>
      <c r="H3" s="1"/>
      <c r="I3" s="1"/>
      <c r="J3" s="2"/>
    </row>
    <row r="4" spans="1:10" ht="5.25" customHeight="1">
      <c r="A4" s="5"/>
      <c r="B4" s="1"/>
      <c r="C4" s="1"/>
      <c r="D4" s="1"/>
      <c r="E4" s="1"/>
      <c r="F4" s="1"/>
      <c r="G4" s="1"/>
      <c r="H4" s="1"/>
      <c r="I4" s="1"/>
      <c r="J4" s="2"/>
    </row>
    <row r="5" spans="1:10" ht="8.25" customHeight="1">
      <c r="A5" s="6"/>
      <c r="B5" s="33"/>
      <c r="C5" s="33"/>
      <c r="D5" s="3"/>
      <c r="E5" s="3"/>
      <c r="F5" s="3"/>
      <c r="G5" s="3"/>
      <c r="H5" s="3"/>
      <c r="I5" s="3"/>
      <c r="J5" s="4"/>
    </row>
    <row r="6" spans="1:10" ht="15.75" customHeight="1">
      <c r="A6" s="24"/>
      <c r="B6" s="25"/>
      <c r="C6" s="25"/>
      <c r="D6" s="25"/>
      <c r="E6" s="25"/>
      <c r="F6" s="25"/>
      <c r="G6" s="25"/>
      <c r="H6" s="25"/>
      <c r="I6" s="25"/>
      <c r="J6" s="26"/>
    </row>
    <row r="7" spans="1:10" ht="15" customHeight="1">
      <c r="A7" s="23" t="s">
        <v>6</v>
      </c>
      <c r="B7" s="27"/>
      <c r="C7" s="27"/>
      <c r="D7" s="27"/>
      <c r="E7" s="27"/>
      <c r="F7" s="27"/>
      <c r="G7" s="27"/>
      <c r="H7" s="27"/>
      <c r="I7" s="27"/>
      <c r="J7" s="28"/>
    </row>
    <row r="8" spans="1:10" ht="15" customHeight="1">
      <c r="A8" s="171" t="s">
        <v>0</v>
      </c>
      <c r="B8" s="171"/>
      <c r="C8" s="171"/>
      <c r="D8" s="171"/>
      <c r="E8" s="171"/>
      <c r="F8" s="171" t="s">
        <v>7</v>
      </c>
      <c r="G8" s="171"/>
      <c r="H8" s="171"/>
      <c r="I8" s="171"/>
      <c r="J8" s="171"/>
    </row>
    <row r="9" spans="1:10" ht="31.5" customHeight="1">
      <c r="A9" s="29" t="s">
        <v>1</v>
      </c>
      <c r="B9" s="172" t="s">
        <v>8</v>
      </c>
      <c r="C9" s="173"/>
      <c r="D9" s="173"/>
      <c r="E9" s="174"/>
      <c r="F9" s="29" t="s">
        <v>16</v>
      </c>
      <c r="G9" s="175" t="s">
        <v>9</v>
      </c>
      <c r="H9" s="175"/>
      <c r="I9" s="175"/>
      <c r="J9" s="175"/>
    </row>
    <row r="10" spans="1:10" ht="31.5" customHeight="1">
      <c r="A10" s="29" t="s">
        <v>10</v>
      </c>
      <c r="B10" s="175" t="s">
        <v>11</v>
      </c>
      <c r="C10" s="175"/>
      <c r="D10" s="175"/>
      <c r="E10" s="175"/>
      <c r="F10" s="29" t="s">
        <v>2</v>
      </c>
      <c r="G10" s="175" t="s">
        <v>4</v>
      </c>
      <c r="H10" s="175"/>
      <c r="I10" s="175"/>
      <c r="J10" s="175"/>
    </row>
    <row r="11" spans="1:10" ht="31.5" customHeight="1">
      <c r="A11" s="29" t="s">
        <v>12</v>
      </c>
      <c r="B11" s="175" t="s">
        <v>13</v>
      </c>
      <c r="C11" s="175"/>
      <c r="D11" s="175"/>
      <c r="E11" s="175"/>
      <c r="F11" s="29" t="s">
        <v>17</v>
      </c>
      <c r="G11" s="175" t="s">
        <v>5</v>
      </c>
      <c r="H11" s="175"/>
      <c r="I11" s="175"/>
      <c r="J11" s="175"/>
    </row>
    <row r="12" spans="1:10" ht="31.5" customHeight="1">
      <c r="A12" s="29" t="s">
        <v>14</v>
      </c>
      <c r="B12" s="175" t="s">
        <v>15</v>
      </c>
      <c r="C12" s="175"/>
      <c r="D12" s="175"/>
      <c r="E12" s="175"/>
      <c r="F12" s="29"/>
      <c r="G12" s="176"/>
      <c r="H12" s="176"/>
      <c r="I12" s="176"/>
      <c r="J12" s="176"/>
    </row>
    <row r="13" spans="1:10" ht="15" customHeight="1">
      <c r="A13" s="5"/>
      <c r="B13" s="1"/>
      <c r="C13" s="1"/>
      <c r="D13" s="1"/>
      <c r="E13" s="1"/>
      <c r="F13" s="1"/>
      <c r="G13" s="1"/>
      <c r="H13" s="1"/>
      <c r="I13" s="1"/>
      <c r="J13" s="2"/>
    </row>
    <row r="14" spans="1:10" ht="15" customHeight="1">
      <c r="A14" s="5"/>
      <c r="B14" s="1"/>
      <c r="C14" s="1"/>
      <c r="D14" s="1"/>
      <c r="E14" s="1"/>
      <c r="F14" s="1"/>
      <c r="G14" s="1"/>
      <c r="H14" s="1"/>
      <c r="I14" s="1"/>
      <c r="J14" s="2"/>
    </row>
    <row r="15" spans="1:10" ht="24.75" customHeight="1">
      <c r="A15" s="160"/>
      <c r="B15" s="160"/>
      <c r="C15" s="160"/>
      <c r="D15" s="160"/>
      <c r="E15" s="160"/>
      <c r="F15" s="160"/>
      <c r="G15" s="160"/>
    </row>
    <row r="16" spans="1:10" ht="12" customHeight="1">
      <c r="A16" s="160"/>
      <c r="B16" s="160"/>
      <c r="C16" s="160"/>
      <c r="D16" s="160"/>
      <c r="E16" s="160"/>
      <c r="F16" s="160"/>
      <c r="G16" s="160"/>
    </row>
    <row r="17" spans="1:7" ht="14.25" customHeight="1">
      <c r="A17" s="160"/>
      <c r="B17" s="160"/>
      <c r="C17" s="160"/>
      <c r="D17" s="160"/>
      <c r="E17" s="160"/>
      <c r="F17" s="160"/>
      <c r="G17" s="160"/>
    </row>
    <row r="18" spans="1:7" ht="14.25" customHeight="1">
      <c r="A18" s="160"/>
      <c r="B18" s="160"/>
      <c r="C18" s="160"/>
      <c r="D18" s="160"/>
      <c r="E18" s="160"/>
      <c r="F18" s="160"/>
      <c r="G18" s="160"/>
    </row>
    <row r="19" spans="1:7">
      <c r="A19" s="160"/>
      <c r="B19" s="160"/>
      <c r="C19" s="160"/>
      <c r="D19" s="160"/>
      <c r="E19" s="160"/>
      <c r="F19" s="160"/>
      <c r="G19" s="160"/>
    </row>
    <row r="20" spans="1:7" ht="6.75" customHeight="1">
      <c r="A20" s="160"/>
      <c r="B20" s="160"/>
      <c r="C20" s="160"/>
      <c r="D20" s="160"/>
      <c r="E20" s="160"/>
      <c r="F20" s="160"/>
      <c r="G20" s="160"/>
    </row>
    <row r="21" spans="1:7" ht="8.25" customHeight="1">
      <c r="A21" s="160"/>
      <c r="B21" s="160"/>
      <c r="C21" s="160"/>
      <c r="D21" s="160"/>
      <c r="E21" s="160"/>
      <c r="F21" s="160"/>
      <c r="G21" s="160"/>
    </row>
    <row r="22" spans="1:7">
      <c r="A22" s="160"/>
      <c r="B22" s="160"/>
      <c r="C22" s="160"/>
      <c r="D22" s="160"/>
      <c r="E22" s="160"/>
      <c r="F22" s="160"/>
      <c r="G22" s="160"/>
    </row>
    <row r="23" spans="1:7">
      <c r="A23" s="160"/>
      <c r="B23" s="160"/>
      <c r="C23" s="160"/>
      <c r="D23" s="160"/>
      <c r="E23" s="160"/>
      <c r="F23" s="160"/>
      <c r="G23" s="160"/>
    </row>
    <row r="24" spans="1:7">
      <c r="A24" s="160"/>
      <c r="B24" s="160"/>
      <c r="C24" s="160"/>
      <c r="D24" s="160"/>
      <c r="E24" s="160"/>
      <c r="F24" s="160"/>
      <c r="G24" s="160"/>
    </row>
    <row r="25" spans="1:7">
      <c r="A25" s="160"/>
      <c r="B25" s="160"/>
      <c r="C25" s="160"/>
      <c r="D25" s="160"/>
      <c r="E25" s="160"/>
      <c r="F25" s="160"/>
      <c r="G25" s="160"/>
    </row>
    <row r="26" spans="1:7">
      <c r="A26" s="160"/>
      <c r="B26" s="160"/>
      <c r="C26" s="160"/>
      <c r="D26" s="160"/>
      <c r="E26" s="160"/>
      <c r="F26" s="160"/>
      <c r="G26" s="160"/>
    </row>
    <row r="27" spans="1:7">
      <c r="A27" s="160"/>
      <c r="B27" s="160"/>
      <c r="C27" s="160"/>
      <c r="D27" s="160"/>
      <c r="E27" s="160"/>
      <c r="F27" s="160"/>
      <c r="G27" s="160"/>
    </row>
    <row r="28" spans="1:7">
      <c r="A28" s="160"/>
      <c r="B28" s="160"/>
      <c r="C28" s="160"/>
      <c r="D28" s="160"/>
      <c r="E28" s="160"/>
      <c r="F28" s="160"/>
      <c r="G28" s="160"/>
    </row>
    <row r="29" spans="1:7">
      <c r="A29" s="160"/>
      <c r="B29" s="160"/>
      <c r="C29" s="160"/>
      <c r="D29" s="160"/>
      <c r="E29" s="160"/>
      <c r="F29" s="160"/>
      <c r="G29" s="160"/>
    </row>
    <row r="30" spans="1:7">
      <c r="A30" s="160"/>
      <c r="B30" s="160"/>
      <c r="C30" s="160"/>
      <c r="D30" s="160"/>
      <c r="E30" s="160"/>
      <c r="F30" s="160"/>
      <c r="G30" s="160"/>
    </row>
    <row r="31" spans="1:7">
      <c r="A31" s="160"/>
      <c r="B31" s="160"/>
      <c r="C31" s="160"/>
      <c r="D31" s="160"/>
      <c r="E31" s="160"/>
      <c r="F31" s="160"/>
      <c r="G31" s="160"/>
    </row>
    <row r="32" spans="1:7">
      <c r="A32" s="160"/>
      <c r="B32" s="160"/>
      <c r="C32" s="160"/>
      <c r="D32" s="160"/>
      <c r="E32" s="160"/>
      <c r="F32" s="160"/>
      <c r="G32" s="160"/>
    </row>
    <row r="33" spans="1:7">
      <c r="A33" s="160"/>
      <c r="B33" s="160"/>
      <c r="C33" s="160"/>
      <c r="D33" s="160"/>
      <c r="E33" s="160"/>
      <c r="F33" s="160"/>
      <c r="G33" s="160"/>
    </row>
    <row r="34" spans="1:7">
      <c r="A34" s="160"/>
      <c r="B34" s="160"/>
      <c r="C34" s="160"/>
      <c r="D34" s="160"/>
      <c r="E34" s="160"/>
      <c r="F34" s="160"/>
      <c r="G34" s="160"/>
    </row>
    <row r="35" spans="1:7">
      <c r="A35" s="160"/>
      <c r="B35" s="160"/>
      <c r="C35" s="160"/>
      <c r="D35" s="160"/>
      <c r="E35" s="160"/>
      <c r="F35" s="160"/>
      <c r="G35" s="160"/>
    </row>
    <row r="36" spans="1:7">
      <c r="A36" s="160"/>
      <c r="B36" s="160"/>
      <c r="C36" s="160"/>
      <c r="D36" s="160"/>
      <c r="E36" s="160"/>
      <c r="F36" s="160"/>
      <c r="G36" s="160"/>
    </row>
    <row r="37" spans="1:7">
      <c r="A37" s="160"/>
      <c r="B37" s="160"/>
      <c r="C37" s="160"/>
      <c r="D37" s="160"/>
      <c r="E37" s="160"/>
      <c r="F37" s="160"/>
      <c r="G37" s="160"/>
    </row>
    <row r="38" spans="1:7">
      <c r="A38" s="160"/>
      <c r="B38" s="160"/>
      <c r="C38" s="160"/>
      <c r="D38" s="160"/>
      <c r="E38" s="160"/>
      <c r="F38" s="160"/>
      <c r="G38" s="160"/>
    </row>
    <row r="39" spans="1:7">
      <c r="A39" s="160"/>
      <c r="B39" s="160"/>
      <c r="C39" s="160"/>
      <c r="D39" s="160"/>
      <c r="E39" s="160"/>
      <c r="F39" s="160"/>
      <c r="G39" s="160"/>
    </row>
    <row r="40" spans="1:7">
      <c r="A40" s="160"/>
      <c r="B40" s="160"/>
      <c r="C40" s="160"/>
      <c r="D40" s="160"/>
      <c r="E40" s="160"/>
      <c r="F40" s="160"/>
      <c r="G40" s="160"/>
    </row>
    <row r="41" spans="1:7">
      <c r="A41" s="160"/>
      <c r="B41" s="160"/>
      <c r="C41" s="160"/>
      <c r="D41" s="160"/>
      <c r="E41" s="160"/>
      <c r="F41" s="160"/>
      <c r="G41" s="160"/>
    </row>
    <row r="42" spans="1:7">
      <c r="A42" s="160"/>
      <c r="B42" s="160"/>
      <c r="C42" s="160"/>
      <c r="D42" s="160"/>
      <c r="E42" s="160"/>
      <c r="F42" s="160"/>
      <c r="G42" s="160"/>
    </row>
    <row r="43" spans="1:7">
      <c r="A43" s="160"/>
      <c r="B43" s="160"/>
      <c r="C43" s="160"/>
      <c r="D43" s="160"/>
      <c r="E43" s="160"/>
      <c r="F43" s="160"/>
      <c r="G43" s="160"/>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sheetData>
  <mergeCells count="11">
    <mergeCell ref="G11:J11"/>
    <mergeCell ref="G12:J12"/>
    <mergeCell ref="A15:G43"/>
    <mergeCell ref="B11:E11"/>
    <mergeCell ref="B12:E12"/>
    <mergeCell ref="F8:J8"/>
    <mergeCell ref="A8:E8"/>
    <mergeCell ref="B9:E9"/>
    <mergeCell ref="B10:E10"/>
    <mergeCell ref="G9:J9"/>
    <mergeCell ref="G10:J10"/>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R813"/>
  <sheetViews>
    <sheetView workbookViewId="0">
      <pane xSplit="8" ySplit="4" topLeftCell="P5" activePane="bottomRight" state="frozen"/>
      <selection pane="topRight" activeCell="I1" sqref="I1"/>
      <selection pane="bottomLeft" activeCell="A5" sqref="A5"/>
      <selection pane="bottomRight" activeCell="S35" activeCellId="1" sqref="R26 S35"/>
    </sheetView>
  </sheetViews>
  <sheetFormatPr defaultRowHeight="14.25"/>
  <cols>
    <col min="1" max="7" width="9" style="42"/>
    <col min="8" max="8" width="13" style="42" customWidth="1"/>
    <col min="9" max="9" width="11.625" style="42" bestFit="1" customWidth="1"/>
    <col min="10" max="10" width="13.5" style="42" bestFit="1" customWidth="1"/>
    <col min="11" max="11" width="9.25" style="42" customWidth="1"/>
    <col min="12" max="12" width="11.125" style="42" customWidth="1"/>
    <col min="13" max="13" width="9" style="42"/>
    <col min="14" max="14" width="11.625" style="42" bestFit="1" customWidth="1"/>
    <col min="15" max="15" width="10.5" style="42" bestFit="1" customWidth="1"/>
    <col min="16" max="16" width="22.75" style="42" bestFit="1" customWidth="1"/>
    <col min="17" max="17" width="15" style="42" bestFit="1" customWidth="1"/>
    <col min="18" max="18" width="19.375" style="42" bestFit="1" customWidth="1"/>
    <col min="19" max="16384" width="9" style="42"/>
  </cols>
  <sheetData>
    <row r="1" spans="1:18" ht="22.5" customHeight="1">
      <c r="I1" s="62">
        <v>300</v>
      </c>
    </row>
    <row r="2" spans="1:18">
      <c r="H2" s="96" t="str">
        <f>[5]!HisQuote("[000300.SH,CI005018.WI]","[close,changeper]","5",,,-1,"Y",2,2,1,1,1,1,1,1,1)</f>
        <v>Wind资讯</v>
      </c>
      <c r="I2" s="150" t="s">
        <v>350</v>
      </c>
      <c r="J2" s="150" t="s">
        <v>86</v>
      </c>
      <c r="K2" s="150" t="s">
        <v>350</v>
      </c>
      <c r="L2" s="150" t="s">
        <v>86</v>
      </c>
      <c r="M2" s="48" t="s">
        <v>20</v>
      </c>
      <c r="N2" s="48" t="s">
        <v>338</v>
      </c>
    </row>
    <row r="3" spans="1:18">
      <c r="H3" s="151"/>
      <c r="I3" s="151" t="s">
        <v>351</v>
      </c>
      <c r="J3" s="151" t="s">
        <v>87</v>
      </c>
      <c r="K3" s="151" t="s">
        <v>351</v>
      </c>
      <c r="L3" s="151" t="s">
        <v>87</v>
      </c>
      <c r="M3" s="68" t="s">
        <v>37</v>
      </c>
      <c r="N3" s="68" t="s">
        <v>205</v>
      </c>
      <c r="P3" s="59" t="s">
        <v>27</v>
      </c>
      <c r="Q3" s="59" t="s">
        <v>28</v>
      </c>
      <c r="R3" s="48" t="s">
        <v>26</v>
      </c>
    </row>
    <row r="4" spans="1:18">
      <c r="H4" s="94" t="s">
        <v>349</v>
      </c>
      <c r="I4" s="94" t="s">
        <v>352</v>
      </c>
      <c r="J4" s="94" t="s">
        <v>352</v>
      </c>
      <c r="K4" s="94" t="s">
        <v>353</v>
      </c>
      <c r="L4" s="94" t="s">
        <v>353</v>
      </c>
      <c r="M4" s="110" t="s">
        <v>19</v>
      </c>
      <c r="N4" s="110" t="s">
        <v>19</v>
      </c>
      <c r="O4" s="54"/>
      <c r="P4" s="55" t="s">
        <v>21</v>
      </c>
      <c r="Q4" s="58" t="s">
        <v>22</v>
      </c>
      <c r="R4" s="91">
        <f>[5]!s_pq_pctchange(Q4,$Q$18,$Q$19)</f>
        <v>0.49438997266630924</v>
      </c>
    </row>
    <row r="5" spans="1:18">
      <c r="A5" s="53" t="s">
        <v>335</v>
      </c>
      <c r="H5" s="95">
        <v>41547</v>
      </c>
      <c r="I5" s="103">
        <v>2409.0369999999998</v>
      </c>
      <c r="J5" s="103">
        <v>5950.8238000000001</v>
      </c>
      <c r="K5" s="103">
        <v>0.587314</v>
      </c>
      <c r="L5" s="103">
        <v>0.47055599999999997</v>
      </c>
      <c r="M5" s="49">
        <f>I5/$I$5-1</f>
        <v>0</v>
      </c>
      <c r="N5" s="49">
        <f>J5/$J$5-1</f>
        <v>0</v>
      </c>
      <c r="O5" s="54"/>
      <c r="P5" s="110" t="s">
        <v>204</v>
      </c>
      <c r="Q5" s="58" t="s">
        <v>203</v>
      </c>
      <c r="R5" s="91">
        <f>[5]!s_pq_pctchange(Q5,$Q$18,$Q$19)</f>
        <v>0.95007523208083811</v>
      </c>
    </row>
    <row r="6" spans="1:18">
      <c r="H6" s="95">
        <v>41555</v>
      </c>
      <c r="I6" s="103">
        <v>2441.8110000000001</v>
      </c>
      <c r="J6" s="103">
        <v>5964.3227999999999</v>
      </c>
      <c r="K6" s="103">
        <v>1.3604609999999999</v>
      </c>
      <c r="L6" s="103">
        <v>0.22684299999999999</v>
      </c>
      <c r="M6" s="49">
        <f t="shared" ref="M6:M69" si="0">I6/$I$5-1</f>
        <v>1.3604606321945489E-2</v>
      </c>
      <c r="N6" s="49">
        <f t="shared" ref="N6:N69" si="1">J6/$J$5-1</f>
        <v>2.2684254237201884E-3</v>
      </c>
      <c r="O6" s="54"/>
      <c r="P6" s="110" t="s">
        <v>187</v>
      </c>
      <c r="Q6" s="58" t="s">
        <v>188</v>
      </c>
      <c r="R6" s="91">
        <f>[5]!s_pq_pctchange(Q6,$Q$18,$Q$19)</f>
        <v>0.95350353490921691</v>
      </c>
    </row>
    <row r="7" spans="1:18">
      <c r="H7" s="95">
        <v>41556</v>
      </c>
      <c r="I7" s="103">
        <v>2453.5830000000001</v>
      </c>
      <c r="J7" s="103">
        <v>5994.3532999999998</v>
      </c>
      <c r="K7" s="103">
        <v>0.482101</v>
      </c>
      <c r="L7" s="103">
        <v>0.50350200000000001</v>
      </c>
      <c r="M7" s="49">
        <f t="shared" si="0"/>
        <v>1.8491206237181146E-2</v>
      </c>
      <c r="N7" s="49">
        <f t="shared" si="1"/>
        <v>7.3148695815863363E-3</v>
      </c>
      <c r="O7" s="54"/>
      <c r="P7" s="55" t="s">
        <v>189</v>
      </c>
      <c r="Q7" s="58" t="s">
        <v>190</v>
      </c>
      <c r="R7" s="91">
        <f>[5]!s_pq_pctchange(Q7,$Q$18,$Q$19)</f>
        <v>0.46253987756919024</v>
      </c>
    </row>
    <row r="8" spans="1:18">
      <c r="H8" s="95">
        <v>41557</v>
      </c>
      <c r="I8" s="103">
        <v>2429.317</v>
      </c>
      <c r="J8" s="103">
        <v>5919.0832</v>
      </c>
      <c r="K8" s="103">
        <v>-0.98900299999999997</v>
      </c>
      <c r="L8" s="103">
        <v>-1.2556830000000001</v>
      </c>
      <c r="M8" s="49">
        <f t="shared" si="0"/>
        <v>8.4183015868997124E-3</v>
      </c>
      <c r="N8" s="49">
        <f t="shared" si="1"/>
        <v>-5.3338161348349677E-3</v>
      </c>
      <c r="O8" s="54"/>
      <c r="P8" s="55" t="s">
        <v>192</v>
      </c>
      <c r="Q8" s="58" t="s">
        <v>191</v>
      </c>
      <c r="R8" s="91">
        <f>[5]!s_pq_pctchange(Q8,$Q$18,$Q$19)</f>
        <v>3.7109368147365096</v>
      </c>
    </row>
    <row r="9" spans="1:18">
      <c r="H9" s="95">
        <v>41558</v>
      </c>
      <c r="I9" s="103">
        <v>2468.5079999999998</v>
      </c>
      <c r="J9" s="103">
        <v>5990.3293999999996</v>
      </c>
      <c r="K9" s="103">
        <v>1.6132519999999999</v>
      </c>
      <c r="L9" s="103">
        <v>1.20367</v>
      </c>
      <c r="M9" s="49">
        <f t="shared" si="0"/>
        <v>2.4686627893220514E-2</v>
      </c>
      <c r="N9" s="49">
        <f t="shared" si="1"/>
        <v>6.6386774886528777E-3</v>
      </c>
      <c r="O9" s="54"/>
      <c r="P9" s="55" t="s">
        <v>194</v>
      </c>
      <c r="Q9" s="58" t="s">
        <v>193</v>
      </c>
      <c r="R9" s="91">
        <f>[5]!s_pq_pctchange(Q9,$Q$18,$Q$19)</f>
        <v>1.0578356395860355</v>
      </c>
    </row>
    <row r="10" spans="1:18">
      <c r="H10" s="95">
        <v>41561</v>
      </c>
      <c r="I10" s="103">
        <v>2472.5419999999999</v>
      </c>
      <c r="J10" s="103">
        <v>5983.9727000000003</v>
      </c>
      <c r="K10" s="103">
        <v>0.16341900000000001</v>
      </c>
      <c r="L10" s="103">
        <v>-0.106116</v>
      </c>
      <c r="M10" s="49">
        <f t="shared" si="0"/>
        <v>2.6361155930772373E-2</v>
      </c>
      <c r="N10" s="49">
        <f t="shared" si="1"/>
        <v>5.5704724445042597E-3</v>
      </c>
      <c r="O10" s="54"/>
      <c r="P10" s="55" t="s">
        <v>196</v>
      </c>
      <c r="Q10" s="58" t="s">
        <v>195</v>
      </c>
      <c r="R10" s="91">
        <f>[5]!s_pq_pctchange(Q10,$Q$18,$Q$19)</f>
        <v>2.4047154813252813</v>
      </c>
    </row>
    <row r="11" spans="1:18">
      <c r="H11" s="95">
        <v>41562</v>
      </c>
      <c r="I11" s="103">
        <v>2467.5169999999998</v>
      </c>
      <c r="J11" s="103">
        <v>6070.2833000000001</v>
      </c>
      <c r="K11" s="103">
        <v>-0.203232</v>
      </c>
      <c r="L11" s="103">
        <v>1.4423630000000001</v>
      </c>
      <c r="M11" s="49">
        <f t="shared" si="0"/>
        <v>2.4275260197331949E-2</v>
      </c>
      <c r="N11" s="49">
        <f t="shared" si="1"/>
        <v>2.0074447507587134E-2</v>
      </c>
      <c r="O11" s="54"/>
      <c r="P11" s="55" t="s">
        <v>198</v>
      </c>
      <c r="Q11" s="58" t="s">
        <v>197</v>
      </c>
      <c r="R11" s="91">
        <f>[5]!s_pq_pctchange(Q11,$Q$18,$Q$19)</f>
        <v>0.15098822450798632</v>
      </c>
    </row>
    <row r="12" spans="1:18">
      <c r="H12" s="95">
        <v>41563</v>
      </c>
      <c r="I12" s="103">
        <v>2421.3710000000001</v>
      </c>
      <c r="J12" s="103">
        <v>5948.1085999999996</v>
      </c>
      <c r="K12" s="103">
        <v>-1.870139</v>
      </c>
      <c r="L12" s="103">
        <v>-2.0126689999999998</v>
      </c>
      <c r="M12" s="49">
        <f t="shared" si="0"/>
        <v>5.1198881544785024E-3</v>
      </c>
      <c r="N12" s="49">
        <f t="shared" si="1"/>
        <v>-4.5627296173689214E-4</v>
      </c>
      <c r="O12" s="54"/>
      <c r="P12" s="55" t="s">
        <v>200</v>
      </c>
      <c r="Q12" s="58" t="s">
        <v>199</v>
      </c>
      <c r="R12" s="91">
        <f>[5]!s_pq_pctchange(Q12,$Q$18,$Q$19)</f>
        <v>-0.95594941081119655</v>
      </c>
    </row>
    <row r="13" spans="1:18">
      <c r="H13" s="95">
        <v>41564</v>
      </c>
      <c r="I13" s="103">
        <v>2413.33</v>
      </c>
      <c r="J13" s="103">
        <v>5906.9589999999998</v>
      </c>
      <c r="K13" s="103">
        <v>-0.33208500000000002</v>
      </c>
      <c r="L13" s="103">
        <v>-0.69181000000000004</v>
      </c>
      <c r="M13" s="49">
        <f t="shared" si="0"/>
        <v>1.782039877345154E-3</v>
      </c>
      <c r="N13" s="49">
        <f t="shared" si="1"/>
        <v>-7.3712147215651003E-3</v>
      </c>
      <c r="O13" s="54"/>
      <c r="P13" s="55" t="s">
        <v>202</v>
      </c>
      <c r="Q13" s="58" t="s">
        <v>201</v>
      </c>
      <c r="R13" s="91">
        <f>[5]!s_pq_pctchange(Q13,$Q$18,$Q$19)</f>
        <v>-0.30424932249946135</v>
      </c>
    </row>
    <row r="14" spans="1:18">
      <c r="H14" s="95">
        <v>41565</v>
      </c>
      <c r="I14" s="103">
        <v>2426.0540000000001</v>
      </c>
      <c r="J14" s="103">
        <v>5918.1374999999998</v>
      </c>
      <c r="K14" s="103">
        <v>0.52723799999999998</v>
      </c>
      <c r="L14" s="103">
        <v>0.18924299999999999</v>
      </c>
      <c r="M14" s="49">
        <f t="shared" si="0"/>
        <v>7.0638184469562493E-3</v>
      </c>
      <c r="N14" s="49">
        <f t="shared" si="1"/>
        <v>-5.4927353083450425E-3</v>
      </c>
      <c r="O14" s="54"/>
      <c r="Q14" s="58"/>
      <c r="R14" s="91"/>
    </row>
    <row r="15" spans="1:18">
      <c r="H15" s="95">
        <v>41568</v>
      </c>
      <c r="I15" s="103">
        <v>2471.3220000000001</v>
      </c>
      <c r="J15" s="103">
        <v>6067.3716000000004</v>
      </c>
      <c r="K15" s="103">
        <v>1.8659110000000001</v>
      </c>
      <c r="L15" s="103">
        <v>2.5216400000000001</v>
      </c>
      <c r="M15" s="49">
        <f t="shared" si="0"/>
        <v>2.5854729503947071E-2</v>
      </c>
      <c r="N15" s="49">
        <f t="shared" si="1"/>
        <v>1.9585153907598629E-2</v>
      </c>
      <c r="O15" s="54"/>
    </row>
    <row r="16" spans="1:18">
      <c r="H16" s="95">
        <v>41569</v>
      </c>
      <c r="I16" s="103">
        <v>2445.8910000000001</v>
      </c>
      <c r="J16" s="103">
        <v>6013.0041000000001</v>
      </c>
      <c r="K16" s="103">
        <v>-1.0290440000000001</v>
      </c>
      <c r="L16" s="103">
        <v>-0.89606300000000005</v>
      </c>
      <c r="M16" s="49">
        <f t="shared" si="0"/>
        <v>1.5298229126410323E-2</v>
      </c>
      <c r="N16" s="49">
        <f t="shared" si="1"/>
        <v>1.0449023881365704E-2</v>
      </c>
      <c r="O16" s="54"/>
    </row>
    <row r="17" spans="1:18">
      <c r="H17" s="95">
        <v>41570</v>
      </c>
      <c r="I17" s="103">
        <v>2418.491</v>
      </c>
      <c r="J17" s="103">
        <v>5889.4992000000002</v>
      </c>
      <c r="K17" s="103">
        <v>-1.1202460000000001</v>
      </c>
      <c r="L17" s="103">
        <v>-2.053963</v>
      </c>
      <c r="M17" s="49">
        <f t="shared" si="0"/>
        <v>3.9243897042677833E-3</v>
      </c>
      <c r="N17" s="49">
        <f t="shared" si="1"/>
        <v>-1.0305228664306942E-2</v>
      </c>
      <c r="O17" s="54"/>
      <c r="P17" s="54"/>
    </row>
    <row r="18" spans="1:18">
      <c r="H18" s="95">
        <v>41571</v>
      </c>
      <c r="I18" s="103">
        <v>2400.511</v>
      </c>
      <c r="J18" s="103">
        <v>5862.0038000000004</v>
      </c>
      <c r="K18" s="103">
        <v>-0.74343899999999996</v>
      </c>
      <c r="L18" s="103">
        <v>-0.46685500000000002</v>
      </c>
      <c r="M18" s="49">
        <f t="shared" si="0"/>
        <v>-3.5391735369775246E-3</v>
      </c>
      <c r="N18" s="49">
        <f t="shared" si="1"/>
        <v>-1.4925664577734588E-2</v>
      </c>
      <c r="O18" s="54"/>
      <c r="P18" s="55" t="s">
        <v>24</v>
      </c>
      <c r="Q18" s="60">
        <f>Q19-4</f>
        <v>41904</v>
      </c>
      <c r="R18"/>
    </row>
    <row r="19" spans="1:18">
      <c r="H19" s="95">
        <v>41572</v>
      </c>
      <c r="I19" s="103">
        <v>2368.5590000000002</v>
      </c>
      <c r="J19" s="103">
        <v>5702.2187000000004</v>
      </c>
      <c r="K19" s="103">
        <v>-1.3310500000000001</v>
      </c>
      <c r="L19" s="103">
        <v>-2.7257760000000002</v>
      </c>
      <c r="M19" s="49">
        <f t="shared" si="0"/>
        <v>-1.6802564676258402E-2</v>
      </c>
      <c r="N19" s="49">
        <f t="shared" si="1"/>
        <v>-4.1776585621641105E-2</v>
      </c>
      <c r="O19" s="54"/>
      <c r="P19" s="55" t="s">
        <v>25</v>
      </c>
      <c r="Q19" s="60">
        <f>华融行业周报!E11</f>
        <v>41908</v>
      </c>
      <c r="R19"/>
    </row>
    <row r="20" spans="1:18">
      <c r="H20" s="95">
        <v>41575</v>
      </c>
      <c r="I20" s="103">
        <v>2365.9540000000002</v>
      </c>
      <c r="J20" s="103">
        <v>5660.5886</v>
      </c>
      <c r="K20" s="103">
        <v>-0.109982</v>
      </c>
      <c r="L20" s="103">
        <v>-0.73006800000000005</v>
      </c>
      <c r="M20" s="49">
        <f t="shared" si="0"/>
        <v>-1.7883909628619077E-2</v>
      </c>
      <c r="N20" s="49">
        <f t="shared" si="1"/>
        <v>-4.8772272504522873E-2</v>
      </c>
      <c r="O20" s="54"/>
      <c r="P20" s="54"/>
      <c r="Q20" s="60"/>
    </row>
    <row r="21" spans="1:18">
      <c r="H21" s="95">
        <v>41576</v>
      </c>
      <c r="I21" s="103">
        <v>2372.0529999999999</v>
      </c>
      <c r="J21" s="103">
        <v>5552.6968999999999</v>
      </c>
      <c r="K21" s="103">
        <v>0.25778200000000001</v>
      </c>
      <c r="L21" s="103">
        <v>-1.9060159999999999</v>
      </c>
      <c r="M21" s="49">
        <f t="shared" si="0"/>
        <v>-1.535219259812115E-2</v>
      </c>
      <c r="N21" s="49">
        <f t="shared" si="1"/>
        <v>-6.690282108504042E-2</v>
      </c>
      <c r="O21" s="54"/>
      <c r="P21" s="54"/>
    </row>
    <row r="22" spans="1:18">
      <c r="A22" s="87" t="s">
        <v>31</v>
      </c>
      <c r="H22" s="95">
        <v>41577</v>
      </c>
      <c r="I22" s="103">
        <v>2407.471</v>
      </c>
      <c r="J22" s="103">
        <v>5628.7476999999999</v>
      </c>
      <c r="K22" s="103">
        <v>1.4931369999999999</v>
      </c>
      <c r="L22" s="103">
        <v>1.3696189999999999</v>
      </c>
      <c r="M22" s="49">
        <f t="shared" si="0"/>
        <v>-6.5005228230197165E-4</v>
      </c>
      <c r="N22" s="49">
        <f t="shared" si="1"/>
        <v>-5.4122943448602912E-2</v>
      </c>
      <c r="O22" s="54"/>
      <c r="P22" s="59" t="s">
        <v>58</v>
      </c>
      <c r="Q22" s="59" t="s">
        <v>59</v>
      </c>
      <c r="R22" s="48" t="s">
        <v>60</v>
      </c>
    </row>
    <row r="23" spans="1:18">
      <c r="H23" s="95">
        <v>41578</v>
      </c>
      <c r="I23" s="103">
        <v>2373.7179999999998</v>
      </c>
      <c r="J23" s="103">
        <v>5535.0907999999999</v>
      </c>
      <c r="K23" s="103">
        <v>-1.4020109999999999</v>
      </c>
      <c r="L23" s="103">
        <v>-1.6639029999999999</v>
      </c>
      <c r="M23" s="49">
        <f t="shared" si="0"/>
        <v>-1.4661045056593158E-2</v>
      </c>
      <c r="N23" s="49">
        <f t="shared" si="1"/>
        <v>-6.9861419859213458E-2</v>
      </c>
      <c r="O23" s="54"/>
      <c r="P23" s="55" t="s">
        <v>23</v>
      </c>
      <c r="Q23" s="58" t="s">
        <v>88</v>
      </c>
      <c r="R23" s="91">
        <f>[5]!s_pq_pctchange(P23,$Q$18,$Q$19)</f>
        <v>-0.10016978720430725</v>
      </c>
    </row>
    <row r="24" spans="1:18">
      <c r="A24" s="53" t="s">
        <v>29</v>
      </c>
      <c r="H24" s="95">
        <v>41579</v>
      </c>
      <c r="I24" s="103">
        <v>2384.96</v>
      </c>
      <c r="J24" s="103">
        <v>5553.5380999999998</v>
      </c>
      <c r="K24" s="103">
        <v>0.473603</v>
      </c>
      <c r="L24" s="103">
        <v>0.33327899999999999</v>
      </c>
      <c r="M24" s="49">
        <f t="shared" si="0"/>
        <v>-9.9944500644862933E-3</v>
      </c>
      <c r="N24" s="49">
        <f t="shared" si="1"/>
        <v>-6.6761462505409819E-2</v>
      </c>
      <c r="O24" s="54"/>
      <c r="P24" s="55" t="s">
        <v>114</v>
      </c>
      <c r="Q24" s="58" t="s">
        <v>95</v>
      </c>
      <c r="R24" s="91">
        <f>[5]!s_pq_pctchange(P24,$Q$18,$Q$19)</f>
        <v>0.75514008891137685</v>
      </c>
    </row>
    <row r="25" spans="1:18">
      <c r="H25" s="95">
        <v>41582</v>
      </c>
      <c r="I25" s="103">
        <v>2380.4540000000002</v>
      </c>
      <c r="J25" s="103">
        <v>5519.5877</v>
      </c>
      <c r="K25" s="103">
        <v>-0.18893399999999999</v>
      </c>
      <c r="L25" s="103">
        <v>-0.61132900000000001</v>
      </c>
      <c r="M25" s="49">
        <f t="shared" si="0"/>
        <v>-1.1864907014711545E-2</v>
      </c>
      <c r="N25" s="49">
        <f t="shared" si="1"/>
        <v>-7.2466622184309992E-2</v>
      </c>
      <c r="O25" s="54"/>
      <c r="P25" s="55" t="s">
        <v>108</v>
      </c>
      <c r="Q25" s="58" t="s">
        <v>68</v>
      </c>
      <c r="R25" s="91">
        <f>[5]!s_pq_pctchange(P25,$Q$18,$Q$19)</f>
        <v>2.1882713328529757</v>
      </c>
    </row>
    <row r="26" spans="1:18">
      <c r="H26" s="95">
        <v>41583</v>
      </c>
      <c r="I26" s="103">
        <v>2383.7689999999998</v>
      </c>
      <c r="J26" s="103">
        <v>5540.3759</v>
      </c>
      <c r="K26" s="103">
        <v>0.13925899999999999</v>
      </c>
      <c r="L26" s="103">
        <v>0.37662600000000002</v>
      </c>
      <c r="M26" s="49">
        <f t="shared" si="0"/>
        <v>-1.048883848608384E-2</v>
      </c>
      <c r="N26" s="49">
        <f t="shared" si="1"/>
        <v>-6.8973290723210456E-2</v>
      </c>
      <c r="O26" s="54"/>
      <c r="P26" s="55" t="s">
        <v>83</v>
      </c>
      <c r="Q26" s="58" t="s">
        <v>84</v>
      </c>
      <c r="R26" s="91">
        <f>[5]!s_pq_pctchange(P26,$Q$18,$Q$19)</f>
        <v>-4.1314485446419802E-2</v>
      </c>
    </row>
    <row r="27" spans="1:18">
      <c r="H27" s="95">
        <v>41584</v>
      </c>
      <c r="I27" s="103">
        <v>2353.5680000000002</v>
      </c>
      <c r="J27" s="103">
        <v>5464.8157000000001</v>
      </c>
      <c r="K27" s="103">
        <v>-1.2669429999999999</v>
      </c>
      <c r="L27" s="103">
        <v>-1.36381</v>
      </c>
      <c r="M27" s="49">
        <f t="shared" si="0"/>
        <v>-2.302538317178171E-2</v>
      </c>
      <c r="N27" s="49">
        <f t="shared" si="1"/>
        <v>-8.1670725992592841E-2</v>
      </c>
      <c r="O27" s="54"/>
      <c r="P27" s="55" t="s">
        <v>91</v>
      </c>
      <c r="Q27" s="58" t="s">
        <v>92</v>
      </c>
      <c r="R27" s="91">
        <f>[5]!s_pq_pctchange(P27,$Q$18,$Q$19)</f>
        <v>-1.1658529322482902</v>
      </c>
    </row>
    <row r="28" spans="1:18">
      <c r="H28" s="95">
        <v>41585</v>
      </c>
      <c r="I28" s="103">
        <v>2340.5520000000001</v>
      </c>
      <c r="J28" s="103">
        <v>5368.5895</v>
      </c>
      <c r="K28" s="103">
        <v>-0.553033</v>
      </c>
      <c r="L28" s="103">
        <v>-1.760832</v>
      </c>
      <c r="M28" s="49">
        <f t="shared" si="0"/>
        <v>-2.842837200092807E-2</v>
      </c>
      <c r="N28" s="49">
        <f t="shared" si="1"/>
        <v>-9.7840957751093249E-2</v>
      </c>
      <c r="O28" s="54"/>
      <c r="P28" s="55" t="s">
        <v>86</v>
      </c>
      <c r="Q28" s="58" t="s">
        <v>87</v>
      </c>
      <c r="R28" s="91">
        <f>[5]!s_pq_pctchange(P28,$Q$18,$Q$19)</f>
        <v>0.95007523208083811</v>
      </c>
    </row>
    <row r="29" spans="1:18">
      <c r="H29" s="95">
        <v>41586</v>
      </c>
      <c r="I29" s="103">
        <v>2307.9450000000002</v>
      </c>
      <c r="J29" s="103">
        <v>5292.5973000000004</v>
      </c>
      <c r="K29" s="103">
        <v>-1.393133</v>
      </c>
      <c r="L29" s="103">
        <v>-1.415497</v>
      </c>
      <c r="M29" s="49">
        <f t="shared" si="0"/>
        <v>-4.1963656016906214E-2</v>
      </c>
      <c r="N29" s="49">
        <f t="shared" si="1"/>
        <v>-0.11061098801144131</v>
      </c>
      <c r="O29" s="54"/>
      <c r="P29" s="55" t="s">
        <v>109</v>
      </c>
      <c r="Q29" s="58" t="s">
        <v>71</v>
      </c>
      <c r="R29" s="91">
        <f>[5]!s_pq_pctchange(P29,$Q$18,$Q$19)</f>
        <v>1.5192433650762949</v>
      </c>
    </row>
    <row r="30" spans="1:18">
      <c r="H30" s="95">
        <v>41589</v>
      </c>
      <c r="I30" s="103">
        <v>2315.8890000000001</v>
      </c>
      <c r="J30" s="103">
        <v>5421.2163</v>
      </c>
      <c r="K30" s="103">
        <v>0.34420200000000001</v>
      </c>
      <c r="L30" s="103">
        <v>2.4301680000000001</v>
      </c>
      <c r="M30" s="49">
        <f t="shared" si="0"/>
        <v>-3.8666072791741946E-2</v>
      </c>
      <c r="N30" s="49">
        <f t="shared" si="1"/>
        <v>-8.8997341847022904E-2</v>
      </c>
      <c r="O30" s="54"/>
      <c r="P30" s="55" t="s">
        <v>64</v>
      </c>
      <c r="Q30" s="58" t="s">
        <v>65</v>
      </c>
      <c r="R30" s="91">
        <f>[5]!s_pq_pctchange(P30,$Q$18,$Q$19)</f>
        <v>1.3539820154649718</v>
      </c>
    </row>
    <row r="31" spans="1:18">
      <c r="H31" s="95">
        <v>41590</v>
      </c>
      <c r="I31" s="103">
        <v>2340</v>
      </c>
      <c r="J31" s="103">
        <v>5507.1736000000001</v>
      </c>
      <c r="K31" s="103">
        <v>1.041112</v>
      </c>
      <c r="L31" s="103">
        <v>1.585572</v>
      </c>
      <c r="M31" s="49">
        <f t="shared" si="0"/>
        <v>-2.8657509203885101E-2</v>
      </c>
      <c r="N31" s="49">
        <f t="shared" si="1"/>
        <v>-7.4552736715209122E-2</v>
      </c>
      <c r="O31" s="54"/>
      <c r="P31" s="55" t="s">
        <v>117</v>
      </c>
      <c r="Q31" s="58" t="s">
        <v>102</v>
      </c>
      <c r="R31" s="91">
        <f>[5]!s_pq_pctchange(P31,$Q$18,$Q$19)</f>
        <v>1.5568369095444679</v>
      </c>
    </row>
    <row r="32" spans="1:18">
      <c r="H32" s="95">
        <v>41591</v>
      </c>
      <c r="I32" s="103">
        <v>2288.116</v>
      </c>
      <c r="J32" s="103">
        <v>5413.2587999999996</v>
      </c>
      <c r="K32" s="103">
        <v>-2.2172649999999998</v>
      </c>
      <c r="L32" s="103">
        <v>-1.7053179999999999</v>
      </c>
      <c r="M32" s="49">
        <f t="shared" si="0"/>
        <v>-5.0194745867331969E-2</v>
      </c>
      <c r="N32" s="49">
        <f t="shared" si="1"/>
        <v>-9.033455166325044E-2</v>
      </c>
      <c r="O32" s="54"/>
      <c r="P32" s="55" t="s">
        <v>113</v>
      </c>
      <c r="Q32" s="58" t="s">
        <v>85</v>
      </c>
      <c r="R32" s="91">
        <f>[5]!s_pq_pctchange(P32,$Q$18,$Q$19)</f>
        <v>1.7834850499011345</v>
      </c>
    </row>
    <row r="33" spans="1:18">
      <c r="H33" s="95">
        <v>41592</v>
      </c>
      <c r="I33" s="103">
        <v>2304.5010000000002</v>
      </c>
      <c r="J33" s="103">
        <v>5504.8760000000002</v>
      </c>
      <c r="K33" s="103">
        <v>0.71609100000000003</v>
      </c>
      <c r="L33" s="103">
        <v>1.6924589999999999</v>
      </c>
      <c r="M33" s="49">
        <f t="shared" si="0"/>
        <v>-4.3393272913616387E-2</v>
      </c>
      <c r="N33" s="49">
        <f t="shared" si="1"/>
        <v>-7.4938834519012287E-2</v>
      </c>
      <c r="O33" s="54"/>
      <c r="P33" s="55" t="s">
        <v>116</v>
      </c>
      <c r="Q33" s="58" t="s">
        <v>97</v>
      </c>
      <c r="R33" s="91">
        <f>[5]!s_pq_pctchange(P33,$Q$18,$Q$19)</f>
        <v>0.75629724913095497</v>
      </c>
    </row>
    <row r="34" spans="1:18">
      <c r="H34" s="95">
        <v>41593</v>
      </c>
      <c r="I34" s="103">
        <v>2350.7339999999999</v>
      </c>
      <c r="J34" s="103">
        <v>5560.6184000000003</v>
      </c>
      <c r="K34" s="103">
        <v>2.0062039999999999</v>
      </c>
      <c r="L34" s="103">
        <v>1.0125999999999999</v>
      </c>
      <c r="M34" s="49">
        <f t="shared" si="0"/>
        <v>-2.4201786855079344E-2</v>
      </c>
      <c r="N34" s="49">
        <f t="shared" si="1"/>
        <v>-6.5571660851393321E-2</v>
      </c>
      <c r="O34" s="54"/>
      <c r="P34" s="55" t="s">
        <v>74</v>
      </c>
      <c r="Q34" s="58" t="s">
        <v>75</v>
      </c>
      <c r="R34" s="91">
        <f>[5]!s_pq_pctchange(P34,$Q$18,$Q$19)</f>
        <v>2.530360858809777</v>
      </c>
    </row>
    <row r="35" spans="1:18">
      <c r="H35" s="95">
        <v>41596</v>
      </c>
      <c r="I35" s="103">
        <v>2428.9029999999998</v>
      </c>
      <c r="J35" s="103">
        <v>5620.5567000000001</v>
      </c>
      <c r="K35" s="103">
        <v>3.3253020000000002</v>
      </c>
      <c r="L35" s="103">
        <v>1.0779069999999999</v>
      </c>
      <c r="M35" s="49">
        <f t="shared" si="0"/>
        <v>8.2464486846818286E-3</v>
      </c>
      <c r="N35" s="49">
        <f t="shared" si="1"/>
        <v>-5.5499391529623132E-2</v>
      </c>
      <c r="O35" s="54"/>
      <c r="P35" s="55" t="s">
        <v>106</v>
      </c>
      <c r="Q35" s="58" t="s">
        <v>62</v>
      </c>
      <c r="R35" s="91">
        <f>[5]!s_pq_pctchange(P35,$Q$18,$Q$19)</f>
        <v>1.3076880097562249</v>
      </c>
    </row>
    <row r="36" spans="1:18">
      <c r="H36" s="95">
        <v>41597</v>
      </c>
      <c r="I36" s="103">
        <v>2412.163</v>
      </c>
      <c r="J36" s="103">
        <v>5607.1268</v>
      </c>
      <c r="K36" s="103">
        <v>-0.68920000000000003</v>
      </c>
      <c r="L36" s="103">
        <v>-0.23894299999999999</v>
      </c>
      <c r="M36" s="49">
        <f t="shared" si="0"/>
        <v>1.2976139428328981E-3</v>
      </c>
      <c r="N36" s="49">
        <f t="shared" si="1"/>
        <v>-5.7756205115668258E-2</v>
      </c>
      <c r="O36" s="54"/>
      <c r="P36" s="55" t="s">
        <v>66</v>
      </c>
      <c r="Q36" s="58" t="s">
        <v>67</v>
      </c>
      <c r="R36" s="91">
        <f>[5]!s_pq_pctchange(P36,$Q$18,$Q$19)</f>
        <v>0.73615765502883512</v>
      </c>
    </row>
    <row r="37" spans="1:18">
      <c r="H37" s="95">
        <v>41598</v>
      </c>
      <c r="I37" s="103">
        <v>2424.85</v>
      </c>
      <c r="J37" s="103">
        <v>5631.7712000000001</v>
      </c>
      <c r="K37" s="103">
        <v>0.52595899999999995</v>
      </c>
      <c r="L37" s="103">
        <v>0.43951899999999999</v>
      </c>
      <c r="M37" s="49">
        <f t="shared" si="0"/>
        <v>6.5640336781875863E-3</v>
      </c>
      <c r="N37" s="49">
        <f t="shared" si="1"/>
        <v>-5.3614862533822638E-2</v>
      </c>
      <c r="O37" s="54"/>
      <c r="P37" s="55" t="s">
        <v>69</v>
      </c>
      <c r="Q37" s="58" t="s">
        <v>70</v>
      </c>
      <c r="R37" s="91">
        <f>[5]!s_pq_pctchange(P37,$Q$18,$Q$19)</f>
        <v>2.7187935968583599</v>
      </c>
    </row>
    <row r="38" spans="1:18">
      <c r="H38" s="95">
        <v>41599</v>
      </c>
      <c r="I38" s="103">
        <v>2409.989</v>
      </c>
      <c r="J38" s="103">
        <v>5611.3932000000004</v>
      </c>
      <c r="K38" s="103">
        <v>-0.61286300000000005</v>
      </c>
      <c r="L38" s="103">
        <v>-0.36183999999999999</v>
      </c>
      <c r="M38" s="49">
        <f t="shared" si="0"/>
        <v>3.9517865437521671E-4</v>
      </c>
      <c r="N38" s="49">
        <f t="shared" si="1"/>
        <v>-5.7039262362296728E-2</v>
      </c>
      <c r="O38" s="54"/>
      <c r="P38" s="55" t="s">
        <v>93</v>
      </c>
      <c r="Q38" s="58" t="s">
        <v>94</v>
      </c>
      <c r="R38" s="91">
        <f>[5]!s_pq_pctchange(P38,$Q$18,$Q$19)</f>
        <v>1.8651301076712645</v>
      </c>
    </row>
    <row r="39" spans="1:18">
      <c r="H39" s="95">
        <v>41600</v>
      </c>
      <c r="I39" s="103">
        <v>2397.962</v>
      </c>
      <c r="J39" s="103">
        <v>5573.6073999999999</v>
      </c>
      <c r="K39" s="103">
        <v>-0.49904799999999999</v>
      </c>
      <c r="L39" s="103">
        <v>-0.67337599999999997</v>
      </c>
      <c r="M39" s="49">
        <f t="shared" si="0"/>
        <v>-4.5972726861396307E-3</v>
      </c>
      <c r="N39" s="49">
        <f t="shared" si="1"/>
        <v>-6.3388937847563276E-2</v>
      </c>
      <c r="O39" s="54"/>
      <c r="P39" s="55" t="s">
        <v>111</v>
      </c>
      <c r="Q39" s="58" t="s">
        <v>79</v>
      </c>
      <c r="R39" s="91">
        <f>[5]!s_pq_pctchange(P39,$Q$18,$Q$19)</f>
        <v>1.4028030690528492</v>
      </c>
    </row>
    <row r="40" spans="1:18">
      <c r="H40" s="95">
        <v>41603</v>
      </c>
      <c r="I40" s="103">
        <v>2388.6289999999999</v>
      </c>
      <c r="J40" s="103">
        <v>5589.5437000000002</v>
      </c>
      <c r="K40" s="103">
        <v>-0.389206</v>
      </c>
      <c r="L40" s="103">
        <v>0.28592400000000001</v>
      </c>
      <c r="M40" s="49">
        <f t="shared" si="0"/>
        <v>-8.4714348513533766E-3</v>
      </c>
      <c r="N40" s="49">
        <f t="shared" si="1"/>
        <v>-6.0710938878748122E-2</v>
      </c>
      <c r="O40" s="54"/>
      <c r="P40" s="55" t="s">
        <v>107</v>
      </c>
      <c r="Q40" s="58" t="s">
        <v>63</v>
      </c>
      <c r="R40" s="91">
        <f>[5]!s_pq_pctchange(P40,$Q$18,$Q$19)</f>
        <v>0.87981263298730905</v>
      </c>
    </row>
    <row r="41" spans="1:18">
      <c r="A41" s="87" t="s">
        <v>31</v>
      </c>
      <c r="H41" s="95">
        <v>41604</v>
      </c>
      <c r="I41" s="103">
        <v>2387.4160000000002</v>
      </c>
      <c r="J41" s="103">
        <v>5611.7790999999997</v>
      </c>
      <c r="K41" s="103">
        <v>-5.0782000000000001E-2</v>
      </c>
      <c r="L41" s="103">
        <v>0.39780300000000002</v>
      </c>
      <c r="M41" s="49">
        <f t="shared" si="0"/>
        <v>-8.9749555527788294E-3</v>
      </c>
      <c r="N41" s="49">
        <f t="shared" si="1"/>
        <v>-5.697441419791327E-2</v>
      </c>
      <c r="O41" s="54"/>
      <c r="P41" s="55" t="s">
        <v>89</v>
      </c>
      <c r="Q41" s="58" t="s">
        <v>90</v>
      </c>
      <c r="R41" s="91">
        <f>[5]!s_pq_pctchange(P41,$Q$18,$Q$19)</f>
        <v>3.9085501766546571</v>
      </c>
    </row>
    <row r="42" spans="1:18">
      <c r="H42" s="95">
        <v>41605</v>
      </c>
      <c r="I42" s="103">
        <v>2414.4810000000002</v>
      </c>
      <c r="J42" s="103">
        <v>5652.8665000000001</v>
      </c>
      <c r="K42" s="103">
        <v>1.1336520000000001</v>
      </c>
      <c r="L42" s="103">
        <v>0.73216400000000004</v>
      </c>
      <c r="M42" s="49">
        <f t="shared" si="0"/>
        <v>2.2598241538009933E-3</v>
      </c>
      <c r="N42" s="49">
        <f t="shared" si="1"/>
        <v>-5.0069924772432328E-2</v>
      </c>
      <c r="O42" s="54"/>
      <c r="P42" s="55" t="s">
        <v>81</v>
      </c>
      <c r="Q42" s="58" t="s">
        <v>82</v>
      </c>
      <c r="R42" s="91">
        <f>[5]!s_pq_pctchange(P42,$Q$18,$Q$19)</f>
        <v>2.3084729494778244</v>
      </c>
    </row>
    <row r="43" spans="1:18">
      <c r="A43" s="53" t="s">
        <v>29</v>
      </c>
      <c r="H43" s="95">
        <v>41606</v>
      </c>
      <c r="I43" s="103">
        <v>2439.5300000000002</v>
      </c>
      <c r="J43" s="103">
        <v>5708.0808999999999</v>
      </c>
      <c r="K43" s="103">
        <v>1.0374490000000001</v>
      </c>
      <c r="L43" s="103">
        <v>0.97675000000000001</v>
      </c>
      <c r="M43" s="49">
        <f t="shared" si="0"/>
        <v>1.2657754945233357E-2</v>
      </c>
      <c r="N43" s="49">
        <f t="shared" si="1"/>
        <v>-4.0791478315993834E-2</v>
      </c>
      <c r="O43" s="54"/>
      <c r="P43" s="55" t="s">
        <v>72</v>
      </c>
      <c r="Q43" s="58" t="s">
        <v>73</v>
      </c>
      <c r="R43" s="91">
        <f>[5]!s_pq_pctchange(P43,$Q$18,$Q$19)</f>
        <v>2.2575039686370646</v>
      </c>
    </row>
    <row r="44" spans="1:18">
      <c r="H44" s="95">
        <v>41607</v>
      </c>
      <c r="I44" s="103">
        <v>2438.944</v>
      </c>
      <c r="J44" s="103">
        <v>5774.3321999999998</v>
      </c>
      <c r="K44" s="103">
        <v>-2.4021000000000001E-2</v>
      </c>
      <c r="L44" s="103">
        <v>1.160658</v>
      </c>
      <c r="M44" s="49">
        <f t="shared" si="0"/>
        <v>1.2414504218905886E-2</v>
      </c>
      <c r="N44" s="49">
        <f t="shared" si="1"/>
        <v>-2.9658347471151814E-2</v>
      </c>
      <c r="O44" s="54"/>
      <c r="P44" s="55" t="s">
        <v>115</v>
      </c>
      <c r="Q44" s="58" t="s">
        <v>96</v>
      </c>
      <c r="R44" s="91">
        <f>[5]!s_pq_pctchange(P44,$Q$18,$Q$19)</f>
        <v>1.8977635060694054</v>
      </c>
    </row>
    <row r="45" spans="1:18">
      <c r="H45" s="95">
        <v>41610</v>
      </c>
      <c r="I45" s="103">
        <v>2418.788</v>
      </c>
      <c r="J45" s="103">
        <v>5524.8162000000002</v>
      </c>
      <c r="K45" s="103">
        <v>-0.82642300000000002</v>
      </c>
      <c r="L45" s="103">
        <v>-4.321123</v>
      </c>
      <c r="M45" s="49">
        <f t="shared" si="0"/>
        <v>4.0476754819458449E-3</v>
      </c>
      <c r="N45" s="49">
        <f t="shared" si="1"/>
        <v>-7.1588004336475164E-2</v>
      </c>
      <c r="O45" s="54"/>
      <c r="P45" s="55" t="s">
        <v>103</v>
      </c>
      <c r="Q45" s="58" t="s">
        <v>104</v>
      </c>
      <c r="R45" s="91">
        <f>[5]!s_pq_pctchange(P45,$Q$18,$Q$19)</f>
        <v>1.9042699090305648</v>
      </c>
    </row>
    <row r="46" spans="1:18">
      <c r="H46" s="95">
        <v>41611</v>
      </c>
      <c r="I46" s="103">
        <v>2442.7840000000001</v>
      </c>
      <c r="J46" s="103">
        <v>5639.3207000000002</v>
      </c>
      <c r="K46" s="103">
        <v>0.99206700000000003</v>
      </c>
      <c r="L46" s="103">
        <v>2.072549</v>
      </c>
      <c r="M46" s="49">
        <f t="shared" si="0"/>
        <v>1.400850215252003E-2</v>
      </c>
      <c r="N46" s="49">
        <f t="shared" si="1"/>
        <v>-5.2346214653507306E-2</v>
      </c>
      <c r="O46" s="54"/>
      <c r="P46" s="55" t="s">
        <v>100</v>
      </c>
      <c r="Q46" s="58" t="s">
        <v>101</v>
      </c>
      <c r="R46" s="91">
        <f>[5]!s_pq_pctchange(P46,$Q$18,$Q$19)</f>
        <v>3.1660232273686528</v>
      </c>
    </row>
    <row r="47" spans="1:18">
      <c r="H47" s="95">
        <v>41612</v>
      </c>
      <c r="I47" s="103">
        <v>2475.1350000000002</v>
      </c>
      <c r="J47" s="103">
        <v>5706.1691000000001</v>
      </c>
      <c r="K47" s="103">
        <v>1.3243499999999999</v>
      </c>
      <c r="L47" s="103">
        <v>1.185398</v>
      </c>
      <c r="M47" s="49">
        <f t="shared" si="0"/>
        <v>2.7437519639590624E-2</v>
      </c>
      <c r="N47" s="49">
        <f t="shared" si="1"/>
        <v>-4.1112744759809527E-2</v>
      </c>
      <c r="O47" s="54"/>
      <c r="P47" s="55" t="s">
        <v>110</v>
      </c>
      <c r="Q47" s="58" t="s">
        <v>78</v>
      </c>
      <c r="R47" s="91">
        <f>[5]!s_pq_pctchange(P47,$Q$18,$Q$19)</f>
        <v>4.3464420978237772</v>
      </c>
    </row>
    <row r="48" spans="1:18">
      <c r="H48" s="95">
        <v>41613</v>
      </c>
      <c r="I48" s="103">
        <v>2468.1970000000001</v>
      </c>
      <c r="J48" s="103">
        <v>5695.4938000000002</v>
      </c>
      <c r="K48" s="103">
        <v>-0.280308</v>
      </c>
      <c r="L48" s="103">
        <v>-0.187083</v>
      </c>
      <c r="M48" s="49">
        <f t="shared" si="0"/>
        <v>2.4557530664742977E-2</v>
      </c>
      <c r="N48" s="49">
        <f t="shared" si="1"/>
        <v>-4.2906664452071364E-2</v>
      </c>
      <c r="O48" s="54"/>
      <c r="P48" s="55" t="s">
        <v>76</v>
      </c>
      <c r="Q48" s="58" t="s">
        <v>77</v>
      </c>
      <c r="R48" s="91">
        <f>[5]!s_pq_pctchange(P48,$Q$18,$Q$19)</f>
        <v>3.2766346888045028</v>
      </c>
    </row>
    <row r="49" spans="8:18">
      <c r="H49" s="95">
        <v>41614</v>
      </c>
      <c r="I49" s="103">
        <v>2452.2869999999998</v>
      </c>
      <c r="J49" s="103">
        <v>5680.0304999999998</v>
      </c>
      <c r="K49" s="103">
        <v>-0.64459999999999995</v>
      </c>
      <c r="L49" s="103">
        <v>-0.27150099999999999</v>
      </c>
      <c r="M49" s="49">
        <f t="shared" si="0"/>
        <v>1.7953231934586311E-2</v>
      </c>
      <c r="N49" s="49">
        <f t="shared" si="1"/>
        <v>-4.5505178627537335E-2</v>
      </c>
      <c r="O49" s="54"/>
      <c r="P49" s="55" t="s">
        <v>98</v>
      </c>
      <c r="Q49" s="58" t="s">
        <v>99</v>
      </c>
      <c r="R49" s="91">
        <f>[5]!s_pq_pctchange(P49,$Q$18,$Q$19)</f>
        <v>3.8592552805830405</v>
      </c>
    </row>
    <row r="50" spans="8:18">
      <c r="H50" s="95">
        <v>41617</v>
      </c>
      <c r="I50" s="103">
        <v>2450.8719999999998</v>
      </c>
      <c r="J50" s="103">
        <v>5705.4655000000002</v>
      </c>
      <c r="K50" s="103">
        <v>-5.7701000000000002E-2</v>
      </c>
      <c r="L50" s="103">
        <v>0.447797</v>
      </c>
      <c r="M50" s="49">
        <f t="shared" si="0"/>
        <v>1.7365860300194713E-2</v>
      </c>
      <c r="N50" s="49">
        <f t="shared" si="1"/>
        <v>-4.1230980490465807E-2</v>
      </c>
      <c r="O50" s="54"/>
      <c r="P50" s="55" t="s">
        <v>105</v>
      </c>
      <c r="Q50" s="58" t="s">
        <v>61</v>
      </c>
      <c r="R50" s="91">
        <f>[5]!s_pq_pctchange(P50,$Q$18,$Q$19)</f>
        <v>0.96617501629505664</v>
      </c>
    </row>
    <row r="51" spans="8:18">
      <c r="H51" s="95">
        <v>41618</v>
      </c>
      <c r="I51" s="103">
        <v>2453.3220000000001</v>
      </c>
      <c r="J51" s="103">
        <v>5663.6508000000003</v>
      </c>
      <c r="K51" s="103">
        <v>9.9963999999999997E-2</v>
      </c>
      <c r="L51" s="103">
        <v>-0.73288799999999998</v>
      </c>
      <c r="M51" s="49">
        <f t="shared" si="0"/>
        <v>1.838286419013091E-2</v>
      </c>
      <c r="N51" s="49">
        <f t="shared" si="1"/>
        <v>-4.8257688288468548E-2</v>
      </c>
      <c r="O51" s="54"/>
      <c r="P51" s="55" t="s">
        <v>112</v>
      </c>
      <c r="Q51" s="58" t="s">
        <v>80</v>
      </c>
      <c r="R51" s="91">
        <f>[5]!s_pq_pctchange(P51,$Q$18,$Q$19)</f>
        <v>1.6281081291038113</v>
      </c>
    </row>
    <row r="52" spans="8:18">
      <c r="H52" s="95">
        <v>41619</v>
      </c>
      <c r="I52" s="103">
        <v>2412.7629999999999</v>
      </c>
      <c r="J52" s="103">
        <v>5613.4948999999997</v>
      </c>
      <c r="K52" s="103">
        <v>-1.6532279999999999</v>
      </c>
      <c r="L52" s="103">
        <v>-0.885575</v>
      </c>
      <c r="M52" s="49">
        <f t="shared" si="0"/>
        <v>1.5466761199600665E-3</v>
      </c>
      <c r="N52" s="49">
        <f t="shared" si="1"/>
        <v>-5.668608437036915E-2</v>
      </c>
      <c r="O52" s="54"/>
      <c r="P52" s="54"/>
      <c r="R52" s="129">
        <f>SUM(R23:R51)</f>
        <v>50.515938918076969</v>
      </c>
    </row>
    <row r="53" spans="8:18">
      <c r="H53" s="95">
        <v>41620</v>
      </c>
      <c r="I53" s="103">
        <v>2410.0149999999999</v>
      </c>
      <c r="J53" s="103">
        <v>5662.5016999999998</v>
      </c>
      <c r="K53" s="103">
        <v>-0.113894</v>
      </c>
      <c r="L53" s="103">
        <v>0.87301799999999996</v>
      </c>
      <c r="M53" s="49">
        <f t="shared" si="0"/>
        <v>4.0597134871744878E-4</v>
      </c>
      <c r="N53" s="49">
        <f t="shared" si="1"/>
        <v>-4.8450787603558365E-2</v>
      </c>
      <c r="O53" s="54"/>
      <c r="P53" s="54"/>
    </row>
    <row r="54" spans="8:18">
      <c r="H54" s="95">
        <v>41621</v>
      </c>
      <c r="I54" s="103">
        <v>2406.6390000000001</v>
      </c>
      <c r="J54" s="103">
        <v>5687.4529000000002</v>
      </c>
      <c r="K54" s="103">
        <v>-0.14008200000000001</v>
      </c>
      <c r="L54" s="103">
        <v>0.440639</v>
      </c>
      <c r="M54" s="49">
        <f t="shared" si="0"/>
        <v>-9.9541850125162146E-4</v>
      </c>
      <c r="N54" s="49">
        <f t="shared" si="1"/>
        <v>-4.4257889134610262E-2</v>
      </c>
      <c r="O54" s="54"/>
      <c r="P54" s="54"/>
    </row>
    <row r="55" spans="8:18">
      <c r="H55" s="95">
        <v>41624</v>
      </c>
      <c r="I55" s="103">
        <v>2367.9229999999998</v>
      </c>
      <c r="J55" s="103">
        <v>5602.9089000000004</v>
      </c>
      <c r="K55" s="103">
        <v>-1.608717</v>
      </c>
      <c r="L55" s="103">
        <v>-1.4864999999999999</v>
      </c>
      <c r="M55" s="49">
        <f t="shared" si="0"/>
        <v>-1.7066570584013507E-2</v>
      </c>
      <c r="N55" s="49">
        <f t="shared" si="1"/>
        <v>-5.8464997736951907E-2</v>
      </c>
      <c r="O55" s="54"/>
      <c r="P55" s="54"/>
    </row>
    <row r="56" spans="8:18">
      <c r="H56" s="95">
        <v>41625</v>
      </c>
      <c r="I56" s="103">
        <v>2356.3760000000002</v>
      </c>
      <c r="J56" s="103">
        <v>5636.8029999999999</v>
      </c>
      <c r="K56" s="103">
        <v>-0.48764299999999999</v>
      </c>
      <c r="L56" s="103">
        <v>0.60493799999999998</v>
      </c>
      <c r="M56" s="49">
        <f t="shared" si="0"/>
        <v>-2.185977218282642E-2</v>
      </c>
      <c r="N56" s="49">
        <f t="shared" si="1"/>
        <v>-5.2769298933031838E-2</v>
      </c>
      <c r="O56" s="54"/>
      <c r="P56" s="54"/>
    </row>
    <row r="57" spans="8:18">
      <c r="H57" s="95">
        <v>41626</v>
      </c>
      <c r="I57" s="103">
        <v>2357.2260000000001</v>
      </c>
      <c r="J57" s="103">
        <v>5670.5479999999998</v>
      </c>
      <c r="K57" s="103">
        <v>3.6072E-2</v>
      </c>
      <c r="L57" s="103">
        <v>0.59865500000000005</v>
      </c>
      <c r="M57" s="49">
        <f t="shared" si="0"/>
        <v>-2.1506934098562858E-2</v>
      </c>
      <c r="N57" s="49">
        <f t="shared" si="1"/>
        <v>-4.7098655483632457E-2</v>
      </c>
      <c r="O57" s="54"/>
      <c r="P57" s="54"/>
    </row>
    <row r="58" spans="8:18">
      <c r="H58" s="95">
        <v>41627</v>
      </c>
      <c r="I58" s="103">
        <v>2332.41</v>
      </c>
      <c r="J58" s="103">
        <v>5627.4085999999998</v>
      </c>
      <c r="K58" s="103">
        <v>-1.0527629999999999</v>
      </c>
      <c r="L58" s="103">
        <v>-0.76076200000000005</v>
      </c>
      <c r="M58" s="49">
        <f t="shared" si="0"/>
        <v>-3.180814574454438E-2</v>
      </c>
      <c r="N58" s="49">
        <f t="shared" si="1"/>
        <v>-5.4347971116200822E-2</v>
      </c>
      <c r="O58" s="54"/>
      <c r="P58" s="54"/>
    </row>
    <row r="59" spans="8:18">
      <c r="H59" s="95">
        <v>41628</v>
      </c>
      <c r="I59" s="103">
        <v>2278.136</v>
      </c>
      <c r="J59" s="103">
        <v>5596.6125000000002</v>
      </c>
      <c r="K59" s="103">
        <v>-2.3269489999999999</v>
      </c>
      <c r="L59" s="103">
        <v>-0.54725199999999996</v>
      </c>
      <c r="M59" s="49">
        <f t="shared" si="0"/>
        <v>-5.4337480080214551E-2</v>
      </c>
      <c r="N59" s="49">
        <f t="shared" si="1"/>
        <v>-5.9523069730278322E-2</v>
      </c>
      <c r="O59" s="54"/>
      <c r="P59" s="54"/>
    </row>
    <row r="60" spans="8:18">
      <c r="H60" s="95">
        <v>41631</v>
      </c>
      <c r="I60" s="103">
        <v>2284.6019999999999</v>
      </c>
      <c r="J60" s="103">
        <v>5754.6185999999998</v>
      </c>
      <c r="K60" s="103">
        <v>0.283829</v>
      </c>
      <c r="L60" s="103">
        <v>2.823245</v>
      </c>
      <c r="M60" s="49">
        <f t="shared" si="0"/>
        <v>-5.1653420018040408E-2</v>
      </c>
      <c r="N60" s="49">
        <f t="shared" si="1"/>
        <v>-3.2971098892224049E-2</v>
      </c>
      <c r="O60" s="54"/>
      <c r="P60" s="54"/>
    </row>
    <row r="61" spans="8:18">
      <c r="H61" s="95">
        <v>41632</v>
      </c>
      <c r="I61" s="103">
        <v>2288.248</v>
      </c>
      <c r="J61" s="103">
        <v>5734.4072999999999</v>
      </c>
      <c r="K61" s="103">
        <v>0.15959000000000001</v>
      </c>
      <c r="L61" s="103">
        <v>-0.351219</v>
      </c>
      <c r="M61" s="49">
        <f t="shared" si="0"/>
        <v>-5.0139952188363979E-2</v>
      </c>
      <c r="N61" s="49">
        <f t="shared" si="1"/>
        <v>-3.6367485792471288E-2</v>
      </c>
      <c r="O61" s="54"/>
      <c r="P61" s="54"/>
    </row>
    <row r="62" spans="8:18">
      <c r="H62" s="95">
        <v>41633</v>
      </c>
      <c r="I62" s="103">
        <v>2305.11</v>
      </c>
      <c r="J62" s="103">
        <v>5757.9732999999997</v>
      </c>
      <c r="K62" s="103">
        <v>0.736896</v>
      </c>
      <c r="L62" s="103">
        <v>0.41095799999999999</v>
      </c>
      <c r="M62" s="49">
        <f t="shared" si="0"/>
        <v>-4.3140474803832318E-2</v>
      </c>
      <c r="N62" s="49">
        <f t="shared" si="1"/>
        <v>-3.2407361817703317E-2</v>
      </c>
      <c r="O62" s="54"/>
      <c r="P62" s="54"/>
    </row>
    <row r="63" spans="8:18">
      <c r="H63" s="95">
        <v>41634</v>
      </c>
      <c r="I63" s="103">
        <v>2265.3339999999998</v>
      </c>
      <c r="J63" s="103">
        <v>5709.7776000000003</v>
      </c>
      <c r="K63" s="103">
        <v>-1.7255579999999999</v>
      </c>
      <c r="L63" s="103">
        <v>-0.83702500000000002</v>
      </c>
      <c r="M63" s="49">
        <f t="shared" si="0"/>
        <v>-5.965163673285212E-2</v>
      </c>
      <c r="N63" s="49">
        <f t="shared" si="1"/>
        <v>-4.0506358128096442E-2</v>
      </c>
      <c r="O63" s="54"/>
      <c r="P63" s="54"/>
    </row>
    <row r="64" spans="8:18">
      <c r="H64" s="95">
        <v>41635</v>
      </c>
      <c r="I64" s="103">
        <v>2303.4780000000001</v>
      </c>
      <c r="J64" s="103">
        <v>5761.7932000000001</v>
      </c>
      <c r="K64" s="103">
        <v>1.6838139999999999</v>
      </c>
      <c r="L64" s="103">
        <v>0.91099200000000002</v>
      </c>
      <c r="M64" s="49">
        <f t="shared" si="0"/>
        <v>-4.3817923925618341E-2</v>
      </c>
      <c r="N64" s="49">
        <f t="shared" si="1"/>
        <v>-3.1765450692725961E-2</v>
      </c>
      <c r="O64" s="54"/>
      <c r="P64" s="54"/>
    </row>
    <row r="65" spans="8:16">
      <c r="H65" s="95">
        <v>41638</v>
      </c>
      <c r="I65" s="103">
        <v>2299.4580000000001</v>
      </c>
      <c r="J65" s="103">
        <v>5767.9749000000002</v>
      </c>
      <c r="K65" s="103">
        <v>-0.17451900000000001</v>
      </c>
      <c r="L65" s="103">
        <v>0.10728799999999999</v>
      </c>
      <c r="M65" s="49">
        <f t="shared" si="0"/>
        <v>-4.5486640512370613E-2</v>
      </c>
      <c r="N65" s="49">
        <f t="shared" si="1"/>
        <v>-3.0726653341676791E-2</v>
      </c>
      <c r="O65" s="54"/>
      <c r="P65" s="54"/>
    </row>
    <row r="66" spans="8:16">
      <c r="H66" s="95">
        <v>41639</v>
      </c>
      <c r="I66" s="103">
        <v>2330.0259999999998</v>
      </c>
      <c r="J66" s="103">
        <v>5813.2374</v>
      </c>
      <c r="K66" s="103">
        <v>1.3293569999999999</v>
      </c>
      <c r="L66" s="103">
        <v>0.784721</v>
      </c>
      <c r="M66" s="49">
        <f t="shared" si="0"/>
        <v>-3.2797752794996526E-2</v>
      </c>
      <c r="N66" s="49">
        <f t="shared" si="1"/>
        <v>-2.3120563576424558E-2</v>
      </c>
      <c r="O66" s="54"/>
      <c r="P66" s="54"/>
    </row>
    <row r="67" spans="8:16">
      <c r="H67" s="95">
        <v>41641</v>
      </c>
      <c r="I67" s="103">
        <v>2321.9780000000001</v>
      </c>
      <c r="J67" s="103">
        <v>5916.2241000000004</v>
      </c>
      <c r="K67" s="103">
        <v>-0.34540399999999999</v>
      </c>
      <c r="L67" s="103">
        <v>1.7715890000000001</v>
      </c>
      <c r="M67" s="49">
        <f t="shared" si="0"/>
        <v>-3.6138506797529391E-2</v>
      </c>
      <c r="N67" s="49">
        <f t="shared" si="1"/>
        <v>-5.8142706224976193E-3</v>
      </c>
      <c r="O67" s="54"/>
      <c r="P67" s="54"/>
    </row>
    <row r="68" spans="8:16">
      <c r="H68" s="95">
        <v>41642</v>
      </c>
      <c r="I68" s="103">
        <v>2290.779</v>
      </c>
      <c r="J68" s="103">
        <v>5884.6707999999999</v>
      </c>
      <c r="K68" s="103">
        <v>-1.343639</v>
      </c>
      <c r="L68" s="103">
        <v>-0.533335</v>
      </c>
      <c r="M68" s="49">
        <f t="shared" si="0"/>
        <v>-4.9089324904515674E-2</v>
      </c>
      <c r="N68" s="49">
        <f t="shared" si="1"/>
        <v>-1.111661212351811E-2</v>
      </c>
      <c r="O68" s="54"/>
      <c r="P68" s="54"/>
    </row>
    <row r="69" spans="8:16">
      <c r="H69" s="95">
        <v>41645</v>
      </c>
      <c r="I69" s="103">
        <v>2238.6370000000002</v>
      </c>
      <c r="J69" s="103">
        <v>5751.1790000000001</v>
      </c>
      <c r="K69" s="103">
        <v>-2.2761689999999999</v>
      </c>
      <c r="L69" s="103">
        <v>-2.2684669999999998</v>
      </c>
      <c r="M69" s="49">
        <f t="shared" si="0"/>
        <v>-7.0733658304127145E-2</v>
      </c>
      <c r="N69" s="49">
        <f t="shared" si="1"/>
        <v>-3.354910289899693E-2</v>
      </c>
      <c r="O69" s="54"/>
      <c r="P69" s="54"/>
    </row>
    <row r="70" spans="8:16">
      <c r="H70" s="95">
        <v>41646</v>
      </c>
      <c r="I70" s="103">
        <v>2238.0010000000002</v>
      </c>
      <c r="J70" s="103">
        <v>5812.7165000000005</v>
      </c>
      <c r="K70" s="103">
        <v>-2.8410000000000001E-2</v>
      </c>
      <c r="L70" s="103">
        <v>1.069998</v>
      </c>
      <c r="M70" s="49">
        <f t="shared" ref="M70:M133" si="2">I70/$I$5-1</f>
        <v>-7.0997664211882028E-2</v>
      </c>
      <c r="N70" s="49">
        <f t="shared" ref="N70:N133" si="3">J70/$J$5-1</f>
        <v>-2.3208097675484818E-2</v>
      </c>
      <c r="O70" s="54"/>
      <c r="P70" s="54"/>
    </row>
    <row r="71" spans="8:16">
      <c r="H71" s="95">
        <v>41647</v>
      </c>
      <c r="I71" s="103">
        <v>2241.9110000000001</v>
      </c>
      <c r="J71" s="103">
        <v>5867.0042000000003</v>
      </c>
      <c r="K71" s="103">
        <v>0.174709</v>
      </c>
      <c r="L71" s="103">
        <v>0.93394699999999997</v>
      </c>
      <c r="M71" s="49">
        <f t="shared" si="2"/>
        <v>-6.9374609024269729E-2</v>
      </c>
      <c r="N71" s="49">
        <f t="shared" si="3"/>
        <v>-1.4085377557305545E-2</v>
      </c>
      <c r="O71" s="54"/>
      <c r="P71" s="54"/>
    </row>
    <row r="72" spans="8:16">
      <c r="H72" s="95">
        <v>41648</v>
      </c>
      <c r="I72" s="103">
        <v>2222.221</v>
      </c>
      <c r="J72" s="103">
        <v>5812.5582000000004</v>
      </c>
      <c r="K72" s="103">
        <v>-0.87826899999999997</v>
      </c>
      <c r="L72" s="103">
        <v>-0.92800300000000002</v>
      </c>
      <c r="M72" s="49">
        <f t="shared" si="2"/>
        <v>-7.7547999470327644E-2</v>
      </c>
      <c r="N72" s="49">
        <f t="shared" si="3"/>
        <v>-2.3234699034442863E-2</v>
      </c>
      <c r="O72" s="54"/>
      <c r="P72" s="54"/>
    </row>
    <row r="73" spans="8:16">
      <c r="H73" s="95">
        <v>41649</v>
      </c>
      <c r="I73" s="103">
        <v>2204.8510000000001</v>
      </c>
      <c r="J73" s="103">
        <v>5702.6328999999996</v>
      </c>
      <c r="K73" s="103">
        <v>-0.78164999999999996</v>
      </c>
      <c r="L73" s="103">
        <v>-1.8911690000000001</v>
      </c>
      <c r="M73" s="49">
        <f t="shared" si="2"/>
        <v>-8.4758349498160301E-2</v>
      </c>
      <c r="N73" s="49">
        <f t="shared" si="3"/>
        <v>-4.170698181317356E-2</v>
      </c>
      <c r="O73" s="54"/>
      <c r="P73" s="54"/>
    </row>
    <row r="74" spans="8:16">
      <c r="H74" s="95">
        <v>41652</v>
      </c>
      <c r="I74" s="103">
        <v>2193.6790000000001</v>
      </c>
      <c r="J74" s="103">
        <v>5677.1711999999998</v>
      </c>
      <c r="K74" s="103">
        <v>-0.50670099999999996</v>
      </c>
      <c r="L74" s="103">
        <v>-0.44649</v>
      </c>
      <c r="M74" s="49">
        <f t="shared" si="2"/>
        <v>-8.9395887236269012E-2</v>
      </c>
      <c r="N74" s="49">
        <f t="shared" si="3"/>
        <v>-4.5985666723992069E-2</v>
      </c>
      <c r="O74" s="54"/>
      <c r="P74" s="54"/>
    </row>
    <row r="75" spans="8:16">
      <c r="H75" s="95">
        <v>41653</v>
      </c>
      <c r="I75" s="103">
        <v>2212.846</v>
      </c>
      <c r="J75" s="103">
        <v>5760.7645000000002</v>
      </c>
      <c r="K75" s="103">
        <v>0.87373800000000001</v>
      </c>
      <c r="L75" s="103">
        <v>1.4724459999999999</v>
      </c>
      <c r="M75" s="49">
        <f t="shared" si="2"/>
        <v>-8.1439595987940372E-2</v>
      </c>
      <c r="N75" s="49">
        <f t="shared" si="3"/>
        <v>-3.1938317514963233E-2</v>
      </c>
      <c r="O75" s="54"/>
      <c r="P75" s="54"/>
    </row>
    <row r="76" spans="8:16">
      <c r="H76" s="95">
        <v>41654</v>
      </c>
      <c r="I76" s="103">
        <v>2208.9409999999998</v>
      </c>
      <c r="J76" s="103">
        <v>5842.6835000000001</v>
      </c>
      <c r="K76" s="103">
        <v>-0.17646999999999999</v>
      </c>
      <c r="L76" s="103">
        <v>1.4220159999999999</v>
      </c>
      <c r="M76" s="49">
        <f t="shared" si="2"/>
        <v>-8.3060575657409985E-2</v>
      </c>
      <c r="N76" s="49">
        <f t="shared" si="3"/>
        <v>-1.8172324309114973E-2</v>
      </c>
      <c r="O76" s="54"/>
      <c r="P76" s="54"/>
    </row>
    <row r="77" spans="8:16">
      <c r="H77" s="95">
        <v>41655</v>
      </c>
      <c r="I77" s="103">
        <v>2211.8440000000001</v>
      </c>
      <c r="J77" s="103">
        <v>5820.6162000000004</v>
      </c>
      <c r="K77" s="103">
        <v>0.13142000000000001</v>
      </c>
      <c r="L77" s="103">
        <v>-0.377691</v>
      </c>
      <c r="M77" s="49">
        <f t="shared" si="2"/>
        <v>-8.1855529823742779E-2</v>
      </c>
      <c r="N77" s="49">
        <f t="shared" si="3"/>
        <v>-2.1880600800178285E-2</v>
      </c>
      <c r="O77" s="54"/>
      <c r="P77" s="54"/>
    </row>
    <row r="78" spans="8:16">
      <c r="H78" s="95">
        <v>41656</v>
      </c>
      <c r="I78" s="103">
        <v>2178.4879999999998</v>
      </c>
      <c r="J78" s="103">
        <v>5746.7633999999998</v>
      </c>
      <c r="K78" s="103">
        <v>-1.5080629999999999</v>
      </c>
      <c r="L78" s="103">
        <v>-1.2688140000000001</v>
      </c>
      <c r="M78" s="49">
        <f t="shared" si="2"/>
        <v>-9.5701726457501524E-2</v>
      </c>
      <c r="N78" s="49">
        <f t="shared" si="3"/>
        <v>-3.4291117811285243E-2</v>
      </c>
      <c r="O78" s="54"/>
      <c r="P78" s="54"/>
    </row>
    <row r="79" spans="8:16">
      <c r="H79" s="95">
        <v>41659</v>
      </c>
      <c r="I79" s="103">
        <v>2165.9929999999999</v>
      </c>
      <c r="J79" s="103">
        <v>5680.9997000000003</v>
      </c>
      <c r="K79" s="103">
        <v>-0.57356300000000005</v>
      </c>
      <c r="L79" s="103">
        <v>-1.144361</v>
      </c>
      <c r="M79" s="49">
        <f t="shared" si="2"/>
        <v>-0.10088844629617555</v>
      </c>
      <c r="N79" s="49">
        <f t="shared" si="3"/>
        <v>-4.5342310420953824E-2</v>
      </c>
      <c r="O79" s="54"/>
      <c r="P79" s="54"/>
    </row>
    <row r="80" spans="8:16">
      <c r="H80" s="95">
        <v>41660</v>
      </c>
      <c r="I80" s="103">
        <v>2187.41</v>
      </c>
      <c r="J80" s="103">
        <v>5718.5868</v>
      </c>
      <c r="K80" s="103">
        <v>0.988784</v>
      </c>
      <c r="L80" s="103">
        <v>0.66162799999999999</v>
      </c>
      <c r="M80" s="49">
        <f t="shared" si="2"/>
        <v>-9.1998171883619917E-2</v>
      </c>
      <c r="N80" s="49">
        <f t="shared" si="3"/>
        <v>-3.9026025270652465E-2</v>
      </c>
      <c r="O80" s="54"/>
      <c r="P80" s="54"/>
    </row>
    <row r="81" spans="1:16">
      <c r="H81" s="95">
        <v>41661</v>
      </c>
      <c r="I81" s="103">
        <v>2243.7959999999998</v>
      </c>
      <c r="J81" s="103">
        <v>5837.5264999999999</v>
      </c>
      <c r="K81" s="103">
        <v>2.5777519999999998</v>
      </c>
      <c r="L81" s="103">
        <v>2.079879</v>
      </c>
      <c r="M81" s="49">
        <f t="shared" si="2"/>
        <v>-6.8592138684461901E-2</v>
      </c>
      <c r="N81" s="49">
        <f t="shared" si="3"/>
        <v>-1.903892701376908E-2</v>
      </c>
      <c r="O81" s="54"/>
      <c r="P81" s="54"/>
    </row>
    <row r="82" spans="1:16">
      <c r="A82" s="87" t="s">
        <v>31</v>
      </c>
      <c r="H82" s="95">
        <v>41662</v>
      </c>
      <c r="I82" s="103">
        <v>2231.8890000000001</v>
      </c>
      <c r="J82" s="103">
        <v>5850.3005999999996</v>
      </c>
      <c r="K82" s="103">
        <v>-0.530663</v>
      </c>
      <c r="L82" s="103">
        <v>0.21882699999999999</v>
      </c>
      <c r="M82" s="49">
        <f t="shared" si="2"/>
        <v>-7.3534777589551181E-2</v>
      </c>
      <c r="N82" s="49">
        <f t="shared" si="3"/>
        <v>-1.6892316657065254E-2</v>
      </c>
      <c r="O82" s="54"/>
      <c r="P82" s="54"/>
    </row>
    <row r="83" spans="1:16">
      <c r="H83" s="95">
        <v>41663</v>
      </c>
      <c r="I83" s="103">
        <v>2245.6779999999999</v>
      </c>
      <c r="J83" s="103">
        <v>5937.4629000000004</v>
      </c>
      <c r="K83" s="103">
        <v>0.61781699999999995</v>
      </c>
      <c r="L83" s="103">
        <v>1.4898769999999999</v>
      </c>
      <c r="M83" s="49">
        <f t="shared" si="2"/>
        <v>-6.7810913655539484E-2</v>
      </c>
      <c r="N83" s="49">
        <f t="shared" si="3"/>
        <v>-2.2452185527657154E-3</v>
      </c>
      <c r="O83" s="54"/>
      <c r="P83" s="54"/>
    </row>
    <row r="84" spans="1:16">
      <c r="H84" s="95">
        <v>41666</v>
      </c>
      <c r="I84" s="103">
        <v>2215.9189999999999</v>
      </c>
      <c r="J84" s="103">
        <v>5892.3189000000002</v>
      </c>
      <c r="K84" s="103">
        <v>-1.3251679999999999</v>
      </c>
      <c r="L84" s="103">
        <v>-0.76032500000000003</v>
      </c>
      <c r="M84" s="49">
        <f t="shared" si="2"/>
        <v>-8.0163982537420519E-2</v>
      </c>
      <c r="N84" s="49">
        <f t="shared" si="3"/>
        <v>-9.8313951086906881E-3</v>
      </c>
      <c r="O84" s="54"/>
      <c r="P84" s="54"/>
    </row>
    <row r="85" spans="1:16">
      <c r="H85" s="95">
        <v>41667</v>
      </c>
      <c r="I85" s="103">
        <v>2219.855</v>
      </c>
      <c r="J85" s="103">
        <v>5909.5129999999999</v>
      </c>
      <c r="K85" s="103">
        <v>0.177624</v>
      </c>
      <c r="L85" s="103">
        <v>0.29180499999999998</v>
      </c>
      <c r="M85" s="49">
        <f t="shared" si="2"/>
        <v>-7.8530134655465988E-2</v>
      </c>
      <c r="N85" s="49">
        <f t="shared" si="3"/>
        <v>-6.9420304462720628E-3</v>
      </c>
      <c r="O85" s="54"/>
      <c r="P85" s="54"/>
    </row>
    <row r="86" spans="1:16">
      <c r="H86" s="95">
        <v>41668</v>
      </c>
      <c r="I86" s="103">
        <v>2227.7809999999999</v>
      </c>
      <c r="J86" s="103">
        <v>5964.6580000000004</v>
      </c>
      <c r="K86" s="103">
        <v>0.35704999999999998</v>
      </c>
      <c r="L86" s="103">
        <v>0.93315599999999999</v>
      </c>
      <c r="M86" s="49">
        <f t="shared" si="2"/>
        <v>-7.5240023295615632E-2</v>
      </c>
      <c r="N86" s="49">
        <f t="shared" si="3"/>
        <v>2.3247537593031886E-3</v>
      </c>
      <c r="O86" s="54"/>
      <c r="P86" s="54"/>
    </row>
    <row r="87" spans="1:16">
      <c r="H87" s="95">
        <v>41669</v>
      </c>
      <c r="I87" s="103">
        <v>2202.4499999999998</v>
      </c>
      <c r="J87" s="103">
        <v>5943.9405999999999</v>
      </c>
      <c r="K87" s="103">
        <v>-1.137051</v>
      </c>
      <c r="L87" s="103">
        <v>-0.34733599999999998</v>
      </c>
      <c r="M87" s="49">
        <f t="shared" si="2"/>
        <v>-8.575501331029789E-2</v>
      </c>
      <c r="N87" s="49">
        <f t="shared" si="3"/>
        <v>-1.1566801893883039E-3</v>
      </c>
      <c r="O87" s="54"/>
      <c r="P87" s="54"/>
    </row>
    <row r="88" spans="1:16">
      <c r="H88" s="95">
        <v>41677</v>
      </c>
      <c r="I88" s="103">
        <v>2212.4830000000002</v>
      </c>
      <c r="J88" s="103">
        <v>5982.5324000000001</v>
      </c>
      <c r="K88" s="103">
        <v>0.455538</v>
      </c>
      <c r="L88" s="103">
        <v>0.64926300000000003</v>
      </c>
      <c r="M88" s="49">
        <f t="shared" si="2"/>
        <v>-8.1590278605102262E-2</v>
      </c>
      <c r="N88" s="49">
        <f t="shared" si="3"/>
        <v>5.3284387280967405E-3</v>
      </c>
      <c r="O88" s="54"/>
      <c r="P88" s="54"/>
    </row>
    <row r="89" spans="1:16">
      <c r="H89" s="95">
        <v>41680</v>
      </c>
      <c r="I89" s="103">
        <v>2267.5340000000001</v>
      </c>
      <c r="J89" s="103">
        <v>6167.1022000000003</v>
      </c>
      <c r="K89" s="103">
        <v>2.4882</v>
      </c>
      <c r="L89" s="103">
        <v>3.0851449999999998</v>
      </c>
      <c r="M89" s="49">
        <f t="shared" si="2"/>
        <v>-5.8738408750052318E-2</v>
      </c>
      <c r="N89" s="49">
        <f t="shared" si="3"/>
        <v>3.6344278921516704E-2</v>
      </c>
      <c r="O89" s="54"/>
      <c r="P89" s="54"/>
    </row>
    <row r="90" spans="1:16">
      <c r="H90" s="95">
        <v>41681</v>
      </c>
      <c r="I90" s="103">
        <v>2285.5619999999999</v>
      </c>
      <c r="J90" s="103">
        <v>6182.3265000000001</v>
      </c>
      <c r="K90" s="103">
        <v>0.79504900000000001</v>
      </c>
      <c r="L90" s="103">
        <v>0.246863</v>
      </c>
      <c r="M90" s="49">
        <f t="shared" si="2"/>
        <v>-5.1254920534636872E-2</v>
      </c>
      <c r="N90" s="49">
        <f t="shared" si="3"/>
        <v>3.8902630590406551E-2</v>
      </c>
      <c r="O90" s="54"/>
      <c r="P90" s="54"/>
    </row>
    <row r="91" spans="1:16">
      <c r="H91" s="95">
        <v>41682</v>
      </c>
      <c r="I91" s="103">
        <v>2291.2460000000001</v>
      </c>
      <c r="J91" s="103">
        <v>6233.4134000000004</v>
      </c>
      <c r="K91" s="103">
        <v>0.248692</v>
      </c>
      <c r="L91" s="103">
        <v>0.82633800000000002</v>
      </c>
      <c r="M91" s="49">
        <f t="shared" si="2"/>
        <v>-4.8895471509984967E-2</v>
      </c>
      <c r="N91" s="49">
        <f t="shared" si="3"/>
        <v>4.7487475599596873E-2</v>
      </c>
      <c r="O91" s="54"/>
      <c r="P91" s="54"/>
    </row>
    <row r="92" spans="1:16">
      <c r="H92" s="95">
        <v>41683</v>
      </c>
      <c r="I92" s="103">
        <v>2279.5540000000001</v>
      </c>
      <c r="J92" s="103">
        <v>6118.0352000000003</v>
      </c>
      <c r="K92" s="103">
        <v>-0.51029000000000002</v>
      </c>
      <c r="L92" s="103">
        <v>-1.8509629999999999</v>
      </c>
      <c r="M92" s="49">
        <f t="shared" si="2"/>
        <v>-5.3748863134937208E-2</v>
      </c>
      <c r="N92" s="49">
        <f t="shared" si="3"/>
        <v>2.8098865908279924E-2</v>
      </c>
      <c r="O92" s="54"/>
      <c r="P92" s="54"/>
    </row>
    <row r="93" spans="1:16">
      <c r="H93" s="95">
        <v>41684</v>
      </c>
      <c r="I93" s="103">
        <v>2295.5749999999998</v>
      </c>
      <c r="J93" s="103">
        <v>6263.1210000000001</v>
      </c>
      <c r="K93" s="103">
        <v>0.70281300000000002</v>
      </c>
      <c r="L93" s="103">
        <v>2.3714439999999999</v>
      </c>
      <c r="M93" s="49">
        <f t="shared" si="2"/>
        <v>-4.709848790201232E-2</v>
      </c>
      <c r="N93" s="49">
        <f t="shared" si="3"/>
        <v>5.247965836259505E-2</v>
      </c>
      <c r="O93" s="54"/>
      <c r="P93" s="54"/>
    </row>
    <row r="94" spans="1:16">
      <c r="H94" s="95">
        <v>41687</v>
      </c>
      <c r="I94" s="103">
        <v>2311.6469999999999</v>
      </c>
      <c r="J94" s="103">
        <v>6364.7024000000001</v>
      </c>
      <c r="K94" s="103">
        <v>0.70013000000000003</v>
      </c>
      <c r="L94" s="103">
        <v>1.6218969999999999</v>
      </c>
      <c r="M94" s="49">
        <f t="shared" si="2"/>
        <v>-4.0426942384031439E-2</v>
      </c>
      <c r="N94" s="49">
        <f t="shared" si="3"/>
        <v>6.9549799138734381E-2</v>
      </c>
      <c r="O94" s="54"/>
      <c r="P94" s="54"/>
    </row>
    <row r="95" spans="1:16">
      <c r="H95" s="95">
        <v>41688</v>
      </c>
      <c r="I95" s="103">
        <v>2282.442</v>
      </c>
      <c r="J95" s="103">
        <v>6387.0941000000003</v>
      </c>
      <c r="K95" s="103">
        <v>-1.263385</v>
      </c>
      <c r="L95" s="103">
        <v>0.35181099999999998</v>
      </c>
      <c r="M95" s="49">
        <f t="shared" si="2"/>
        <v>-5.2550043855698281E-2</v>
      </c>
      <c r="N95" s="49">
        <f t="shared" si="3"/>
        <v>7.3312589090606339E-2</v>
      </c>
      <c r="O95" s="54"/>
      <c r="P95" s="54"/>
    </row>
    <row r="96" spans="1:16">
      <c r="H96" s="95">
        <v>41689</v>
      </c>
      <c r="I96" s="103">
        <v>2308.6559999999999</v>
      </c>
      <c r="J96" s="103">
        <v>6420.0877</v>
      </c>
      <c r="K96" s="103">
        <v>1.1485069999999999</v>
      </c>
      <c r="L96" s="103">
        <v>0.516567</v>
      </c>
      <c r="M96" s="49">
        <f t="shared" si="2"/>
        <v>-4.1668517337010491E-2</v>
      </c>
      <c r="N96" s="49">
        <f t="shared" si="3"/>
        <v>7.8856964308034128E-2</v>
      </c>
      <c r="O96" s="54"/>
      <c r="P96" s="54"/>
    </row>
    <row r="97" spans="8:16">
      <c r="H97" s="95">
        <v>41690</v>
      </c>
      <c r="I97" s="103">
        <v>2287.4360000000001</v>
      </c>
      <c r="J97" s="103">
        <v>6328.7530999999999</v>
      </c>
      <c r="K97" s="103">
        <v>-0.91914899999999999</v>
      </c>
      <c r="L97" s="103">
        <v>-1.4226380000000001</v>
      </c>
      <c r="M97" s="49">
        <f t="shared" si="2"/>
        <v>-5.0477016334742775E-2</v>
      </c>
      <c r="N97" s="49">
        <f t="shared" si="3"/>
        <v>6.3508736387052789E-2</v>
      </c>
      <c r="O97" s="54"/>
      <c r="P97" s="54"/>
    </row>
    <row r="98" spans="8:16">
      <c r="H98" s="95">
        <v>41691</v>
      </c>
      <c r="I98" s="103">
        <v>2264.2939999999999</v>
      </c>
      <c r="J98" s="103">
        <v>6329.1578</v>
      </c>
      <c r="K98" s="103">
        <v>-1.0117</v>
      </c>
      <c r="L98" s="103">
        <v>6.3949999999999996E-3</v>
      </c>
      <c r="M98" s="49">
        <f t="shared" si="2"/>
        <v>-6.0083344506539293E-2</v>
      </c>
      <c r="N98" s="49">
        <f t="shared" si="3"/>
        <v>6.3576743777895128E-2</v>
      </c>
      <c r="O98" s="54"/>
      <c r="P98" s="54"/>
    </row>
    <row r="99" spans="8:16">
      <c r="H99" s="95">
        <v>41694</v>
      </c>
      <c r="I99" s="103">
        <v>2214.509</v>
      </c>
      <c r="J99" s="103">
        <v>6417.4556000000002</v>
      </c>
      <c r="K99" s="103">
        <v>-2.198699</v>
      </c>
      <c r="L99" s="103">
        <v>1.3950959999999999</v>
      </c>
      <c r="M99" s="49">
        <f t="shared" si="2"/>
        <v>-8.0749278653669432E-2</v>
      </c>
      <c r="N99" s="49">
        <f t="shared" si="3"/>
        <v>7.841465579942053E-2</v>
      </c>
      <c r="O99" s="54"/>
      <c r="P99" s="54"/>
    </row>
    <row r="100" spans="8:16">
      <c r="H100" s="95">
        <v>41695</v>
      </c>
      <c r="I100" s="103">
        <v>2157.9090000000001</v>
      </c>
      <c r="J100" s="103">
        <v>6228.2812999999996</v>
      </c>
      <c r="K100" s="103">
        <v>-2.5558709999999998</v>
      </c>
      <c r="L100" s="103">
        <v>-2.9478080000000002</v>
      </c>
      <c r="M100" s="49">
        <f t="shared" si="2"/>
        <v>-0.10424414402933613</v>
      </c>
      <c r="N100" s="49">
        <f t="shared" si="3"/>
        <v>4.6625057189560781E-2</v>
      </c>
      <c r="O100" s="54"/>
      <c r="P100" s="54"/>
    </row>
    <row r="101" spans="8:16">
      <c r="H101" s="95">
        <v>41696</v>
      </c>
      <c r="I101" s="103">
        <v>2163.4050000000002</v>
      </c>
      <c r="J101" s="103">
        <v>6265.0762000000004</v>
      </c>
      <c r="K101" s="103">
        <v>0.254691</v>
      </c>
      <c r="L101" s="103">
        <v>0.59077100000000005</v>
      </c>
      <c r="M101" s="49">
        <f t="shared" si="2"/>
        <v>-0.10196273448685078</v>
      </c>
      <c r="N101" s="49">
        <f t="shared" si="3"/>
        <v>5.2808217914299682E-2</v>
      </c>
      <c r="O101" s="54"/>
      <c r="P101" s="54"/>
    </row>
    <row r="102" spans="8:16">
      <c r="H102" s="95">
        <v>41697</v>
      </c>
      <c r="I102" s="103">
        <v>2154.1080000000002</v>
      </c>
      <c r="J102" s="103">
        <v>6067.6904000000004</v>
      </c>
      <c r="K102" s="103">
        <v>-0.42973899999999998</v>
      </c>
      <c r="L102" s="103">
        <v>-3.1505730000000001</v>
      </c>
      <c r="M102" s="49">
        <f t="shared" si="2"/>
        <v>-0.10582195292143692</v>
      </c>
      <c r="N102" s="49">
        <f t="shared" si="3"/>
        <v>1.9638726322227962E-2</v>
      </c>
      <c r="O102" s="54"/>
      <c r="P102" s="54"/>
    </row>
    <row r="103" spans="8:16">
      <c r="H103" s="95">
        <v>41698</v>
      </c>
      <c r="I103" s="103">
        <v>2178.971</v>
      </c>
      <c r="J103" s="103">
        <v>6076.2493000000004</v>
      </c>
      <c r="K103" s="103">
        <v>1.1542129999999999</v>
      </c>
      <c r="L103" s="103">
        <v>0.14105699999999999</v>
      </c>
      <c r="M103" s="49">
        <f t="shared" si="2"/>
        <v>-9.5501231404913955E-2</v>
      </c>
      <c r="N103" s="49">
        <f t="shared" si="3"/>
        <v>2.1076997776341644E-2</v>
      </c>
      <c r="O103" s="54"/>
      <c r="P103" s="54"/>
    </row>
    <row r="104" spans="8:16">
      <c r="H104" s="95">
        <v>41701</v>
      </c>
      <c r="I104" s="103">
        <v>2190.37</v>
      </c>
      <c r="J104" s="103">
        <v>6182.223</v>
      </c>
      <c r="K104" s="103">
        <v>0.52313699999999996</v>
      </c>
      <c r="L104" s="103">
        <v>1.7440640000000001</v>
      </c>
      <c r="M104" s="49">
        <f t="shared" si="2"/>
        <v>-9.0769465143125672E-2</v>
      </c>
      <c r="N104" s="49">
        <f t="shared" si="3"/>
        <v>3.8885238040487824E-2</v>
      </c>
      <c r="O104" s="54"/>
      <c r="P104" s="54"/>
    </row>
    <row r="105" spans="8:16">
      <c r="H105" s="95">
        <v>41702</v>
      </c>
      <c r="I105" s="103">
        <v>2184.2730000000001</v>
      </c>
      <c r="J105" s="103">
        <v>6141.3477999999996</v>
      </c>
      <c r="K105" s="103">
        <v>-0.27835500000000002</v>
      </c>
      <c r="L105" s="103">
        <v>-0.66117300000000001</v>
      </c>
      <c r="M105" s="49">
        <f t="shared" si="2"/>
        <v>-9.3300351966366546E-2</v>
      </c>
      <c r="N105" s="49">
        <f t="shared" si="3"/>
        <v>3.2016407543439485E-2</v>
      </c>
      <c r="O105" s="54"/>
      <c r="P105" s="54"/>
    </row>
    <row r="106" spans="8:16">
      <c r="H106" s="95">
        <v>41703</v>
      </c>
      <c r="I106" s="103">
        <v>2163.9760000000001</v>
      </c>
      <c r="J106" s="103">
        <v>6087.4326000000001</v>
      </c>
      <c r="K106" s="103">
        <v>-0.929234</v>
      </c>
      <c r="L106" s="103">
        <v>-0.87790500000000005</v>
      </c>
      <c r="M106" s="49">
        <f t="shared" si="2"/>
        <v>-0.10172571031495148</v>
      </c>
      <c r="N106" s="49">
        <f t="shared" si="3"/>
        <v>2.2956283800572352E-2</v>
      </c>
      <c r="O106" s="54"/>
      <c r="P106" s="54"/>
    </row>
    <row r="107" spans="8:16">
      <c r="H107" s="95">
        <v>41704</v>
      </c>
      <c r="I107" s="103">
        <v>2173.634</v>
      </c>
      <c r="J107" s="103">
        <v>6052.9605000000001</v>
      </c>
      <c r="K107" s="103">
        <v>0.44630799999999998</v>
      </c>
      <c r="L107" s="103">
        <v>-0.56628299999999998</v>
      </c>
      <c r="M107" s="49">
        <f t="shared" si="2"/>
        <v>-9.7716639470460498E-2</v>
      </c>
      <c r="N107" s="49">
        <f t="shared" si="3"/>
        <v>1.7163455587443144E-2</v>
      </c>
      <c r="O107" s="54"/>
      <c r="P107" s="54"/>
    </row>
    <row r="108" spans="8:16">
      <c r="H108" s="95">
        <v>41705</v>
      </c>
      <c r="I108" s="103">
        <v>2168.3580000000002</v>
      </c>
      <c r="J108" s="103">
        <v>6112.6400999999996</v>
      </c>
      <c r="K108" s="103">
        <v>-0.242727</v>
      </c>
      <c r="L108" s="103">
        <v>0.98595699999999997</v>
      </c>
      <c r="M108" s="49">
        <f t="shared" si="2"/>
        <v>-9.9906726214665675E-2</v>
      </c>
      <c r="N108" s="49">
        <f t="shared" si="3"/>
        <v>2.719225193661412E-2</v>
      </c>
      <c r="O108" s="54"/>
      <c r="P108" s="54"/>
    </row>
    <row r="109" spans="8:16">
      <c r="H109" s="95">
        <v>41708</v>
      </c>
      <c r="I109" s="103">
        <v>2097.7869999999998</v>
      </c>
      <c r="J109" s="103">
        <v>5950.6224000000002</v>
      </c>
      <c r="K109" s="103">
        <v>-3.2545820000000001</v>
      </c>
      <c r="L109" s="103">
        <v>-2.6505359999999998</v>
      </c>
      <c r="M109" s="49">
        <f t="shared" si="2"/>
        <v>-0.12920100438473969</v>
      </c>
      <c r="N109" s="49">
        <f t="shared" si="3"/>
        <v>-3.3844053658582673E-5</v>
      </c>
      <c r="O109" s="54"/>
      <c r="P109" s="54"/>
    </row>
    <row r="110" spans="8:16">
      <c r="H110" s="95">
        <v>41709</v>
      </c>
      <c r="I110" s="103">
        <v>2108.6610000000001</v>
      </c>
      <c r="J110" s="103">
        <v>5976.6143000000002</v>
      </c>
      <c r="K110" s="103">
        <v>0.51835600000000004</v>
      </c>
      <c r="L110" s="103">
        <v>0.43679299999999999</v>
      </c>
      <c r="M110" s="49">
        <f t="shared" si="2"/>
        <v>-0.1246871675279374</v>
      </c>
      <c r="N110" s="49">
        <f t="shared" si="3"/>
        <v>4.3339377650537525E-3</v>
      </c>
      <c r="O110" s="54"/>
      <c r="P110" s="54"/>
    </row>
    <row r="111" spans="8:16">
      <c r="H111" s="95">
        <v>41710</v>
      </c>
      <c r="I111" s="103">
        <v>2114.134</v>
      </c>
      <c r="J111" s="103">
        <v>5958.6571999999996</v>
      </c>
      <c r="K111" s="103">
        <v>0.25954899999999997</v>
      </c>
      <c r="L111" s="103">
        <v>-0.300456</v>
      </c>
      <c r="M111" s="49">
        <f t="shared" si="2"/>
        <v>-0.12241530536890877</v>
      </c>
      <c r="N111" s="49">
        <f t="shared" si="3"/>
        <v>1.3163555607207389E-3</v>
      </c>
      <c r="O111" s="54"/>
      <c r="P111" s="54"/>
    </row>
    <row r="112" spans="8:16">
      <c r="H112" s="95">
        <v>41711</v>
      </c>
      <c r="I112" s="103">
        <v>2140.3330000000001</v>
      </c>
      <c r="J112" s="103">
        <v>6040.9888000000001</v>
      </c>
      <c r="K112" s="103">
        <v>1.239231</v>
      </c>
      <c r="L112" s="103">
        <v>1.3817140000000001</v>
      </c>
      <c r="M112" s="49">
        <f t="shared" si="2"/>
        <v>-0.11154000540464915</v>
      </c>
      <c r="N112" s="49">
        <f t="shared" si="3"/>
        <v>1.5151683704699881E-2</v>
      </c>
      <c r="O112" s="54"/>
      <c r="P112" s="54"/>
    </row>
    <row r="113" spans="8:16">
      <c r="H113" s="95">
        <v>41712</v>
      </c>
      <c r="I113" s="103">
        <v>2122.8359999999998</v>
      </c>
      <c r="J113" s="103">
        <v>6009.2986000000001</v>
      </c>
      <c r="K113" s="103">
        <v>-0.81749000000000005</v>
      </c>
      <c r="L113" s="103">
        <v>-0.524586</v>
      </c>
      <c r="M113" s="49">
        <f t="shared" si="2"/>
        <v>-0.11880307359330722</v>
      </c>
      <c r="N113" s="49">
        <f t="shared" si="3"/>
        <v>9.826336985477635E-3</v>
      </c>
      <c r="O113" s="54"/>
      <c r="P113" s="54"/>
    </row>
    <row r="114" spans="8:16">
      <c r="H114" s="95">
        <v>41715</v>
      </c>
      <c r="I114" s="103">
        <v>2143.038</v>
      </c>
      <c r="J114" s="103">
        <v>6140.5006000000003</v>
      </c>
      <c r="K114" s="103">
        <v>0.95165100000000002</v>
      </c>
      <c r="L114" s="103">
        <v>2.183316</v>
      </c>
      <c r="M114" s="49">
        <f t="shared" si="2"/>
        <v>-0.11041715008943398</v>
      </c>
      <c r="N114" s="49">
        <f t="shared" si="3"/>
        <v>3.1874040700045736E-2</v>
      </c>
      <c r="O114" s="54"/>
      <c r="P114" s="54"/>
    </row>
    <row r="115" spans="8:16">
      <c r="H115" s="95">
        <v>41716</v>
      </c>
      <c r="I115" s="103">
        <v>2138.1329999999998</v>
      </c>
      <c r="J115" s="103">
        <v>6164.4273999999996</v>
      </c>
      <c r="K115" s="103">
        <v>-0.228881</v>
      </c>
      <c r="L115" s="103">
        <v>0.389656</v>
      </c>
      <c r="M115" s="49">
        <f t="shared" si="2"/>
        <v>-0.11245323338744906</v>
      </c>
      <c r="N115" s="49">
        <f t="shared" si="3"/>
        <v>3.5894794935786845E-2</v>
      </c>
      <c r="O115" s="54"/>
      <c r="P115" s="54"/>
    </row>
    <row r="116" spans="8:16">
      <c r="H116" s="95">
        <v>41717</v>
      </c>
      <c r="I116" s="103">
        <v>2120.87</v>
      </c>
      <c r="J116" s="103">
        <v>6135.0311000000002</v>
      </c>
      <c r="K116" s="103">
        <v>-0.80738699999999997</v>
      </c>
      <c r="L116" s="103">
        <v>-0.47687000000000002</v>
      </c>
      <c r="M116" s="49">
        <f t="shared" si="2"/>
        <v>-0.11961916732702738</v>
      </c>
      <c r="N116" s="49">
        <f t="shared" si="3"/>
        <v>3.0954924257713623E-2</v>
      </c>
      <c r="O116" s="54"/>
      <c r="P116" s="54"/>
    </row>
    <row r="117" spans="8:16">
      <c r="H117" s="95">
        <v>41718</v>
      </c>
      <c r="I117" s="103">
        <v>2086.9670000000001</v>
      </c>
      <c r="J117" s="103">
        <v>5985.2307000000001</v>
      </c>
      <c r="K117" s="103">
        <v>-1.5985419999999999</v>
      </c>
      <c r="L117" s="103">
        <v>-2.4417219999999999</v>
      </c>
      <c r="M117" s="49">
        <f t="shared" si="2"/>
        <v>-0.13369242564560013</v>
      </c>
      <c r="N117" s="49">
        <f t="shared" si="3"/>
        <v>5.7818717469000358E-3</v>
      </c>
      <c r="O117" s="54"/>
      <c r="P117" s="54"/>
    </row>
    <row r="118" spans="8:16">
      <c r="H118" s="95">
        <v>41719</v>
      </c>
      <c r="I118" s="103">
        <v>2158.7979999999998</v>
      </c>
      <c r="J118" s="103">
        <v>6046.1116000000002</v>
      </c>
      <c r="K118" s="103">
        <v>3.4418850000000001</v>
      </c>
      <c r="L118" s="103">
        <v>1.0171859999999999</v>
      </c>
      <c r="M118" s="49">
        <f t="shared" si="2"/>
        <v>-0.10387511690355944</v>
      </c>
      <c r="N118" s="49">
        <f t="shared" si="3"/>
        <v>1.6012539305902518E-2</v>
      </c>
      <c r="O118" s="54"/>
      <c r="P118" s="54"/>
    </row>
    <row r="119" spans="8:16">
      <c r="H119" s="95">
        <v>41722</v>
      </c>
      <c r="I119" s="103">
        <v>2176.5540000000001</v>
      </c>
      <c r="J119" s="103">
        <v>6023.7031999999999</v>
      </c>
      <c r="K119" s="103">
        <v>0.82249499999999998</v>
      </c>
      <c r="L119" s="103">
        <v>-0.37062499999999998</v>
      </c>
      <c r="M119" s="49">
        <f t="shared" si="2"/>
        <v>-9.6504536875108071E-2</v>
      </c>
      <c r="N119" s="49">
        <f t="shared" si="3"/>
        <v>1.2246943019889045E-2</v>
      </c>
      <c r="O119" s="54"/>
      <c r="P119" s="54"/>
    </row>
    <row r="120" spans="8:16">
      <c r="H120" s="95">
        <v>41723</v>
      </c>
      <c r="I120" s="103">
        <v>2174.44</v>
      </c>
      <c r="J120" s="103">
        <v>6000.0715</v>
      </c>
      <c r="K120" s="103">
        <v>-9.7126000000000004E-2</v>
      </c>
      <c r="L120" s="103">
        <v>-0.39231199999999999</v>
      </c>
      <c r="M120" s="49">
        <f t="shared" si="2"/>
        <v>-9.7382065945852969E-2</v>
      </c>
      <c r="N120" s="49">
        <f t="shared" si="3"/>
        <v>8.2757785569116393E-3</v>
      </c>
      <c r="O120" s="54"/>
      <c r="P120" s="54"/>
    </row>
    <row r="121" spans="8:16">
      <c r="H121" s="95">
        <v>41724</v>
      </c>
      <c r="I121" s="103">
        <v>2171.047</v>
      </c>
      <c r="J121" s="103">
        <v>6067.7160000000003</v>
      </c>
      <c r="K121" s="103">
        <v>-0.15604000000000001</v>
      </c>
      <c r="L121" s="103">
        <v>1.1273949999999999</v>
      </c>
      <c r="M121" s="49">
        <f t="shared" si="2"/>
        <v>-9.8790512557507371E-2</v>
      </c>
      <c r="N121" s="49">
        <f t="shared" si="3"/>
        <v>1.9643028247618544E-2</v>
      </c>
      <c r="O121" s="54"/>
      <c r="P121" s="54"/>
    </row>
    <row r="122" spans="8:16">
      <c r="H122" s="95">
        <v>41725</v>
      </c>
      <c r="I122" s="103">
        <v>2155.7069999999999</v>
      </c>
      <c r="J122" s="103">
        <v>5950.2115000000003</v>
      </c>
      <c r="K122" s="103">
        <v>-0.70657199999999998</v>
      </c>
      <c r="L122" s="103">
        <v>-1.9365520000000001</v>
      </c>
      <c r="M122" s="49">
        <f t="shared" si="2"/>
        <v>-0.10515820221939309</v>
      </c>
      <c r="N122" s="49">
        <f t="shared" si="3"/>
        <v>-1.0289331705637395E-4</v>
      </c>
      <c r="O122" s="54"/>
      <c r="P122" s="54"/>
    </row>
    <row r="123" spans="8:16">
      <c r="H123" s="95">
        <v>41726</v>
      </c>
      <c r="I123" s="103">
        <v>2151.9650000000001</v>
      </c>
      <c r="J123" s="103">
        <v>5794.7869000000001</v>
      </c>
      <c r="K123" s="103">
        <v>-0.17358599999999999</v>
      </c>
      <c r="L123" s="103">
        <v>-2.612085</v>
      </c>
      <c r="M123" s="49">
        <f t="shared" si="2"/>
        <v>-0.10671151999740958</v>
      </c>
      <c r="N123" s="49">
        <f t="shared" si="3"/>
        <v>-2.6221058670901964E-2</v>
      </c>
      <c r="O123" s="54"/>
      <c r="P123" s="54"/>
    </row>
    <row r="124" spans="8:16">
      <c r="H124" s="95">
        <v>41729</v>
      </c>
      <c r="I124" s="103">
        <v>2146.3049999999998</v>
      </c>
      <c r="J124" s="103">
        <v>5761.8203000000003</v>
      </c>
      <c r="K124" s="103">
        <v>-0.263015</v>
      </c>
      <c r="L124" s="103">
        <v>-0.56890099999999999</v>
      </c>
      <c r="M124" s="49">
        <f t="shared" si="2"/>
        <v>-0.10906100653497641</v>
      </c>
      <c r="N124" s="49">
        <f t="shared" si="3"/>
        <v>-3.1760896701394481E-2</v>
      </c>
      <c r="O124" s="54"/>
      <c r="P124" s="54"/>
    </row>
    <row r="125" spans="8:16">
      <c r="H125" s="95">
        <v>41730</v>
      </c>
      <c r="I125" s="103">
        <v>2163.1149999999998</v>
      </c>
      <c r="J125" s="103">
        <v>5827.6571999999996</v>
      </c>
      <c r="K125" s="103">
        <v>0.78320599999999996</v>
      </c>
      <c r="L125" s="103">
        <v>1.142641</v>
      </c>
      <c r="M125" s="49">
        <f t="shared" si="2"/>
        <v>-0.10208311453912911</v>
      </c>
      <c r="N125" s="49">
        <f t="shared" si="3"/>
        <v>-2.0697403273812309E-2</v>
      </c>
      <c r="O125" s="54"/>
      <c r="P125" s="54"/>
    </row>
    <row r="126" spans="8:16">
      <c r="H126" s="95">
        <v>41731</v>
      </c>
      <c r="I126" s="103">
        <v>2180.7269999999999</v>
      </c>
      <c r="J126" s="103">
        <v>5765.7272999999996</v>
      </c>
      <c r="K126" s="103">
        <v>0.81419600000000003</v>
      </c>
      <c r="L126" s="103">
        <v>-1.062689</v>
      </c>
      <c r="M126" s="49">
        <f t="shared" si="2"/>
        <v>-9.4772309433188484E-2</v>
      </c>
      <c r="N126" s="49">
        <f t="shared" si="3"/>
        <v>-3.1104348947451732E-2</v>
      </c>
      <c r="O126" s="54"/>
      <c r="P126" s="54"/>
    </row>
    <row r="127" spans="8:16">
      <c r="H127" s="95">
        <v>41732</v>
      </c>
      <c r="I127" s="103">
        <v>2165.0079999999998</v>
      </c>
      <c r="J127" s="103">
        <v>5750.3329000000003</v>
      </c>
      <c r="K127" s="103">
        <v>-0.72081499999999998</v>
      </c>
      <c r="L127" s="103">
        <v>-0.26699800000000001</v>
      </c>
      <c r="M127" s="49">
        <f t="shared" si="2"/>
        <v>-0.10129732337029274</v>
      </c>
      <c r="N127" s="49">
        <f t="shared" si="3"/>
        <v>-3.3691284894034279E-2</v>
      </c>
      <c r="O127" s="54"/>
      <c r="P127" s="54"/>
    </row>
    <row r="128" spans="8:16">
      <c r="H128" s="95">
        <v>41733</v>
      </c>
      <c r="I128" s="103">
        <v>2185.4720000000002</v>
      </c>
      <c r="J128" s="103">
        <v>5815.8590000000004</v>
      </c>
      <c r="K128" s="103">
        <v>0.94521599999999995</v>
      </c>
      <c r="L128" s="103">
        <v>1.139518</v>
      </c>
      <c r="M128" s="49">
        <f t="shared" si="2"/>
        <v>-9.2802642715740569E-2</v>
      </c>
      <c r="N128" s="49">
        <f t="shared" si="3"/>
        <v>-2.2680019529396911E-2</v>
      </c>
      <c r="O128" s="54"/>
      <c r="P128" s="54"/>
    </row>
    <row r="129" spans="8:16">
      <c r="H129" s="95">
        <v>41737</v>
      </c>
      <c r="I129" s="103">
        <v>2237.3159999999998</v>
      </c>
      <c r="J129" s="103">
        <v>5901.3576999999996</v>
      </c>
      <c r="K129" s="103">
        <v>2.3722110000000001</v>
      </c>
      <c r="L129" s="103">
        <v>1.4700960000000001</v>
      </c>
      <c r="M129" s="49">
        <f t="shared" si="2"/>
        <v>-7.1282010197435741E-2</v>
      </c>
      <c r="N129" s="49">
        <f t="shared" si="3"/>
        <v>-8.3124793579001377E-3</v>
      </c>
      <c r="O129" s="54"/>
      <c r="P129" s="54"/>
    </row>
    <row r="130" spans="8:16">
      <c r="H130" s="95">
        <v>41738</v>
      </c>
      <c r="I130" s="103">
        <v>2238.62</v>
      </c>
      <c r="J130" s="103">
        <v>5964.3191999999999</v>
      </c>
      <c r="K130" s="103">
        <v>5.8284000000000002E-2</v>
      </c>
      <c r="L130" s="103">
        <v>1.066899</v>
      </c>
      <c r="M130" s="49">
        <f t="shared" si="2"/>
        <v>-7.0740715065812587E-2</v>
      </c>
      <c r="N130" s="49">
        <f t="shared" si="3"/>
        <v>2.2678204654622558E-3</v>
      </c>
      <c r="O130" s="54"/>
      <c r="P130" s="54"/>
    </row>
    <row r="131" spans="8:16">
      <c r="H131" s="95">
        <v>41739</v>
      </c>
      <c r="I131" s="103">
        <v>2273.761</v>
      </c>
      <c r="J131" s="103">
        <v>5975.3825999999999</v>
      </c>
      <c r="K131" s="103">
        <v>1.5697620000000001</v>
      </c>
      <c r="L131" s="103">
        <v>0.18549299999999999</v>
      </c>
      <c r="M131" s="49">
        <f t="shared" si="2"/>
        <v>-5.6153558455100505E-2</v>
      </c>
      <c r="N131" s="49">
        <f t="shared" si="3"/>
        <v>4.1269580188207922E-3</v>
      </c>
      <c r="O131" s="54"/>
      <c r="P131" s="54"/>
    </row>
    <row r="132" spans="8:16">
      <c r="H132" s="95">
        <v>41740</v>
      </c>
      <c r="I132" s="103">
        <v>2270.6660000000002</v>
      </c>
      <c r="J132" s="103">
        <v>6003.1000999999997</v>
      </c>
      <c r="K132" s="103">
        <v>-0.13611799999999999</v>
      </c>
      <c r="L132" s="103">
        <v>0.463862</v>
      </c>
      <c r="M132" s="49">
        <f t="shared" si="2"/>
        <v>-5.7438304185448263E-2</v>
      </c>
      <c r="N132" s="49">
        <f t="shared" si="3"/>
        <v>8.7847164958907431E-3</v>
      </c>
      <c r="O132" s="54"/>
      <c r="P132" s="54"/>
    </row>
    <row r="133" spans="8:16">
      <c r="H133" s="95">
        <v>41743</v>
      </c>
      <c r="I133" s="103">
        <v>2268.6129999999998</v>
      </c>
      <c r="J133" s="103">
        <v>6029.7694000000001</v>
      </c>
      <c r="K133" s="103">
        <v>-9.0413999999999994E-2</v>
      </c>
      <c r="L133" s="103">
        <v>0.44425900000000001</v>
      </c>
      <c r="M133" s="49">
        <f t="shared" si="2"/>
        <v>-5.8290511934852018E-2</v>
      </c>
      <c r="N133" s="49">
        <f t="shared" si="3"/>
        <v>1.3266331293492417E-2</v>
      </c>
      <c r="O133" s="54"/>
      <c r="P133" s="54"/>
    </row>
    <row r="134" spans="8:16">
      <c r="H134" s="95">
        <v>41744</v>
      </c>
      <c r="I134" s="103">
        <v>2229.4630000000002</v>
      </c>
      <c r="J134" s="103">
        <v>5996.0335999999998</v>
      </c>
      <c r="K134" s="103">
        <v>-1.725724</v>
      </c>
      <c r="L134" s="103">
        <v>-0.55948699999999996</v>
      </c>
      <c r="M134" s="49">
        <f t="shared" ref="M134:M197" si="4">I134/$I$5-1</f>
        <v>-7.4541818992402198E-2</v>
      </c>
      <c r="N134" s="49">
        <f t="shared" ref="N134:N197" si="5">J134/$J$5-1</f>
        <v>7.5972338485303936E-3</v>
      </c>
      <c r="O134" s="54"/>
      <c r="P134" s="54"/>
    </row>
    <row r="135" spans="8:16">
      <c r="H135" s="95">
        <v>41745</v>
      </c>
      <c r="I135" s="103">
        <v>2232.5259999999998</v>
      </c>
      <c r="J135" s="103">
        <v>5979.6719000000003</v>
      </c>
      <c r="K135" s="103">
        <v>0.13738700000000001</v>
      </c>
      <c r="L135" s="103">
        <v>-0.27287499999999998</v>
      </c>
      <c r="M135" s="49">
        <f t="shared" si="4"/>
        <v>-7.3270356578167939E-2</v>
      </c>
      <c r="N135" s="49">
        <f t="shared" si="5"/>
        <v>4.847748978889399E-3</v>
      </c>
      <c r="O135" s="54"/>
      <c r="P135" s="54"/>
    </row>
    <row r="136" spans="8:16">
      <c r="H136" s="95">
        <v>41746</v>
      </c>
      <c r="I136" s="103">
        <v>2224.8029999999999</v>
      </c>
      <c r="J136" s="103">
        <v>5961.9552999999996</v>
      </c>
      <c r="K136" s="103">
        <v>-0.34593099999999999</v>
      </c>
      <c r="L136" s="103">
        <v>-0.29627999999999999</v>
      </c>
      <c r="M136" s="49">
        <f t="shared" si="4"/>
        <v>-7.6476201901423679E-2</v>
      </c>
      <c r="N136" s="49">
        <f t="shared" si="5"/>
        <v>1.8705813470731858E-3</v>
      </c>
      <c r="O136" s="54"/>
      <c r="P136" s="54"/>
    </row>
    <row r="137" spans="8:16">
      <c r="H137" s="95">
        <v>41747</v>
      </c>
      <c r="I137" s="103">
        <v>2224.4789999999998</v>
      </c>
      <c r="J137" s="103">
        <v>5986.3899000000001</v>
      </c>
      <c r="K137" s="103">
        <v>-1.4563E-2</v>
      </c>
      <c r="L137" s="103">
        <v>0.40984199999999998</v>
      </c>
      <c r="M137" s="49">
        <f t="shared" si="4"/>
        <v>-7.6610695477072333E-2</v>
      </c>
      <c r="N137" s="49">
        <f t="shared" si="5"/>
        <v>5.9766683059914172E-3</v>
      </c>
      <c r="O137" s="54"/>
      <c r="P137" s="54"/>
    </row>
    <row r="138" spans="8:16">
      <c r="H138" s="95">
        <v>41750</v>
      </c>
      <c r="I138" s="103">
        <v>2187.248</v>
      </c>
      <c r="J138" s="103">
        <v>5898.2047000000002</v>
      </c>
      <c r="K138" s="103">
        <v>-1.6736949999999999</v>
      </c>
      <c r="L138" s="103">
        <v>-1.473095</v>
      </c>
      <c r="M138" s="49">
        <f t="shared" si="4"/>
        <v>-9.2065418671444132E-2</v>
      </c>
      <c r="N138" s="49">
        <f t="shared" si="5"/>
        <v>-8.8423219655738849E-3</v>
      </c>
      <c r="O138" s="54"/>
      <c r="P138" s="54"/>
    </row>
    <row r="139" spans="8:16">
      <c r="H139" s="95">
        <v>41751</v>
      </c>
      <c r="I139" s="103">
        <v>2196.7950000000001</v>
      </c>
      <c r="J139" s="103">
        <v>5830.7647999999999</v>
      </c>
      <c r="K139" s="103">
        <v>0.43648500000000001</v>
      </c>
      <c r="L139" s="103">
        <v>-1.143397</v>
      </c>
      <c r="M139" s="49">
        <f t="shared" si="4"/>
        <v>-8.8102424329721707E-2</v>
      </c>
      <c r="N139" s="49">
        <f t="shared" si="5"/>
        <v>-2.0175189861948217E-2</v>
      </c>
      <c r="O139" s="54"/>
      <c r="P139" s="54"/>
    </row>
    <row r="140" spans="8:16">
      <c r="H140" s="95">
        <v>41752</v>
      </c>
      <c r="I140" s="103">
        <v>2194.6680000000001</v>
      </c>
      <c r="J140" s="103">
        <v>5806.2474000000002</v>
      </c>
      <c r="K140" s="103">
        <v>-9.6823000000000006E-2</v>
      </c>
      <c r="L140" s="103">
        <v>-0.420483</v>
      </c>
      <c r="M140" s="49">
        <f t="shared" si="4"/>
        <v>-8.898534974763761E-2</v>
      </c>
      <c r="N140" s="49">
        <f t="shared" si="5"/>
        <v>-2.4295190860801452E-2</v>
      </c>
      <c r="O140" s="54"/>
      <c r="P140" s="54"/>
    </row>
    <row r="141" spans="8:16">
      <c r="H141" s="95">
        <v>41753</v>
      </c>
      <c r="I141" s="103">
        <v>2190.4740000000002</v>
      </c>
      <c r="J141" s="103">
        <v>5735.3114999999998</v>
      </c>
      <c r="K141" s="103">
        <v>-0.19109999999999999</v>
      </c>
      <c r="L141" s="103">
        <v>-1.2217169999999999</v>
      </c>
      <c r="M141" s="49">
        <f t="shared" si="4"/>
        <v>-9.0726294365756854E-2</v>
      </c>
      <c r="N141" s="49">
        <f t="shared" si="5"/>
        <v>-3.6215540443324867E-2</v>
      </c>
      <c r="O141" s="54"/>
      <c r="P141" s="54"/>
    </row>
    <row r="142" spans="8:16">
      <c r="H142" s="95">
        <v>41754</v>
      </c>
      <c r="I142" s="103">
        <v>2167.826</v>
      </c>
      <c r="J142" s="103">
        <v>5627.9727000000003</v>
      </c>
      <c r="K142" s="103">
        <v>-1.0339309999999999</v>
      </c>
      <c r="L142" s="103">
        <v>-1.871543</v>
      </c>
      <c r="M142" s="49">
        <f t="shared" si="4"/>
        <v>-0.10012756134505185</v>
      </c>
      <c r="N142" s="49">
        <f t="shared" si="5"/>
        <v>-5.4253177518043816E-2</v>
      </c>
      <c r="O142" s="54"/>
      <c r="P142" s="54"/>
    </row>
    <row r="143" spans="8:16">
      <c r="H143" s="95">
        <v>41757</v>
      </c>
      <c r="I143" s="103">
        <v>2134.9690000000001</v>
      </c>
      <c r="J143" s="103">
        <v>5433.8437000000004</v>
      </c>
      <c r="K143" s="103">
        <v>-1.515666</v>
      </c>
      <c r="L143" s="103">
        <v>-3.4493589999999998</v>
      </c>
      <c r="M143" s="49">
        <f t="shared" si="4"/>
        <v>-0.11376662126816639</v>
      </c>
      <c r="N143" s="49">
        <f t="shared" si="5"/>
        <v>-8.6875383539334439E-2</v>
      </c>
      <c r="O143" s="54"/>
      <c r="P143" s="54"/>
    </row>
    <row r="144" spans="8:16">
      <c r="H144" s="95">
        <v>41758</v>
      </c>
      <c r="I144" s="103">
        <v>2158.4699999999998</v>
      </c>
      <c r="J144" s="103">
        <v>5502.0780000000004</v>
      </c>
      <c r="K144" s="103">
        <v>1.100765</v>
      </c>
      <c r="L144" s="103">
        <v>1.255728</v>
      </c>
      <c r="M144" s="49">
        <f t="shared" si="4"/>
        <v>-0.10401127089372231</v>
      </c>
      <c r="N144" s="49">
        <f t="shared" si="5"/>
        <v>-7.5409021520684183E-2</v>
      </c>
      <c r="O144" s="54"/>
      <c r="P144" s="54"/>
    </row>
    <row r="145" spans="8:16">
      <c r="H145" s="95">
        <v>41759</v>
      </c>
      <c r="I145" s="103">
        <v>2158.6590000000001</v>
      </c>
      <c r="J145" s="103">
        <v>5580.7088999999996</v>
      </c>
      <c r="K145" s="103">
        <v>8.7559999999999999E-3</v>
      </c>
      <c r="L145" s="103">
        <v>1.4291130000000001</v>
      </c>
      <c r="M145" s="49">
        <f t="shared" si="4"/>
        <v>-0.10393281630792706</v>
      </c>
      <c r="N145" s="49">
        <f t="shared" si="5"/>
        <v>-6.2195573661582904E-2</v>
      </c>
      <c r="O145" s="54"/>
      <c r="P145" s="54"/>
    </row>
    <row r="146" spans="8:16">
      <c r="H146" s="95">
        <v>41764</v>
      </c>
      <c r="I146" s="103">
        <v>2156.4699999999998</v>
      </c>
      <c r="J146" s="103">
        <v>5633.1090999999997</v>
      </c>
      <c r="K146" s="103">
        <v>-0.101406</v>
      </c>
      <c r="L146" s="103">
        <v>0.93895200000000001</v>
      </c>
      <c r="M146" s="49">
        <f t="shared" si="4"/>
        <v>-0.10484147815081302</v>
      </c>
      <c r="N146" s="49">
        <f t="shared" si="5"/>
        <v>-5.3390036518977446E-2</v>
      </c>
      <c r="O146" s="54"/>
      <c r="P146" s="54"/>
    </row>
    <row r="147" spans="8:16">
      <c r="H147" s="95">
        <v>41765</v>
      </c>
      <c r="I147" s="103">
        <v>2157.328</v>
      </c>
      <c r="J147" s="103">
        <v>5664.4139999999998</v>
      </c>
      <c r="K147" s="103">
        <v>3.9787000000000003E-2</v>
      </c>
      <c r="L147" s="103">
        <v>0.55572999999999995</v>
      </c>
      <c r="M147" s="49">
        <f t="shared" si="4"/>
        <v>-0.10448531923752102</v>
      </c>
      <c r="N147" s="49">
        <f t="shared" si="5"/>
        <v>-4.812943713776241E-2</v>
      </c>
      <c r="O147" s="54"/>
      <c r="P147" s="54"/>
    </row>
    <row r="148" spans="8:16">
      <c r="H148" s="95">
        <v>41766</v>
      </c>
      <c r="I148" s="103">
        <v>2137.3159999999998</v>
      </c>
      <c r="J148" s="103">
        <v>5574.0924000000005</v>
      </c>
      <c r="K148" s="103">
        <v>-0.92762900000000004</v>
      </c>
      <c r="L148" s="103">
        <v>-1.594544</v>
      </c>
      <c r="M148" s="49">
        <f t="shared" si="4"/>
        <v>-0.11279237305197054</v>
      </c>
      <c r="N148" s="49">
        <f t="shared" si="5"/>
        <v>-6.3307436526687244E-2</v>
      </c>
      <c r="O148" s="54"/>
      <c r="P148" s="54"/>
    </row>
    <row r="149" spans="8:16">
      <c r="H149" s="95">
        <v>41767</v>
      </c>
      <c r="I149" s="103">
        <v>2135.4960000000001</v>
      </c>
      <c r="J149" s="103">
        <v>5567.7898999999998</v>
      </c>
      <c r="K149" s="103">
        <v>-8.5153999999999994E-2</v>
      </c>
      <c r="L149" s="103">
        <v>-0.113068</v>
      </c>
      <c r="M149" s="49">
        <f t="shared" si="4"/>
        <v>-0.11354786165592301</v>
      </c>
      <c r="N149" s="49">
        <f t="shared" si="5"/>
        <v>-6.4366533588173125E-2</v>
      </c>
      <c r="O149" s="54"/>
      <c r="P149" s="54"/>
    </row>
    <row r="150" spans="8:16">
      <c r="H150" s="95">
        <v>41768</v>
      </c>
      <c r="I150" s="103">
        <v>2133.9110000000001</v>
      </c>
      <c r="J150" s="103">
        <v>5520.7257</v>
      </c>
      <c r="K150" s="103">
        <v>-7.4221999999999996E-2</v>
      </c>
      <c r="L150" s="103">
        <v>-0.84529399999999999</v>
      </c>
      <c r="M150" s="49">
        <f t="shared" si="4"/>
        <v>-0.11420580090716737</v>
      </c>
      <c r="N150" s="49">
        <f t="shared" si="5"/>
        <v>-7.2275388157182596E-2</v>
      </c>
      <c r="O150" s="54"/>
      <c r="P150" s="54"/>
    </row>
    <row r="151" spans="8:16">
      <c r="H151" s="95">
        <v>41771</v>
      </c>
      <c r="I151" s="103">
        <v>2180.0540000000001</v>
      </c>
      <c r="J151" s="103">
        <v>5598.2172</v>
      </c>
      <c r="K151" s="103">
        <v>2.1623679999999998</v>
      </c>
      <c r="L151" s="103">
        <v>1.4036470000000001</v>
      </c>
      <c r="M151" s="49">
        <f t="shared" si="4"/>
        <v>-9.505167417519933E-2</v>
      </c>
      <c r="N151" s="49">
        <f t="shared" si="5"/>
        <v>-5.9253409586753403E-2</v>
      </c>
      <c r="O151" s="54"/>
      <c r="P151" s="54"/>
    </row>
    <row r="152" spans="8:16">
      <c r="H152" s="95">
        <v>41772</v>
      </c>
      <c r="I152" s="103">
        <v>2174.8519999999999</v>
      </c>
      <c r="J152" s="103">
        <v>5589.6412</v>
      </c>
      <c r="K152" s="103">
        <v>-0.238618</v>
      </c>
      <c r="L152" s="103">
        <v>-0.15319199999999999</v>
      </c>
      <c r="M152" s="49">
        <f t="shared" si="4"/>
        <v>-9.7211043250892359E-2</v>
      </c>
      <c r="N152" s="49">
        <f t="shared" si="5"/>
        <v>-6.0694554592592764E-2</v>
      </c>
      <c r="O152" s="54"/>
      <c r="P152" s="54"/>
    </row>
    <row r="153" spans="8:16">
      <c r="H153" s="95">
        <v>41773</v>
      </c>
      <c r="I153" s="103">
        <v>2172.3719999999998</v>
      </c>
      <c r="J153" s="103">
        <v>5602.5492000000004</v>
      </c>
      <c r="K153" s="103">
        <v>-0.11403099999999999</v>
      </c>
      <c r="L153" s="103">
        <v>0.23092699999999999</v>
      </c>
      <c r="M153" s="49">
        <f t="shared" si="4"/>
        <v>-9.8240500249684781E-2</v>
      </c>
      <c r="N153" s="49">
        <f t="shared" si="5"/>
        <v>-5.8525443149568646E-2</v>
      </c>
      <c r="O153" s="54"/>
      <c r="P153" s="54"/>
    </row>
    <row r="154" spans="8:16">
      <c r="H154" s="95">
        <v>41774</v>
      </c>
      <c r="I154" s="103">
        <v>2144.0839999999998</v>
      </c>
      <c r="J154" s="103">
        <v>5517.5515999999998</v>
      </c>
      <c r="K154" s="103">
        <v>-1.302171</v>
      </c>
      <c r="L154" s="103">
        <v>-1.5171239999999999</v>
      </c>
      <c r="M154" s="49">
        <f t="shared" si="4"/>
        <v>-0.10998295169397565</v>
      </c>
      <c r="N154" s="49">
        <f t="shared" si="5"/>
        <v>-7.2808776492424565E-2</v>
      </c>
      <c r="O154" s="54"/>
      <c r="P154" s="54"/>
    </row>
    <row r="155" spans="8:16">
      <c r="H155" s="95">
        <v>41775</v>
      </c>
      <c r="I155" s="103">
        <v>2145.9520000000002</v>
      </c>
      <c r="J155" s="103">
        <v>5467.7407000000003</v>
      </c>
      <c r="K155" s="103">
        <v>8.7123000000000006E-2</v>
      </c>
      <c r="L155" s="103">
        <v>-0.90277200000000002</v>
      </c>
      <c r="M155" s="49">
        <f t="shared" si="4"/>
        <v>-0.10920753811585282</v>
      </c>
      <c r="N155" s="49">
        <f t="shared" si="5"/>
        <v>-8.1179197407928561E-2</v>
      </c>
      <c r="O155" s="54"/>
      <c r="P155" s="54"/>
    </row>
    <row r="156" spans="8:16">
      <c r="H156" s="95">
        <v>41778</v>
      </c>
      <c r="I156" s="103">
        <v>2115.143</v>
      </c>
      <c r="J156" s="103">
        <v>5409.7002000000002</v>
      </c>
      <c r="K156" s="103">
        <v>-1.4356800000000001</v>
      </c>
      <c r="L156" s="103">
        <v>-1.0615079999999999</v>
      </c>
      <c r="M156" s="49">
        <f t="shared" si="4"/>
        <v>-0.12199646580770651</v>
      </c>
      <c r="N156" s="49">
        <f t="shared" si="5"/>
        <v>-9.0932552901331065E-2</v>
      </c>
      <c r="O156" s="54"/>
      <c r="P156" s="54"/>
    </row>
    <row r="157" spans="8:16">
      <c r="H157" s="95">
        <v>41779</v>
      </c>
      <c r="I157" s="103">
        <v>2115.7710000000002</v>
      </c>
      <c r="J157" s="103">
        <v>5429.4414999999999</v>
      </c>
      <c r="K157" s="103">
        <v>2.9690999999999999E-2</v>
      </c>
      <c r="L157" s="103">
        <v>0.36492400000000003</v>
      </c>
      <c r="M157" s="49">
        <f t="shared" si="4"/>
        <v>-0.12173578072897995</v>
      </c>
      <c r="N157" s="49">
        <f t="shared" si="5"/>
        <v>-8.7615146662551213E-2</v>
      </c>
      <c r="O157" s="54"/>
      <c r="P157" s="54"/>
    </row>
    <row r="158" spans="8:16">
      <c r="H158" s="95">
        <v>41780</v>
      </c>
      <c r="I158" s="103">
        <v>2135.9050000000002</v>
      </c>
      <c r="J158" s="103">
        <v>5486.0222999999996</v>
      </c>
      <c r="K158" s="103">
        <v>0.95161499999999999</v>
      </c>
      <c r="L158" s="103">
        <v>1.042111</v>
      </c>
      <c r="M158" s="49">
        <f t="shared" si="4"/>
        <v>-0.11337808427184792</v>
      </c>
      <c r="N158" s="49">
        <f t="shared" si="5"/>
        <v>-7.8107084938391247E-2</v>
      </c>
      <c r="O158" s="54"/>
      <c r="P158" s="54"/>
    </row>
    <row r="159" spans="8:16">
      <c r="H159" s="95">
        <v>41781</v>
      </c>
      <c r="I159" s="103">
        <v>2130.8679999999999</v>
      </c>
      <c r="J159" s="103">
        <v>5499.4906000000001</v>
      </c>
      <c r="K159" s="103">
        <v>-0.23582500000000001</v>
      </c>
      <c r="L159" s="103">
        <v>0.245502</v>
      </c>
      <c r="M159" s="49">
        <f t="shared" si="4"/>
        <v>-0.11546896124883088</v>
      </c>
      <c r="N159" s="49">
        <f t="shared" si="5"/>
        <v>-7.584381846426036E-2</v>
      </c>
      <c r="O159" s="54"/>
      <c r="P159" s="54"/>
    </row>
    <row r="160" spans="8:16">
      <c r="H160" s="95">
        <v>41782</v>
      </c>
      <c r="I160" s="103">
        <v>2148.4140000000002</v>
      </c>
      <c r="J160" s="103">
        <v>5558.3307000000004</v>
      </c>
      <c r="K160" s="103">
        <v>0.82342000000000004</v>
      </c>
      <c r="L160" s="103">
        <v>1.0699190000000001</v>
      </c>
      <c r="M160" s="49">
        <f t="shared" si="4"/>
        <v>-0.10818555298237409</v>
      </c>
      <c r="N160" s="49">
        <f t="shared" si="5"/>
        <v>-6.5956095019986893E-2</v>
      </c>
      <c r="O160" s="54"/>
      <c r="P160" s="54"/>
    </row>
    <row r="161" spans="8:16">
      <c r="H161" s="95">
        <v>41785</v>
      </c>
      <c r="I161" s="103">
        <v>2155.9760000000001</v>
      </c>
      <c r="J161" s="103">
        <v>5674.4072999999999</v>
      </c>
      <c r="K161" s="103">
        <v>0.35198099999999999</v>
      </c>
      <c r="L161" s="103">
        <v>2.088336</v>
      </c>
      <c r="M161" s="49">
        <f t="shared" si="4"/>
        <v>-0.1050465393433142</v>
      </c>
      <c r="N161" s="49">
        <f t="shared" si="5"/>
        <v>-4.6450123426608592E-2</v>
      </c>
      <c r="O161" s="54"/>
      <c r="P161" s="54"/>
    </row>
    <row r="162" spans="8:16">
      <c r="H162" s="95">
        <v>41786</v>
      </c>
      <c r="I162" s="103">
        <v>2147.2800000000002</v>
      </c>
      <c r="J162" s="103">
        <v>5646.8816999999999</v>
      </c>
      <c r="K162" s="103">
        <v>-0.40334399999999998</v>
      </c>
      <c r="L162" s="103">
        <v>-0.48508299999999999</v>
      </c>
      <c r="M162" s="49">
        <f t="shared" si="4"/>
        <v>-0.1086562804971446</v>
      </c>
      <c r="N162" s="49">
        <f t="shared" si="5"/>
        <v>-5.1075634267645498E-2</v>
      </c>
      <c r="O162" s="54"/>
      <c r="P162" s="54"/>
    </row>
    <row r="163" spans="8:16">
      <c r="H163" s="95">
        <v>41787</v>
      </c>
      <c r="I163" s="103">
        <v>2169.3519999999999</v>
      </c>
      <c r="J163" s="103">
        <v>5714.7348000000002</v>
      </c>
      <c r="K163" s="103">
        <v>1.0279050000000001</v>
      </c>
      <c r="L163" s="103">
        <v>1.201603</v>
      </c>
      <c r="M163" s="49">
        <f t="shared" si="4"/>
        <v>-9.949411320789181E-2</v>
      </c>
      <c r="N163" s="49">
        <f t="shared" si="5"/>
        <v>-3.9673330606764035E-2</v>
      </c>
      <c r="O163" s="54"/>
      <c r="P163" s="54"/>
    </row>
    <row r="164" spans="8:16">
      <c r="H164" s="95">
        <v>41788</v>
      </c>
      <c r="I164" s="103">
        <v>2155.1640000000002</v>
      </c>
      <c r="J164" s="103">
        <v>5690.8235999999997</v>
      </c>
      <c r="K164" s="103">
        <v>-0.65402000000000005</v>
      </c>
      <c r="L164" s="103">
        <v>-0.41841299999999998</v>
      </c>
      <c r="M164" s="49">
        <f t="shared" si="4"/>
        <v>-0.105383603489693</v>
      </c>
      <c r="N164" s="49">
        <f t="shared" si="5"/>
        <v>-4.3691463356720472E-2</v>
      </c>
      <c r="O164" s="54"/>
      <c r="P164" s="54"/>
    </row>
    <row r="165" spans="8:16">
      <c r="H165" s="95">
        <v>41789</v>
      </c>
      <c r="I165" s="103">
        <v>2156.4639999999999</v>
      </c>
      <c r="J165" s="103">
        <v>5687.8425999999999</v>
      </c>
      <c r="K165" s="103">
        <v>6.0319999999999999E-2</v>
      </c>
      <c r="L165" s="103">
        <v>-5.2382999999999999E-2</v>
      </c>
      <c r="M165" s="49">
        <f t="shared" si="4"/>
        <v>-0.10484396877258417</v>
      </c>
      <c r="N165" s="49">
        <f t="shared" si="5"/>
        <v>-4.4192402403176567E-2</v>
      </c>
      <c r="O165" s="54"/>
      <c r="P165" s="54"/>
    </row>
    <row r="166" spans="8:16">
      <c r="H166" s="95">
        <v>41793</v>
      </c>
      <c r="I166" s="103">
        <v>2149.9180000000001</v>
      </c>
      <c r="J166" s="103">
        <v>5691.6090999999997</v>
      </c>
      <c r="K166" s="103">
        <v>-0.30355199999999999</v>
      </c>
      <c r="L166" s="103">
        <v>6.6220000000000001E-2</v>
      </c>
      <c r="M166" s="49">
        <f t="shared" si="4"/>
        <v>-0.10756123712504195</v>
      </c>
      <c r="N166" s="49">
        <f t="shared" si="5"/>
        <v>-4.3559464825693617E-2</v>
      </c>
      <c r="O166" s="54"/>
      <c r="P166" s="54"/>
    </row>
    <row r="167" spans="8:16">
      <c r="H167" s="95">
        <v>41794</v>
      </c>
      <c r="I167" s="103">
        <v>2128.2739999999999</v>
      </c>
      <c r="J167" s="103">
        <v>5627.0968999999996</v>
      </c>
      <c r="K167" s="103">
        <v>-1.0067360000000001</v>
      </c>
      <c r="L167" s="103">
        <v>-1.133462</v>
      </c>
      <c r="M167" s="49">
        <f t="shared" si="4"/>
        <v>-0.1165457400612776</v>
      </c>
      <c r="N167" s="49">
        <f t="shared" si="5"/>
        <v>-5.4400350418710164E-2</v>
      </c>
      <c r="O167" s="54"/>
      <c r="P167" s="54"/>
    </row>
    <row r="168" spans="8:16">
      <c r="H168" s="95">
        <v>41795</v>
      </c>
      <c r="I168" s="103">
        <v>2150.6019999999999</v>
      </c>
      <c r="J168" s="103">
        <v>5689.6126999999997</v>
      </c>
      <c r="K168" s="103">
        <v>1.049113</v>
      </c>
      <c r="L168" s="103">
        <v>1.110978</v>
      </c>
      <c r="M168" s="49">
        <f t="shared" si="4"/>
        <v>-0.10727730624311704</v>
      </c>
      <c r="N168" s="49">
        <f t="shared" si="5"/>
        <v>-4.3894947788573502E-2</v>
      </c>
      <c r="O168" s="54"/>
      <c r="P168" s="54"/>
    </row>
    <row r="169" spans="8:16">
      <c r="H169" s="95">
        <v>41796</v>
      </c>
      <c r="I169" s="103">
        <v>2134.7159999999999</v>
      </c>
      <c r="J169" s="103">
        <v>5694.7884999999997</v>
      </c>
      <c r="K169" s="103">
        <v>-0.73867700000000003</v>
      </c>
      <c r="L169" s="103">
        <v>9.0968999999999994E-2</v>
      </c>
      <c r="M169" s="49">
        <f t="shared" si="4"/>
        <v>-0.11387164248618842</v>
      </c>
      <c r="N169" s="49">
        <f t="shared" si="5"/>
        <v>-4.3025185857460735E-2</v>
      </c>
      <c r="O169" s="54"/>
      <c r="P169" s="54"/>
    </row>
    <row r="170" spans="8:16">
      <c r="H170" s="95">
        <v>41799</v>
      </c>
      <c r="I170" s="103">
        <v>2134.2809999999999</v>
      </c>
      <c r="J170" s="103">
        <v>5663.2253000000001</v>
      </c>
      <c r="K170" s="103">
        <v>-2.0376999999999999E-2</v>
      </c>
      <c r="L170" s="103">
        <v>-0.55424700000000005</v>
      </c>
      <c r="M170" s="49">
        <f t="shared" si="4"/>
        <v>-0.11405221256460563</v>
      </c>
      <c r="N170" s="49">
        <f t="shared" si="5"/>
        <v>-4.8329190993690707E-2</v>
      </c>
      <c r="O170" s="54"/>
      <c r="P170" s="54"/>
    </row>
    <row r="171" spans="8:16">
      <c r="H171" s="95">
        <v>41800</v>
      </c>
      <c r="I171" s="103">
        <v>2161.268</v>
      </c>
      <c r="J171" s="103">
        <v>5705.4793</v>
      </c>
      <c r="K171" s="103">
        <v>1.264454</v>
      </c>
      <c r="L171" s="103">
        <v>0.746112</v>
      </c>
      <c r="M171" s="49">
        <f t="shared" si="4"/>
        <v>-0.10284981094105228</v>
      </c>
      <c r="N171" s="49">
        <f t="shared" si="5"/>
        <v>-4.1228661483810103E-2</v>
      </c>
      <c r="O171" s="54"/>
      <c r="P171" s="54"/>
    </row>
    <row r="172" spans="8:16">
      <c r="H172" s="95">
        <v>41801</v>
      </c>
      <c r="I172" s="103">
        <v>2160.7660000000001</v>
      </c>
      <c r="J172" s="103">
        <v>5761.3233</v>
      </c>
      <c r="K172" s="103">
        <v>-2.3227000000000001E-2</v>
      </c>
      <c r="L172" s="103">
        <v>0.97877800000000004</v>
      </c>
      <c r="M172" s="49">
        <f t="shared" si="4"/>
        <v>-0.10305819296258201</v>
      </c>
      <c r="N172" s="49">
        <f t="shared" si="5"/>
        <v>-3.1844414549797362E-2</v>
      </c>
      <c r="O172" s="54"/>
      <c r="P172" s="54"/>
    </row>
    <row r="173" spans="8:16">
      <c r="H173" s="95">
        <v>41802</v>
      </c>
      <c r="I173" s="103">
        <v>2153.41</v>
      </c>
      <c r="J173" s="103">
        <v>5746.6082999999999</v>
      </c>
      <c r="K173" s="103">
        <v>-0.34043499999999999</v>
      </c>
      <c r="L173" s="103">
        <v>-0.25541000000000003</v>
      </c>
      <c r="M173" s="49">
        <f t="shared" si="4"/>
        <v>-0.10611169525416175</v>
      </c>
      <c r="N173" s="49">
        <f t="shared" si="5"/>
        <v>-3.4317181429569521E-2</v>
      </c>
      <c r="O173" s="54"/>
      <c r="P173" s="54"/>
    </row>
    <row r="174" spans="8:16">
      <c r="H174" s="95">
        <v>41803</v>
      </c>
      <c r="I174" s="103">
        <v>2176.2420000000002</v>
      </c>
      <c r="J174" s="103">
        <v>5783.0505999999996</v>
      </c>
      <c r="K174" s="103">
        <v>1.0602720000000001</v>
      </c>
      <c r="L174" s="103">
        <v>0.63415299999999997</v>
      </c>
      <c r="M174" s="49">
        <f t="shared" si="4"/>
        <v>-9.663404920721419E-2</v>
      </c>
      <c r="N174" s="49">
        <f t="shared" si="5"/>
        <v>-2.8193273005327479E-2</v>
      </c>
      <c r="O174" s="54"/>
      <c r="P174" s="54"/>
    </row>
    <row r="175" spans="8:16">
      <c r="H175" s="95">
        <v>41806</v>
      </c>
      <c r="I175" s="103">
        <v>2191.855</v>
      </c>
      <c r="J175" s="103">
        <v>5780.0442999999996</v>
      </c>
      <c r="K175" s="103">
        <v>0.71742899999999998</v>
      </c>
      <c r="L175" s="103">
        <v>-5.1985000000000003E-2</v>
      </c>
      <c r="M175" s="49">
        <f t="shared" si="4"/>
        <v>-9.0153036254735697E-2</v>
      </c>
      <c r="N175" s="49">
        <f t="shared" si="5"/>
        <v>-2.8698463563985976E-2</v>
      </c>
      <c r="O175" s="54"/>
      <c r="P175" s="54"/>
    </row>
    <row r="176" spans="8:16">
      <c r="H176" s="95">
        <v>41807</v>
      </c>
      <c r="I176" s="103">
        <v>2169.674</v>
      </c>
      <c r="J176" s="103">
        <v>5719.2419</v>
      </c>
      <c r="K176" s="103">
        <v>-1.0119739999999999</v>
      </c>
      <c r="L176" s="103">
        <v>-1.0519369999999999</v>
      </c>
      <c r="M176" s="49">
        <f t="shared" si="4"/>
        <v>-9.9360449839500098E-2</v>
      </c>
      <c r="N176" s="49">
        <f t="shared" si="5"/>
        <v>-3.8915939672083733E-2</v>
      </c>
      <c r="O176" s="54"/>
      <c r="P176" s="54"/>
    </row>
    <row r="177" spans="8:16">
      <c r="H177" s="95">
        <v>41808</v>
      </c>
      <c r="I177" s="103">
        <v>2160.239</v>
      </c>
      <c r="J177" s="103">
        <v>5684.2682000000004</v>
      </c>
      <c r="K177" s="103">
        <v>-0.43485800000000002</v>
      </c>
      <c r="L177" s="103">
        <v>-0.61150899999999997</v>
      </c>
      <c r="M177" s="49">
        <f t="shared" si="4"/>
        <v>-0.1032769525748255</v>
      </c>
      <c r="N177" s="49">
        <f t="shared" si="5"/>
        <v>-4.4793058735834168E-2</v>
      </c>
      <c r="O177" s="54"/>
      <c r="P177" s="54"/>
    </row>
    <row r="178" spans="8:16">
      <c r="H178" s="95">
        <v>41809</v>
      </c>
      <c r="I178" s="103">
        <v>2126.9070000000002</v>
      </c>
      <c r="J178" s="103">
        <v>5574.808</v>
      </c>
      <c r="K178" s="103">
        <v>-1.542977</v>
      </c>
      <c r="L178" s="103">
        <v>-1.9256690000000001</v>
      </c>
      <c r="M178" s="49">
        <f t="shared" si="4"/>
        <v>-0.11711318672149895</v>
      </c>
      <c r="N178" s="49">
        <f t="shared" si="5"/>
        <v>-6.3187184268504115E-2</v>
      </c>
      <c r="O178" s="54"/>
      <c r="P178" s="54"/>
    </row>
    <row r="179" spans="8:16">
      <c r="H179" s="95">
        <v>41810</v>
      </c>
      <c r="I179" s="103">
        <v>2136.7289999999998</v>
      </c>
      <c r="J179" s="103">
        <v>5617.3549999999996</v>
      </c>
      <c r="K179" s="103">
        <v>0.46179700000000001</v>
      </c>
      <c r="L179" s="103">
        <v>0.76320100000000002</v>
      </c>
      <c r="M179" s="49">
        <f t="shared" si="4"/>
        <v>-0.1130360388819267</v>
      </c>
      <c r="N179" s="49">
        <f t="shared" si="5"/>
        <v>-5.6037417878176843E-2</v>
      </c>
      <c r="O179" s="54"/>
      <c r="P179" s="54"/>
    </row>
    <row r="180" spans="8:16">
      <c r="H180" s="95">
        <v>41813</v>
      </c>
      <c r="I180" s="103">
        <v>2134.11</v>
      </c>
      <c r="J180" s="103">
        <v>5663.9198999999999</v>
      </c>
      <c r="K180" s="103">
        <v>-0.122571</v>
      </c>
      <c r="L180" s="103">
        <v>0.82894699999999999</v>
      </c>
      <c r="M180" s="49">
        <f t="shared" si="4"/>
        <v>-0.11412319528508685</v>
      </c>
      <c r="N180" s="49">
        <f t="shared" si="5"/>
        <v>-4.8212467658679481E-2</v>
      </c>
      <c r="O180" s="54"/>
      <c r="P180" s="54"/>
    </row>
    <row r="181" spans="8:16">
      <c r="H181" s="95">
        <v>41814</v>
      </c>
      <c r="I181" s="103">
        <v>2144.8209999999999</v>
      </c>
      <c r="J181" s="103">
        <v>5717.0254999999997</v>
      </c>
      <c r="K181" s="103">
        <v>0.50189499999999998</v>
      </c>
      <c r="L181" s="103">
        <v>0.937612</v>
      </c>
      <c r="M181" s="49">
        <f t="shared" si="4"/>
        <v>-0.10967702031973769</v>
      </c>
      <c r="N181" s="49">
        <f t="shared" si="5"/>
        <v>-3.9288392306288777E-2</v>
      </c>
      <c r="O181" s="54"/>
      <c r="P181" s="54"/>
    </row>
    <row r="182" spans="8:16">
      <c r="H182" s="95">
        <v>41815</v>
      </c>
      <c r="I182" s="103">
        <v>2133.3710000000001</v>
      </c>
      <c r="J182" s="103">
        <v>5699.2344000000003</v>
      </c>
      <c r="K182" s="103">
        <v>-0.53384399999999999</v>
      </c>
      <c r="L182" s="103">
        <v>-0.311195</v>
      </c>
      <c r="M182" s="49">
        <f t="shared" si="4"/>
        <v>-0.11442995686658186</v>
      </c>
      <c r="N182" s="49">
        <f t="shared" si="5"/>
        <v>-4.2278079213167064E-2</v>
      </c>
      <c r="O182" s="54"/>
      <c r="P182" s="54"/>
    </row>
    <row r="183" spans="8:16">
      <c r="H183" s="95">
        <v>41816</v>
      </c>
      <c r="I183" s="103">
        <v>2149.076</v>
      </c>
      <c r="J183" s="103">
        <v>5772.6324000000004</v>
      </c>
      <c r="K183" s="103">
        <v>0.73615900000000001</v>
      </c>
      <c r="L183" s="103">
        <v>1.287857</v>
      </c>
      <c r="M183" s="49">
        <f t="shared" si="4"/>
        <v>-0.1079107543802772</v>
      </c>
      <c r="N183" s="49">
        <f t="shared" si="5"/>
        <v>-2.9943988595326876E-2</v>
      </c>
      <c r="O183" s="54"/>
      <c r="P183" s="54"/>
    </row>
    <row r="184" spans="8:16">
      <c r="H184" s="95">
        <v>41817</v>
      </c>
      <c r="I184" s="103">
        <v>2150.2579999999998</v>
      </c>
      <c r="J184" s="103">
        <v>5796.0164000000004</v>
      </c>
      <c r="K184" s="103">
        <v>5.5E-2</v>
      </c>
      <c r="L184" s="103">
        <v>0.405084</v>
      </c>
      <c r="M184" s="49">
        <f t="shared" si="4"/>
        <v>-0.10742010189133666</v>
      </c>
      <c r="N184" s="49">
        <f t="shared" si="5"/>
        <v>-2.6014448621382469E-2</v>
      </c>
      <c r="O184" s="54"/>
      <c r="P184" s="54"/>
    </row>
    <row r="185" spans="8:16">
      <c r="H185" s="95">
        <v>41820</v>
      </c>
      <c r="I185" s="103">
        <v>2165.1179999999999</v>
      </c>
      <c r="J185" s="103">
        <v>5854.4183000000003</v>
      </c>
      <c r="K185" s="103">
        <v>0.69108000000000003</v>
      </c>
      <c r="L185" s="103">
        <v>1.0076210000000001</v>
      </c>
      <c r="M185" s="49">
        <f t="shared" si="4"/>
        <v>-0.10125166197115276</v>
      </c>
      <c r="N185" s="49">
        <f t="shared" si="5"/>
        <v>-1.6200362040630356E-2</v>
      </c>
      <c r="O185" s="54"/>
      <c r="P185" s="54"/>
    </row>
    <row r="186" spans="8:16">
      <c r="H186" s="95">
        <v>41821</v>
      </c>
      <c r="I186" s="103">
        <v>2164.5590000000002</v>
      </c>
      <c r="J186" s="103">
        <v>5876.2855</v>
      </c>
      <c r="K186" s="103">
        <v>-2.5818000000000001E-2</v>
      </c>
      <c r="L186" s="103">
        <v>0.37351600000000001</v>
      </c>
      <c r="M186" s="49">
        <f t="shared" si="4"/>
        <v>-0.10148370489950953</v>
      </c>
      <c r="N186" s="49">
        <f t="shared" si="5"/>
        <v>-1.2525711146076923E-2</v>
      </c>
      <c r="O186" s="54"/>
      <c r="P186" s="54"/>
    </row>
    <row r="187" spans="8:16">
      <c r="H187" s="95">
        <v>41822</v>
      </c>
      <c r="I187" s="103">
        <v>2170.8670000000002</v>
      </c>
      <c r="J187" s="103">
        <v>5908.5111999999999</v>
      </c>
      <c r="K187" s="103">
        <v>0.29142200000000001</v>
      </c>
      <c r="L187" s="103">
        <v>0.54840299999999997</v>
      </c>
      <c r="M187" s="49">
        <f t="shared" si="4"/>
        <v>-9.8865231210645388E-2</v>
      </c>
      <c r="N187" s="49">
        <f t="shared" si="5"/>
        <v>-7.1103768859700489E-3</v>
      </c>
      <c r="O187" s="54"/>
      <c r="P187" s="54"/>
    </row>
    <row r="188" spans="8:16">
      <c r="H188" s="95">
        <v>41823</v>
      </c>
      <c r="I188" s="103">
        <v>2180.192</v>
      </c>
      <c r="J188" s="103">
        <v>6023.4197999999997</v>
      </c>
      <c r="K188" s="103">
        <v>0.42955199999999999</v>
      </c>
      <c r="L188" s="103">
        <v>1.944798</v>
      </c>
      <c r="M188" s="49">
        <f t="shared" si="4"/>
        <v>-9.4994389874460183E-2</v>
      </c>
      <c r="N188" s="49">
        <f t="shared" si="5"/>
        <v>1.219931936146379E-2</v>
      </c>
      <c r="O188" s="54"/>
      <c r="P188" s="54"/>
    </row>
    <row r="189" spans="8:16">
      <c r="H189" s="95">
        <v>41824</v>
      </c>
      <c r="I189" s="103">
        <v>2178.6950000000002</v>
      </c>
      <c r="J189" s="103">
        <v>5994.5007999999998</v>
      </c>
      <c r="K189" s="103">
        <v>-6.8664000000000003E-2</v>
      </c>
      <c r="L189" s="103">
        <v>-0.48010900000000001</v>
      </c>
      <c r="M189" s="49">
        <f t="shared" si="4"/>
        <v>-9.5615800006392471E-2</v>
      </c>
      <c r="N189" s="49">
        <f t="shared" si="5"/>
        <v>7.3396560657701393E-3</v>
      </c>
      <c r="O189" s="54"/>
      <c r="P189" s="54"/>
    </row>
    <row r="190" spans="8:16">
      <c r="H190" s="95">
        <v>41827</v>
      </c>
      <c r="I190" s="103">
        <v>2176.2890000000002</v>
      </c>
      <c r="J190" s="103">
        <v>5967.7222000000002</v>
      </c>
      <c r="K190" s="103">
        <v>-0.110433</v>
      </c>
      <c r="L190" s="103">
        <v>-0.44671899999999998</v>
      </c>
      <c r="M190" s="49">
        <f t="shared" si="4"/>
        <v>-9.6614539336672522E-2</v>
      </c>
      <c r="N190" s="49">
        <f t="shared" si="5"/>
        <v>2.8396740632783413E-3</v>
      </c>
      <c r="O190" s="54"/>
      <c r="P190" s="54"/>
    </row>
    <row r="191" spans="8:16">
      <c r="H191" s="95">
        <v>41828</v>
      </c>
      <c r="I191" s="103">
        <v>2180.473</v>
      </c>
      <c r="J191" s="103">
        <v>6005.1219000000001</v>
      </c>
      <c r="K191" s="103">
        <v>0.19225400000000001</v>
      </c>
      <c r="L191" s="103">
        <v>0.62670000000000003</v>
      </c>
      <c r="M191" s="49">
        <f t="shared" si="4"/>
        <v>-9.4877745754838871E-2</v>
      </c>
      <c r="N191" s="49">
        <f t="shared" si="5"/>
        <v>9.1244677753692383E-3</v>
      </c>
      <c r="O191" s="54"/>
      <c r="P191" s="54"/>
    </row>
    <row r="192" spans="8:16">
      <c r="H192" s="95">
        <v>41829</v>
      </c>
      <c r="I192" s="103">
        <v>2148.71</v>
      </c>
      <c r="J192" s="103">
        <v>5905.9798000000001</v>
      </c>
      <c r="K192" s="103">
        <v>-1.4567019999999999</v>
      </c>
      <c r="L192" s="103">
        <v>-1.6509590000000001</v>
      </c>
      <c r="M192" s="49">
        <f t="shared" si="4"/>
        <v>-0.10806268230832472</v>
      </c>
      <c r="N192" s="49">
        <f t="shared" si="5"/>
        <v>-7.5357633677541891E-3</v>
      </c>
      <c r="O192" s="54"/>
      <c r="P192" s="54"/>
    </row>
    <row r="193" spans="8:16">
      <c r="H193" s="95">
        <v>41830</v>
      </c>
      <c r="I193" s="103">
        <v>2142.8470000000002</v>
      </c>
      <c r="J193" s="103">
        <v>5916.7848000000004</v>
      </c>
      <c r="K193" s="103">
        <v>-0.27286100000000002</v>
      </c>
      <c r="L193" s="103">
        <v>0.18295</v>
      </c>
      <c r="M193" s="49">
        <f t="shared" si="4"/>
        <v>-0.11049643488248606</v>
      </c>
      <c r="N193" s="49">
        <f t="shared" si="5"/>
        <v>-5.7200483738065744E-3</v>
      </c>
      <c r="O193" s="54"/>
      <c r="P193" s="54"/>
    </row>
    <row r="194" spans="8:16">
      <c r="H194" s="95">
        <v>41831</v>
      </c>
      <c r="I194" s="103">
        <v>2148.009</v>
      </c>
      <c r="J194" s="103">
        <v>5930.3639000000003</v>
      </c>
      <c r="K194" s="103">
        <v>0.240894</v>
      </c>
      <c r="L194" s="103">
        <v>0.22950100000000001</v>
      </c>
      <c r="M194" s="49">
        <f t="shared" si="4"/>
        <v>-0.10835366995193507</v>
      </c>
      <c r="N194" s="49">
        <f t="shared" si="5"/>
        <v>-3.4381626288447764E-3</v>
      </c>
      <c r="O194" s="54"/>
      <c r="P194" s="54"/>
    </row>
    <row r="195" spans="8:16">
      <c r="H195" s="95">
        <v>41834</v>
      </c>
      <c r="I195" s="103">
        <v>2171.7579999999998</v>
      </c>
      <c r="J195" s="103">
        <v>5979.5362999999998</v>
      </c>
      <c r="K195" s="103">
        <v>1.105629</v>
      </c>
      <c r="L195" s="103">
        <v>0.82916299999999998</v>
      </c>
      <c r="M195" s="49">
        <f t="shared" si="4"/>
        <v>-9.8495373877611647E-2</v>
      </c>
      <c r="N195" s="49">
        <f t="shared" si="5"/>
        <v>4.8249622178360152E-3</v>
      </c>
      <c r="O195" s="54"/>
      <c r="P195" s="54"/>
    </row>
    <row r="196" spans="8:16">
      <c r="H196" s="95">
        <v>41835</v>
      </c>
      <c r="I196" s="103">
        <v>2174.9760000000001</v>
      </c>
      <c r="J196" s="103">
        <v>5993.6450000000004</v>
      </c>
      <c r="K196" s="103">
        <v>0.148175</v>
      </c>
      <c r="L196" s="103">
        <v>0.23594999999999999</v>
      </c>
      <c r="M196" s="49">
        <f t="shared" si="4"/>
        <v>-9.7159570400952577E-2</v>
      </c>
      <c r="N196" s="49">
        <f t="shared" si="5"/>
        <v>7.1958440443153915E-3</v>
      </c>
      <c r="O196" s="54"/>
      <c r="P196" s="54"/>
    </row>
    <row r="197" spans="8:16">
      <c r="H197" s="95">
        <v>41836</v>
      </c>
      <c r="I197" s="103">
        <v>2170.8679999999999</v>
      </c>
      <c r="J197" s="103">
        <v>5924.1733000000004</v>
      </c>
      <c r="K197" s="103">
        <v>-0.18887599999999999</v>
      </c>
      <c r="L197" s="103">
        <v>-1.159089</v>
      </c>
      <c r="M197" s="49">
        <f t="shared" si="4"/>
        <v>-9.8864816107017028E-2</v>
      </c>
      <c r="N197" s="49">
        <f t="shared" si="5"/>
        <v>-4.478455571142903E-3</v>
      </c>
      <c r="O197" s="54"/>
      <c r="P197" s="54"/>
    </row>
    <row r="198" spans="8:16">
      <c r="H198" s="95">
        <v>41837</v>
      </c>
      <c r="I198" s="103">
        <v>2157.0680000000002</v>
      </c>
      <c r="J198" s="103">
        <v>5883.9007000000001</v>
      </c>
      <c r="K198" s="103">
        <v>-0.63568999999999998</v>
      </c>
      <c r="L198" s="103">
        <v>-0.67980099999999999</v>
      </c>
      <c r="M198" s="49">
        <f t="shared" ref="M198:M245" si="6">I198/$I$5-1</f>
        <v>-0.10459324618094268</v>
      </c>
      <c r="N198" s="49">
        <f t="shared" ref="N198:N245" si="7">J198/$J$5-1</f>
        <v>-1.1246022777552267E-2</v>
      </c>
      <c r="O198" s="54"/>
      <c r="P198" s="54"/>
    </row>
    <row r="199" spans="8:16">
      <c r="H199" s="95">
        <v>41838</v>
      </c>
      <c r="I199" s="103">
        <v>2164.1439999999998</v>
      </c>
      <c r="J199" s="103">
        <v>5885.1931000000004</v>
      </c>
      <c r="K199" s="103">
        <v>0.328038</v>
      </c>
      <c r="L199" s="103">
        <v>2.1964999999999998E-2</v>
      </c>
      <c r="M199" s="49">
        <f t="shared" si="6"/>
        <v>-0.101655972905356</v>
      </c>
      <c r="N199" s="49">
        <f t="shared" si="7"/>
        <v>-1.1028842762912827E-2</v>
      </c>
      <c r="O199" s="54"/>
      <c r="P199" s="54"/>
    </row>
    <row r="200" spans="8:16">
      <c r="H200" s="95">
        <v>41841</v>
      </c>
      <c r="I200" s="103">
        <v>2166.2950000000001</v>
      </c>
      <c r="J200" s="103">
        <v>5901.3323</v>
      </c>
      <c r="K200" s="103">
        <v>9.9392999999999995E-2</v>
      </c>
      <c r="L200" s="103">
        <v>0.27423399999999998</v>
      </c>
      <c r="M200" s="49">
        <f t="shared" si="6"/>
        <v>-0.1007630850003548</v>
      </c>
      <c r="N200" s="49">
        <f t="shared" si="7"/>
        <v>-8.3167476744984148E-3</v>
      </c>
      <c r="O200" s="54"/>
      <c r="P200" s="54"/>
    </row>
    <row r="201" spans="8:16">
      <c r="H201" s="95">
        <v>41842</v>
      </c>
      <c r="I201" s="103">
        <v>2192.6979999999999</v>
      </c>
      <c r="J201" s="103">
        <v>5954.9319999999998</v>
      </c>
      <c r="K201" s="103">
        <v>1.218809</v>
      </c>
      <c r="L201" s="103">
        <v>0.90826399999999996</v>
      </c>
      <c r="M201" s="49">
        <f t="shared" si="6"/>
        <v>-8.9803103895872094E-2</v>
      </c>
      <c r="N201" s="49">
        <f t="shared" si="7"/>
        <v>6.9035819880935989E-4</v>
      </c>
      <c r="O201" s="54"/>
      <c r="P201" s="54"/>
    </row>
    <row r="202" spans="8:16">
      <c r="H202" s="95">
        <v>41843</v>
      </c>
      <c r="I202" s="103">
        <v>2197.8330000000001</v>
      </c>
      <c r="J202" s="103">
        <v>5860.9</v>
      </c>
      <c r="K202" s="103">
        <v>0.23418600000000001</v>
      </c>
      <c r="L202" s="103">
        <v>-1.579061</v>
      </c>
      <c r="M202" s="49">
        <f t="shared" si="6"/>
        <v>-8.7671546763291586E-2</v>
      </c>
      <c r="N202" s="49">
        <f t="shared" si="7"/>
        <v>-1.5111151501410736E-2</v>
      </c>
      <c r="O202" s="54"/>
      <c r="P202" s="54"/>
    </row>
    <row r="203" spans="8:16">
      <c r="H203" s="95">
        <v>41844</v>
      </c>
      <c r="I203" s="103">
        <v>2237.0149999999999</v>
      </c>
      <c r="J203" s="103">
        <v>5841.6788999999999</v>
      </c>
      <c r="K203" s="103">
        <v>1.782756</v>
      </c>
      <c r="L203" s="103">
        <v>-0.327955</v>
      </c>
      <c r="M203" s="49">
        <f t="shared" si="6"/>
        <v>-7.1406956389627907E-2</v>
      </c>
      <c r="N203" s="49">
        <f t="shared" si="7"/>
        <v>-1.8341141271902561E-2</v>
      </c>
      <c r="O203" s="54"/>
      <c r="P203" s="54"/>
    </row>
    <row r="204" spans="8:16">
      <c r="H204" s="95">
        <v>41845</v>
      </c>
      <c r="I204" s="103">
        <v>2260.4540000000002</v>
      </c>
      <c r="J204" s="103">
        <v>5883.8591999999999</v>
      </c>
      <c r="K204" s="103">
        <v>1.0477799999999999</v>
      </c>
      <c r="L204" s="103">
        <v>0.72205799999999998</v>
      </c>
      <c r="M204" s="49">
        <f t="shared" si="6"/>
        <v>-6.1677342440153327E-2</v>
      </c>
      <c r="N204" s="49">
        <f t="shared" si="7"/>
        <v>-1.1252996601915921E-2</v>
      </c>
      <c r="O204" s="54"/>
      <c r="P204" s="54"/>
    </row>
    <row r="205" spans="8:16">
      <c r="H205" s="95">
        <v>41848</v>
      </c>
      <c r="I205" s="103">
        <v>2323.8969999999999</v>
      </c>
      <c r="J205" s="103">
        <v>5981.1126000000004</v>
      </c>
      <c r="K205" s="103">
        <v>2.8066490000000002</v>
      </c>
      <c r="L205" s="103">
        <v>1.6528849999999999</v>
      </c>
      <c r="M205" s="49">
        <f t="shared" si="6"/>
        <v>-3.53419229343509E-2</v>
      </c>
      <c r="N205" s="49">
        <f t="shared" si="7"/>
        <v>5.0898499128810837E-3</v>
      </c>
      <c r="O205" s="54"/>
      <c r="P205" s="54"/>
    </row>
    <row r="206" spans="8:16">
      <c r="H206" s="95">
        <v>41849</v>
      </c>
      <c r="I206" s="103">
        <v>2331.3690000000001</v>
      </c>
      <c r="J206" s="103">
        <v>6028.7986000000001</v>
      </c>
      <c r="K206" s="103">
        <v>0.32152900000000001</v>
      </c>
      <c r="L206" s="103">
        <v>0.79727599999999998</v>
      </c>
      <c r="M206" s="49">
        <f t="shared" si="6"/>
        <v>-3.2240268621859913E-2</v>
      </c>
      <c r="N206" s="49">
        <f t="shared" si="7"/>
        <v>1.3103194216572245E-2</v>
      </c>
      <c r="O206" s="54"/>
      <c r="P206" s="54"/>
    </row>
    <row r="207" spans="8:16">
      <c r="H207" s="95">
        <v>41850</v>
      </c>
      <c r="I207" s="103">
        <v>2322.011</v>
      </c>
      <c r="J207" s="103">
        <v>6089.5555999999997</v>
      </c>
      <c r="K207" s="103">
        <v>-0.401395</v>
      </c>
      <c r="L207" s="103">
        <v>1.0077799999999999</v>
      </c>
      <c r="M207" s="49">
        <f t="shared" si="6"/>
        <v>-3.6124808377787421E-2</v>
      </c>
      <c r="N207" s="49">
        <f t="shared" si="7"/>
        <v>2.3313041128860013E-2</v>
      </c>
      <c r="O207" s="54"/>
      <c r="P207" s="54"/>
    </row>
    <row r="208" spans="8:16">
      <c r="H208" s="95">
        <v>41851</v>
      </c>
      <c r="I208" s="103">
        <v>2350.2510000000002</v>
      </c>
      <c r="J208" s="103">
        <v>6106.9306999999999</v>
      </c>
      <c r="K208" s="103">
        <v>1.2161869999999999</v>
      </c>
      <c r="L208" s="103">
        <v>0.28532600000000002</v>
      </c>
      <c r="M208" s="49">
        <f t="shared" si="6"/>
        <v>-2.440228190766669E-2</v>
      </c>
      <c r="N208" s="49">
        <f t="shared" si="7"/>
        <v>2.6232821748141788E-2</v>
      </c>
      <c r="O208" s="54"/>
      <c r="P208" s="54"/>
    </row>
    <row r="209" spans="8:16">
      <c r="H209" s="95">
        <v>41852</v>
      </c>
      <c r="I209" s="103">
        <v>2329.402</v>
      </c>
      <c r="J209" s="103">
        <v>6135.3604999999998</v>
      </c>
      <c r="K209" s="103">
        <v>-0.88709700000000002</v>
      </c>
      <c r="L209" s="103">
        <v>0.46553299999999997</v>
      </c>
      <c r="M209" s="49">
        <f t="shared" si="6"/>
        <v>-3.3056777459208764E-2</v>
      </c>
      <c r="N209" s="49">
        <f t="shared" si="7"/>
        <v>3.1010277938325004E-2</v>
      </c>
      <c r="O209" s="54"/>
      <c r="P209" s="54"/>
    </row>
    <row r="210" spans="8:16">
      <c r="H210" s="95">
        <v>41855</v>
      </c>
      <c r="I210" s="103">
        <v>2375.62</v>
      </c>
      <c r="J210" s="103">
        <v>6191.4048000000003</v>
      </c>
      <c r="K210" s="103">
        <v>1.9841139999999999</v>
      </c>
      <c r="L210" s="103">
        <v>0.91346400000000005</v>
      </c>
      <c r="M210" s="49">
        <f t="shared" si="6"/>
        <v>-1.3871517955099888E-2</v>
      </c>
      <c r="N210" s="49">
        <f t="shared" si="7"/>
        <v>4.0428184077639928E-2</v>
      </c>
      <c r="O210" s="54"/>
      <c r="P210" s="54"/>
    </row>
    <row r="211" spans="8:16">
      <c r="H211" s="95">
        <v>41856</v>
      </c>
      <c r="I211" s="103">
        <v>2369.3530000000001</v>
      </c>
      <c r="J211" s="103">
        <v>6193.9377999999997</v>
      </c>
      <c r="K211" s="103">
        <v>-0.26380500000000001</v>
      </c>
      <c r="L211" s="103">
        <v>4.0911999999999997E-2</v>
      </c>
      <c r="M211" s="49">
        <f t="shared" si="6"/>
        <v>-1.6472972395193519E-2</v>
      </c>
      <c r="N211" s="49">
        <f t="shared" si="7"/>
        <v>4.0853839429760841E-2</v>
      </c>
      <c r="O211" s="54"/>
      <c r="P211" s="54"/>
    </row>
    <row r="212" spans="8:16">
      <c r="H212" s="95">
        <v>41857</v>
      </c>
      <c r="I212" s="103">
        <v>2363.221</v>
      </c>
      <c r="J212" s="103">
        <v>6210.5595999999996</v>
      </c>
      <c r="K212" s="103">
        <v>-0.25880500000000001</v>
      </c>
      <c r="L212" s="103">
        <v>0.26835599999999998</v>
      </c>
      <c r="M212" s="49">
        <f t="shared" si="6"/>
        <v>-1.9018387845433637E-2</v>
      </c>
      <c r="N212" s="49">
        <f t="shared" si="7"/>
        <v>4.3647032533545849E-2</v>
      </c>
      <c r="O212" s="54"/>
      <c r="P212" s="54"/>
    </row>
    <row r="213" spans="8:16">
      <c r="H213" s="95">
        <v>41858</v>
      </c>
      <c r="I213" s="103">
        <v>2327.4569999999999</v>
      </c>
      <c r="J213" s="103">
        <v>6151.6367</v>
      </c>
      <c r="K213" s="103">
        <v>-1.513358</v>
      </c>
      <c r="L213" s="103">
        <v>-0.94875299999999996</v>
      </c>
      <c r="M213" s="49">
        <f t="shared" si="6"/>
        <v>-3.3864154016729486E-2</v>
      </c>
      <c r="N213" s="49">
        <f t="shared" si="7"/>
        <v>3.3745395049337601E-2</v>
      </c>
      <c r="O213" s="54"/>
      <c r="P213" s="54"/>
    </row>
    <row r="214" spans="8:16">
      <c r="H214" s="95">
        <v>41859</v>
      </c>
      <c r="I214" s="103">
        <v>2331.134</v>
      </c>
      <c r="J214" s="103">
        <v>6179.8194000000003</v>
      </c>
      <c r="K214" s="103">
        <v>0.15798400000000001</v>
      </c>
      <c r="L214" s="103">
        <v>0.45813300000000001</v>
      </c>
      <c r="M214" s="49">
        <f t="shared" si="6"/>
        <v>-3.2337817974568139E-2</v>
      </c>
      <c r="N214" s="49">
        <f t="shared" si="7"/>
        <v>3.8481327576864288E-2</v>
      </c>
      <c r="O214" s="54"/>
      <c r="P214" s="54"/>
    </row>
    <row r="215" spans="8:16">
      <c r="H215" s="95">
        <v>41862</v>
      </c>
      <c r="I215" s="103">
        <v>2365.3490000000002</v>
      </c>
      <c r="J215" s="103">
        <v>6271.2205000000004</v>
      </c>
      <c r="K215" s="103">
        <v>1.467741</v>
      </c>
      <c r="L215" s="103">
        <v>1.479025</v>
      </c>
      <c r="M215" s="49">
        <f t="shared" si="6"/>
        <v>-1.8135047323889042E-2</v>
      </c>
      <c r="N215" s="49">
        <f t="shared" si="7"/>
        <v>5.3840730421223393E-2</v>
      </c>
      <c r="O215" s="54"/>
      <c r="P215" s="54"/>
    </row>
    <row r="216" spans="8:16">
      <c r="H216" s="95">
        <v>41863</v>
      </c>
      <c r="I216" s="103">
        <v>2357.0520000000001</v>
      </c>
      <c r="J216" s="103">
        <v>6273.5228999999999</v>
      </c>
      <c r="K216" s="103">
        <v>-0.350773</v>
      </c>
      <c r="L216" s="103">
        <v>3.6713999999999997E-2</v>
      </c>
      <c r="M216" s="49">
        <f t="shared" si="6"/>
        <v>-2.157916212992983E-2</v>
      </c>
      <c r="N216" s="49">
        <f t="shared" si="7"/>
        <v>5.4227634836037319E-2</v>
      </c>
      <c r="O216" s="54"/>
      <c r="P216" s="54"/>
    </row>
    <row r="217" spans="8:16">
      <c r="H217" s="95">
        <v>41864</v>
      </c>
      <c r="I217" s="103">
        <v>2358.9009999999998</v>
      </c>
      <c r="J217" s="103">
        <v>6254.2539999999999</v>
      </c>
      <c r="K217" s="103">
        <v>7.8445000000000001E-2</v>
      </c>
      <c r="L217" s="103">
        <v>-0.30714599999999997</v>
      </c>
      <c r="M217" s="49">
        <f t="shared" si="6"/>
        <v>-2.0811635520749605E-2</v>
      </c>
      <c r="N217" s="49">
        <f t="shared" si="7"/>
        <v>5.098961256423018E-2</v>
      </c>
      <c r="O217" s="54"/>
      <c r="P217" s="54"/>
    </row>
    <row r="218" spans="8:16">
      <c r="H218" s="95">
        <v>41865</v>
      </c>
      <c r="I218" s="103">
        <v>2335.9450000000002</v>
      </c>
      <c r="J218" s="103">
        <v>6219.933</v>
      </c>
      <c r="K218" s="103">
        <v>-0.97316499999999995</v>
      </c>
      <c r="L218" s="103">
        <v>-0.54876199999999997</v>
      </c>
      <c r="M218" s="49">
        <f t="shared" si="6"/>
        <v>-3.0340754417636395E-2</v>
      </c>
      <c r="N218" s="49">
        <f t="shared" si="7"/>
        <v>4.5222175793543151E-2</v>
      </c>
      <c r="O218" s="54"/>
      <c r="P218" s="54"/>
    </row>
    <row r="219" spans="8:16">
      <c r="H219" s="95">
        <v>41866</v>
      </c>
      <c r="I219" s="103">
        <v>2360.6350000000002</v>
      </c>
      <c r="J219" s="103">
        <v>6281.3882000000003</v>
      </c>
      <c r="K219" s="103">
        <v>1.0569599999999999</v>
      </c>
      <c r="L219" s="103">
        <v>0.98803600000000003</v>
      </c>
      <c r="M219" s="49">
        <f t="shared" si="6"/>
        <v>-2.0091845828851818E-2</v>
      </c>
      <c r="N219" s="49">
        <f t="shared" si="7"/>
        <v>5.55493509991003E-2</v>
      </c>
      <c r="O219" s="54"/>
      <c r="P219" s="54"/>
    </row>
    <row r="220" spans="8:16">
      <c r="H220" s="95">
        <v>41869</v>
      </c>
      <c r="I220" s="103">
        <v>2374.5619999999999</v>
      </c>
      <c r="J220" s="103">
        <v>6367.0838999999996</v>
      </c>
      <c r="K220" s="103">
        <v>0.58996800000000005</v>
      </c>
      <c r="L220" s="103">
        <v>1.3642799999999999</v>
      </c>
      <c r="M220" s="49">
        <f t="shared" si="6"/>
        <v>-1.4310697594100863E-2</v>
      </c>
      <c r="N220" s="49">
        <f t="shared" si="7"/>
        <v>6.994999583082917E-2</v>
      </c>
      <c r="O220" s="54"/>
      <c r="P220" s="54"/>
    </row>
    <row r="221" spans="8:16">
      <c r="H221" s="95">
        <v>41870</v>
      </c>
      <c r="I221" s="103">
        <v>2374.768</v>
      </c>
      <c r="J221" s="103">
        <v>6358.0834999999997</v>
      </c>
      <c r="K221" s="103">
        <v>8.6750000000000004E-3</v>
      </c>
      <c r="L221" s="103">
        <v>-0.14135800000000001</v>
      </c>
      <c r="M221" s="49">
        <f t="shared" si="6"/>
        <v>-1.4225186246620392E-2</v>
      </c>
      <c r="N221" s="49">
        <f t="shared" si="7"/>
        <v>6.8437532968124382E-2</v>
      </c>
      <c r="O221" s="54"/>
      <c r="P221" s="54"/>
    </row>
    <row r="222" spans="8:16">
      <c r="H222" s="95">
        <v>41871</v>
      </c>
      <c r="I222" s="103">
        <v>2366.14</v>
      </c>
      <c r="J222" s="103">
        <v>6357.0835999999999</v>
      </c>
      <c r="K222" s="103">
        <v>-0.36331999999999998</v>
      </c>
      <c r="L222" s="103">
        <v>-1.5726E-2</v>
      </c>
      <c r="M222" s="49">
        <f t="shared" si="6"/>
        <v>-1.7806700353709792E-2</v>
      </c>
      <c r="N222" s="49">
        <f t="shared" si="7"/>
        <v>6.826950581195157E-2</v>
      </c>
      <c r="O222" s="54"/>
      <c r="P222" s="54"/>
    </row>
    <row r="223" spans="8:16">
      <c r="H223" s="95">
        <v>41872</v>
      </c>
      <c r="I223" s="103">
        <v>2354.2440000000001</v>
      </c>
      <c r="J223" s="103">
        <v>6355.3209999999999</v>
      </c>
      <c r="K223" s="103">
        <v>-0.50275999999999998</v>
      </c>
      <c r="L223" s="103">
        <v>-2.7727000000000002E-2</v>
      </c>
      <c r="M223" s="49">
        <f t="shared" si="6"/>
        <v>-2.274477311888512E-2</v>
      </c>
      <c r="N223" s="49">
        <f t="shared" si="7"/>
        <v>6.797331152705266E-2</v>
      </c>
      <c r="O223" s="54"/>
      <c r="P223" s="54"/>
    </row>
    <row r="224" spans="8:16">
      <c r="H224" s="95">
        <v>41873</v>
      </c>
      <c r="I224" s="103">
        <v>2365.364</v>
      </c>
      <c r="J224" s="103">
        <v>6405.7380000000003</v>
      </c>
      <c r="K224" s="103">
        <v>0.47233799999999998</v>
      </c>
      <c r="L224" s="103">
        <v>0.79330400000000001</v>
      </c>
      <c r="M224" s="49">
        <f t="shared" si="6"/>
        <v>-1.8128820769460874E-2</v>
      </c>
      <c r="N224" s="49">
        <f t="shared" si="7"/>
        <v>7.6445583887057911E-2</v>
      </c>
      <c r="O224" s="54"/>
      <c r="P224" s="54"/>
    </row>
    <row r="225" spans="8:16">
      <c r="H225" s="95">
        <v>41876</v>
      </c>
      <c r="I225" s="103">
        <v>2342.8629999999998</v>
      </c>
      <c r="J225" s="103">
        <v>6376.9988999999996</v>
      </c>
      <c r="K225" s="103">
        <v>-0.95126999999999995</v>
      </c>
      <c r="L225" s="103">
        <v>-0.44864599999999999</v>
      </c>
      <c r="M225" s="49">
        <f t="shared" si="6"/>
        <v>-2.7469067515359824E-2</v>
      </c>
      <c r="N225" s="49">
        <f t="shared" si="7"/>
        <v>7.1616151699870345E-2</v>
      </c>
      <c r="O225" s="54"/>
      <c r="P225" s="54"/>
    </row>
    <row r="226" spans="8:16">
      <c r="H226" s="95">
        <v>41877</v>
      </c>
      <c r="I226" s="103">
        <v>2324.0920000000001</v>
      </c>
      <c r="J226" s="103">
        <v>6282.6927999999998</v>
      </c>
      <c r="K226" s="103">
        <v>-0.80119899999999999</v>
      </c>
      <c r="L226" s="103">
        <v>-1.4788479999999999</v>
      </c>
      <c r="M226" s="49">
        <f t="shared" si="6"/>
        <v>-3.5260977726784493E-2</v>
      </c>
      <c r="N226" s="49">
        <f t="shared" si="7"/>
        <v>5.576858115005856E-2</v>
      </c>
      <c r="O226" s="54"/>
      <c r="P226" s="54"/>
    </row>
    <row r="227" spans="8:16">
      <c r="H227" s="95">
        <v>41878</v>
      </c>
      <c r="I227" s="103">
        <v>2327.5949999999998</v>
      </c>
      <c r="J227" s="103">
        <v>6296.2222000000002</v>
      </c>
      <c r="K227" s="103">
        <v>0.150726</v>
      </c>
      <c r="L227" s="103">
        <v>0.21534400000000001</v>
      </c>
      <c r="M227" s="49">
        <f t="shared" si="6"/>
        <v>-3.3806869715990229E-2</v>
      </c>
      <c r="N227" s="49">
        <f t="shared" si="7"/>
        <v>5.8042115110180204E-2</v>
      </c>
      <c r="O227" s="54"/>
      <c r="P227" s="54"/>
    </row>
    <row r="228" spans="8:16">
      <c r="H228" s="95">
        <v>41879</v>
      </c>
      <c r="I228" s="103">
        <v>2311.2779999999998</v>
      </c>
      <c r="J228" s="103">
        <v>6245.6325999999999</v>
      </c>
      <c r="K228" s="103">
        <v>-0.70102399999999998</v>
      </c>
      <c r="L228" s="103">
        <v>-0.80349099999999996</v>
      </c>
      <c r="M228" s="49">
        <f t="shared" si="6"/>
        <v>-4.0580115622964708E-2</v>
      </c>
      <c r="N228" s="49">
        <f t="shared" si="7"/>
        <v>4.9540838362581052E-2</v>
      </c>
      <c r="O228" s="54"/>
      <c r="P228" s="54"/>
    </row>
    <row r="229" spans="8:16">
      <c r="H229" s="95">
        <v>41880</v>
      </c>
      <c r="I229" s="103">
        <v>2338.2869999999998</v>
      </c>
      <c r="J229" s="103">
        <v>6296.7755999999999</v>
      </c>
      <c r="K229" s="103">
        <v>1.168574</v>
      </c>
      <c r="L229" s="103">
        <v>0.81886000000000003</v>
      </c>
      <c r="M229" s="49">
        <f t="shared" si="6"/>
        <v>-2.9368581719583342E-2</v>
      </c>
      <c r="N229" s="49">
        <f t="shared" si="7"/>
        <v>5.8135110637959064E-2</v>
      </c>
      <c r="O229" s="54"/>
      <c r="P229" s="54"/>
    </row>
    <row r="230" spans="8:16">
      <c r="H230" s="95">
        <v>41883</v>
      </c>
      <c r="I230" s="103">
        <v>2355.317</v>
      </c>
      <c r="J230" s="103">
        <v>6390.4780000000001</v>
      </c>
      <c r="K230" s="103">
        <v>0.72831100000000004</v>
      </c>
      <c r="L230" s="103">
        <v>1.4881009999999999</v>
      </c>
      <c r="M230" s="49">
        <f t="shared" si="6"/>
        <v>-2.2299366925455977E-2</v>
      </c>
      <c r="N230" s="49">
        <f t="shared" si="7"/>
        <v>7.3881233048775474E-2</v>
      </c>
      <c r="O230" s="54"/>
      <c r="P230" s="54"/>
    </row>
    <row r="231" spans="8:16">
      <c r="H231" s="95">
        <v>41884</v>
      </c>
      <c r="I231" s="103">
        <v>2386.46</v>
      </c>
      <c r="J231" s="103">
        <v>6459.1598000000004</v>
      </c>
      <c r="K231" s="103">
        <v>1.3222419999999999</v>
      </c>
      <c r="L231" s="103">
        <v>1.0747519999999999</v>
      </c>
      <c r="M231" s="49">
        <f t="shared" si="6"/>
        <v>-9.3717946216682613E-3</v>
      </c>
      <c r="N231" s="49">
        <f t="shared" si="7"/>
        <v>8.5422794739780539E-2</v>
      </c>
      <c r="O231" s="54"/>
      <c r="P231" s="54"/>
    </row>
    <row r="232" spans="8:16">
      <c r="H232" s="95">
        <v>41885</v>
      </c>
      <c r="I232" s="103">
        <v>2408.8380000000002</v>
      </c>
      <c r="J232" s="103">
        <v>6501.5006999999996</v>
      </c>
      <c r="K232" s="103">
        <v>0.93770699999999996</v>
      </c>
      <c r="L232" s="103">
        <v>0.65551700000000002</v>
      </c>
      <c r="M232" s="49">
        <f t="shared" si="6"/>
        <v>-8.2605622080400565E-5</v>
      </c>
      <c r="N232" s="49">
        <f t="shared" si="7"/>
        <v>9.2537927269834341E-2</v>
      </c>
      <c r="O232" s="54"/>
      <c r="P232" s="54"/>
    </row>
    <row r="233" spans="8:16">
      <c r="H233" s="95">
        <v>41886</v>
      </c>
      <c r="I233" s="103">
        <v>2426.2240000000002</v>
      </c>
      <c r="J233" s="103">
        <v>6528.8062</v>
      </c>
      <c r="K233" s="103">
        <v>0.72175900000000004</v>
      </c>
      <c r="L233" s="103">
        <v>0.41998799999999997</v>
      </c>
      <c r="M233" s="49">
        <f t="shared" si="6"/>
        <v>7.1343860638091172E-3</v>
      </c>
      <c r="N233" s="49">
        <f t="shared" si="7"/>
        <v>9.7126451635149991E-2</v>
      </c>
      <c r="O233" s="54"/>
      <c r="P233" s="54"/>
    </row>
    <row r="234" spans="8:16">
      <c r="H234" s="95">
        <v>41887</v>
      </c>
      <c r="I234" s="103">
        <v>2449.259</v>
      </c>
      <c r="J234" s="103">
        <v>6574.5766000000003</v>
      </c>
      <c r="K234" s="103">
        <v>0.94941799999999998</v>
      </c>
      <c r="L234" s="103">
        <v>0.70105300000000004</v>
      </c>
      <c r="M234" s="49">
        <f t="shared" si="6"/>
        <v>1.6696298147351074E-2</v>
      </c>
      <c r="N234" s="49">
        <f t="shared" si="7"/>
        <v>0.10481789092797533</v>
      </c>
      <c r="O234" s="54"/>
      <c r="P234" s="54"/>
    </row>
    <row r="235" spans="8:16">
      <c r="H235" s="95">
        <v>41891</v>
      </c>
      <c r="I235" s="103">
        <v>2445.2240000000002</v>
      </c>
      <c r="J235" s="103">
        <v>6629.6507000000001</v>
      </c>
      <c r="K235" s="103">
        <v>-0.164744</v>
      </c>
      <c r="L235" s="103">
        <v>0.83768299999999996</v>
      </c>
      <c r="M235" s="49">
        <f t="shared" si="6"/>
        <v>1.5021355006170634E-2</v>
      </c>
      <c r="N235" s="49">
        <f t="shared" si="7"/>
        <v>0.114072760816746</v>
      </c>
      <c r="O235" s="54"/>
      <c r="P235" s="54"/>
    </row>
    <row r="236" spans="8:16">
      <c r="H236" s="95">
        <v>41892</v>
      </c>
      <c r="I236" s="103">
        <v>2432.433</v>
      </c>
      <c r="J236" s="103">
        <v>6638.3090000000002</v>
      </c>
      <c r="K236" s="103">
        <v>-0.52310100000000004</v>
      </c>
      <c r="L236" s="103">
        <v>0.13059999999999999</v>
      </c>
      <c r="M236" s="49">
        <f t="shared" si="6"/>
        <v>9.7117644934470171E-3</v>
      </c>
      <c r="N236" s="49">
        <f t="shared" si="7"/>
        <v>0.11552773584054021</v>
      </c>
      <c r="O236" s="54"/>
      <c r="P236" s="54"/>
    </row>
    <row r="237" spans="8:16">
      <c r="H237" s="95">
        <v>41893</v>
      </c>
      <c r="I237" s="103">
        <v>2423.4540000000002</v>
      </c>
      <c r="J237" s="103">
        <v>6617.3942999999999</v>
      </c>
      <c r="K237" s="103">
        <v>-0.36913699999999999</v>
      </c>
      <c r="L237" s="103">
        <v>-0.31506099999999998</v>
      </c>
      <c r="M237" s="49">
        <f t="shared" si="6"/>
        <v>5.9845490127383716E-3</v>
      </c>
      <c r="N237" s="49">
        <f t="shared" si="7"/>
        <v>0.11201314681842867</v>
      </c>
      <c r="O237" s="54"/>
      <c r="P237" s="54"/>
    </row>
    <row r="238" spans="8:16">
      <c r="H238" s="95">
        <v>41894</v>
      </c>
      <c r="I238" s="103">
        <v>2438.3580000000002</v>
      </c>
      <c r="J238" s="103">
        <v>6668.0497999999998</v>
      </c>
      <c r="K238" s="103">
        <v>0.61499000000000004</v>
      </c>
      <c r="L238" s="103">
        <v>0.76549</v>
      </c>
      <c r="M238" s="49">
        <f t="shared" si="6"/>
        <v>1.2171253492578415E-2</v>
      </c>
      <c r="N238" s="49">
        <f t="shared" si="7"/>
        <v>0.12052549766302945</v>
      </c>
      <c r="O238" s="54"/>
      <c r="P238" s="54"/>
    </row>
    <row r="239" spans="8:16">
      <c r="H239" s="95">
        <v>41897</v>
      </c>
      <c r="I239" s="103">
        <v>2437.1889999999999</v>
      </c>
      <c r="J239" s="103">
        <v>6701.5433000000003</v>
      </c>
      <c r="K239" s="103">
        <v>-4.7941999999999999E-2</v>
      </c>
      <c r="L239" s="103">
        <v>0.50229800000000002</v>
      </c>
      <c r="M239" s="49">
        <f t="shared" si="6"/>
        <v>1.1685997350808552E-2</v>
      </c>
      <c r="N239" s="49">
        <f t="shared" si="7"/>
        <v>0.12615387805634581</v>
      </c>
      <c r="O239" s="54"/>
      <c r="P239" s="54"/>
    </row>
    <row r="240" spans="8:16">
      <c r="H240" s="95">
        <v>41898</v>
      </c>
      <c r="I240" s="103">
        <v>2388.7649999999999</v>
      </c>
      <c r="J240" s="103">
        <v>6504.9791999999998</v>
      </c>
      <c r="K240" s="103">
        <v>-1.9868790000000001</v>
      </c>
      <c r="L240" s="103">
        <v>-2.9331170000000002</v>
      </c>
      <c r="M240" s="49">
        <f t="shared" si="6"/>
        <v>-8.4149807578712821E-3</v>
      </c>
      <c r="N240" s="49">
        <f t="shared" si="7"/>
        <v>9.3122468186673579E-2</v>
      </c>
      <c r="O240" s="54"/>
      <c r="P240" s="54"/>
    </row>
    <row r="241" spans="8:16">
      <c r="H241" s="95">
        <v>41899</v>
      </c>
      <c r="I241" s="103">
        <v>2401.326</v>
      </c>
      <c r="J241" s="103">
        <v>6574.0667000000003</v>
      </c>
      <c r="K241" s="103">
        <v>0.525837</v>
      </c>
      <c r="L241" s="103">
        <v>1.062071</v>
      </c>
      <c r="M241" s="49">
        <f t="shared" si="6"/>
        <v>-3.2008640797130949E-3</v>
      </c>
      <c r="N241" s="49">
        <f t="shared" si="7"/>
        <v>0.10473220531248129</v>
      </c>
      <c r="O241" s="54"/>
      <c r="P241" s="54"/>
    </row>
    <row r="242" spans="8:16">
      <c r="H242" s="95">
        <v>41900</v>
      </c>
      <c r="I242" s="103">
        <v>2408.6640000000002</v>
      </c>
      <c r="J242" s="103">
        <v>6676.6253999999999</v>
      </c>
      <c r="K242" s="103">
        <v>0.30558099999999999</v>
      </c>
      <c r="L242" s="103">
        <v>1.5600499999999999</v>
      </c>
      <c r="M242" s="49">
        <f t="shared" si="6"/>
        <v>-1.5483365344726163E-4</v>
      </c>
      <c r="N242" s="49">
        <f t="shared" si="7"/>
        <v>0.12196657545128464</v>
      </c>
      <c r="O242" s="54"/>
      <c r="P242" s="54"/>
    </row>
    <row r="243" spans="8:16">
      <c r="H243" s="95">
        <v>41901</v>
      </c>
      <c r="I243" s="103">
        <v>2425.2109999999998</v>
      </c>
      <c r="J243" s="103">
        <v>6742.4029</v>
      </c>
      <c r="K243" s="103">
        <v>0.68697799999999998</v>
      </c>
      <c r="L243" s="103">
        <v>0.98519100000000004</v>
      </c>
      <c r="M243" s="49">
        <f t="shared" si="6"/>
        <v>6.7138860880924245E-3</v>
      </c>
      <c r="N243" s="49">
        <f t="shared" si="7"/>
        <v>0.13302008706760904</v>
      </c>
      <c r="O243" s="54"/>
      <c r="P243" s="54"/>
    </row>
    <row r="244" spans="8:16">
      <c r="H244" s="95">
        <v>41904</v>
      </c>
      <c r="I244" s="103">
        <v>2378.92</v>
      </c>
      <c r="J244" s="103">
        <v>6680.3325999999997</v>
      </c>
      <c r="K244" s="103">
        <v>-1.908741</v>
      </c>
      <c r="L244" s="103">
        <v>-0.92059599999999997</v>
      </c>
      <c r="M244" s="49">
        <f t="shared" si="6"/>
        <v>-1.2501675980900129E-2</v>
      </c>
      <c r="N244" s="49">
        <f t="shared" si="7"/>
        <v>0.12258954802190569</v>
      </c>
      <c r="O244" s="54"/>
      <c r="P244" s="54"/>
    </row>
    <row r="245" spans="8:16">
      <c r="H245" s="95">
        <v>41905</v>
      </c>
      <c r="I245" s="103">
        <v>2399.462</v>
      </c>
      <c r="J245" s="103">
        <v>6736.6277</v>
      </c>
      <c r="K245" s="103">
        <v>0.86350099999999996</v>
      </c>
      <c r="L245" s="103">
        <v>0.84269899999999998</v>
      </c>
      <c r="M245" s="49">
        <f t="shared" si="6"/>
        <v>-3.9746172433215987E-3</v>
      </c>
      <c r="N245" s="49">
        <f t="shared" si="7"/>
        <v>0.13204959958653117</v>
      </c>
      <c r="O245" s="54"/>
      <c r="P245" s="54"/>
    </row>
    <row r="246" spans="8:16">
      <c r="H246" s="95">
        <v>41906</v>
      </c>
      <c r="I246" s="103">
        <v>2441.864</v>
      </c>
      <c r="J246" s="103">
        <v>6798.3522000000003</v>
      </c>
      <c r="K246" s="103">
        <v>1.7671460000000001</v>
      </c>
      <c r="L246" s="103">
        <v>0.91625199999999996</v>
      </c>
      <c r="M246" s="49"/>
      <c r="N246" s="49"/>
      <c r="O246" s="54"/>
      <c r="P246" s="54"/>
    </row>
    <row r="247" spans="8:16">
      <c r="H247" s="95">
        <v>41907</v>
      </c>
      <c r="I247" s="103">
        <v>2436.9650000000001</v>
      </c>
      <c r="J247" s="103">
        <v>6784.8441000000003</v>
      </c>
      <c r="K247" s="103">
        <v>-0.200625</v>
      </c>
      <c r="L247" s="103">
        <v>-0.19869700000000001</v>
      </c>
      <c r="M247" s="49"/>
      <c r="N247" s="49"/>
      <c r="O247" s="54"/>
      <c r="P247" s="54"/>
    </row>
    <row r="248" spans="8:16">
      <c r="H248" s="95">
        <v>41908</v>
      </c>
      <c r="I248" s="103">
        <v>2437.201</v>
      </c>
      <c r="J248" s="103">
        <v>6806.4607999999998</v>
      </c>
      <c r="K248" s="103">
        <v>9.6839999999999999E-3</v>
      </c>
      <c r="L248" s="103">
        <v>0.31860300000000003</v>
      </c>
      <c r="M248" s="49"/>
      <c r="N248" s="49"/>
    </row>
    <row r="249" spans="8:16">
      <c r="H249" s="95">
        <v>41911</v>
      </c>
      <c r="I249" s="103">
        <v>2447.799</v>
      </c>
      <c r="J249" s="103">
        <v>6859.2448999999997</v>
      </c>
      <c r="K249" s="103">
        <v>0.43484299999999998</v>
      </c>
      <c r="L249" s="103">
        <v>0.77549999999999997</v>
      </c>
      <c r="M249" s="49"/>
      <c r="N249" s="49"/>
    </row>
    <row r="250" spans="8:16">
      <c r="H250" s="95"/>
      <c r="I250" s="103"/>
      <c r="J250" s="103"/>
      <c r="K250" s="103"/>
      <c r="L250" s="103"/>
      <c r="M250" s="49"/>
      <c r="N250" s="49"/>
    </row>
    <row r="251" spans="8:16">
      <c r="H251" s="56"/>
      <c r="I251" s="49"/>
      <c r="J251" s="49"/>
      <c r="K251" s="49"/>
      <c r="L251" s="49"/>
      <c r="M251" s="49"/>
      <c r="N251" s="49"/>
    </row>
    <row r="252" spans="8:16">
      <c r="H252" s="56"/>
      <c r="I252" s="49"/>
      <c r="J252" s="49"/>
      <c r="K252" s="49"/>
      <c r="L252" s="49"/>
      <c r="M252" s="49"/>
      <c r="N252" s="49"/>
    </row>
    <row r="253" spans="8:16">
      <c r="H253" s="56"/>
      <c r="I253" s="49"/>
      <c r="J253" s="49"/>
      <c r="K253" s="49"/>
      <c r="L253" s="49"/>
      <c r="M253" s="49"/>
      <c r="N253" s="49"/>
    </row>
    <row r="254" spans="8:16">
      <c r="H254" s="56"/>
      <c r="I254" s="49"/>
      <c r="J254" s="49"/>
      <c r="K254" s="49"/>
      <c r="L254" s="49"/>
      <c r="M254" s="49"/>
      <c r="N254" s="49"/>
    </row>
    <row r="255" spans="8:16">
      <c r="H255" s="56"/>
      <c r="I255" s="49"/>
      <c r="J255" s="49"/>
      <c r="K255" s="49"/>
      <c r="L255" s="49"/>
      <c r="M255" s="49"/>
      <c r="N255" s="49"/>
    </row>
    <row r="256" spans="8:16">
      <c r="H256" s="56"/>
      <c r="I256" s="49"/>
      <c r="J256" s="49"/>
      <c r="K256" s="49"/>
      <c r="L256" s="49"/>
      <c r="M256" s="49"/>
      <c r="N256" s="49"/>
    </row>
    <row r="257" spans="8:14">
      <c r="H257" s="56"/>
      <c r="I257" s="49"/>
      <c r="J257" s="49"/>
      <c r="K257" s="49"/>
      <c r="L257" s="49"/>
      <c r="M257" s="49"/>
      <c r="N257" s="49"/>
    </row>
    <row r="258" spans="8:14">
      <c r="H258" s="56"/>
      <c r="I258" s="49"/>
      <c r="J258" s="49"/>
      <c r="K258" s="49"/>
      <c r="L258" s="49"/>
      <c r="M258" s="49"/>
      <c r="N258" s="49"/>
    </row>
    <row r="259" spans="8:14">
      <c r="H259" s="56"/>
      <c r="I259" s="49"/>
      <c r="J259" s="49"/>
      <c r="K259" s="49"/>
      <c r="L259" s="49"/>
      <c r="M259" s="49"/>
      <c r="N259" s="49"/>
    </row>
    <row r="260" spans="8:14">
      <c r="H260" s="56"/>
      <c r="I260" s="49"/>
      <c r="J260" s="49"/>
      <c r="K260" s="49"/>
      <c r="L260" s="49"/>
      <c r="M260" s="49"/>
      <c r="N260" s="49"/>
    </row>
    <row r="261" spans="8:14">
      <c r="H261" s="56"/>
      <c r="I261" s="49"/>
      <c r="J261" s="49"/>
      <c r="K261" s="49"/>
      <c r="L261" s="49"/>
      <c r="M261" s="49"/>
      <c r="N261" s="49"/>
    </row>
    <row r="262" spans="8:14">
      <c r="H262" s="56"/>
      <c r="I262" s="49"/>
      <c r="J262" s="49"/>
      <c r="K262" s="49"/>
      <c r="L262" s="49"/>
      <c r="M262" s="49"/>
      <c r="N262" s="49"/>
    </row>
    <row r="263" spans="8:14">
      <c r="H263" s="56"/>
      <c r="I263" s="49"/>
      <c r="J263" s="49"/>
      <c r="K263" s="49"/>
      <c r="L263" s="49"/>
      <c r="M263" s="49"/>
      <c r="N263" s="49"/>
    </row>
    <row r="264" spans="8:14">
      <c r="H264" s="56"/>
      <c r="I264" s="49"/>
      <c r="J264" s="49"/>
      <c r="K264" s="49"/>
      <c r="L264" s="49"/>
      <c r="M264" s="49"/>
      <c r="N264" s="49"/>
    </row>
    <row r="265" spans="8:14">
      <c r="H265" s="56"/>
      <c r="I265" s="49"/>
      <c r="J265" s="49"/>
      <c r="K265" s="49"/>
      <c r="L265" s="49"/>
      <c r="M265" s="49"/>
      <c r="N265" s="49"/>
    </row>
    <row r="266" spans="8:14">
      <c r="H266" s="56"/>
      <c r="I266" s="49"/>
      <c r="J266" s="49"/>
      <c r="K266" s="49"/>
      <c r="L266" s="49"/>
      <c r="M266" s="49"/>
      <c r="N266" s="49"/>
    </row>
    <row r="267" spans="8:14">
      <c r="H267" s="56"/>
      <c r="I267" s="49"/>
      <c r="J267" s="49"/>
      <c r="K267" s="49"/>
      <c r="L267" s="49"/>
      <c r="M267" s="49"/>
      <c r="N267" s="49"/>
    </row>
    <row r="268" spans="8:14">
      <c r="H268" s="56"/>
      <c r="I268" s="49"/>
      <c r="J268" s="49"/>
      <c r="K268" s="49"/>
      <c r="L268" s="49"/>
      <c r="M268" s="49"/>
      <c r="N268" s="49"/>
    </row>
    <row r="269" spans="8:14">
      <c r="H269" s="56"/>
      <c r="I269" s="49"/>
      <c r="J269" s="49"/>
      <c r="K269" s="49"/>
      <c r="L269" s="49"/>
      <c r="M269" s="49"/>
      <c r="N269" s="49"/>
    </row>
    <row r="270" spans="8:14">
      <c r="H270" s="56"/>
      <c r="I270" s="49"/>
      <c r="J270" s="49"/>
      <c r="K270" s="49"/>
      <c r="L270" s="49"/>
      <c r="M270" s="49"/>
      <c r="N270" s="49"/>
    </row>
    <row r="271" spans="8:14">
      <c r="H271" s="56"/>
      <c r="I271" s="49"/>
      <c r="J271" s="49"/>
      <c r="K271" s="49"/>
      <c r="L271" s="49"/>
      <c r="M271" s="49"/>
      <c r="N271" s="49"/>
    </row>
    <row r="272" spans="8:14">
      <c r="H272" s="56"/>
      <c r="I272" s="49"/>
      <c r="J272" s="49"/>
      <c r="K272" s="49"/>
      <c r="L272" s="49"/>
      <c r="M272" s="49"/>
      <c r="N272" s="49"/>
    </row>
    <row r="273" spans="8:14">
      <c r="H273" s="56"/>
      <c r="I273" s="49"/>
      <c r="J273" s="49"/>
      <c r="K273" s="49"/>
      <c r="L273" s="49"/>
      <c r="M273" s="49"/>
      <c r="N273" s="49"/>
    </row>
    <row r="274" spans="8:14">
      <c r="H274" s="56"/>
      <c r="I274" s="49"/>
      <c r="J274" s="49"/>
      <c r="K274" s="49"/>
      <c r="L274" s="49"/>
      <c r="M274" s="49"/>
      <c r="N274" s="49"/>
    </row>
    <row r="275" spans="8:14">
      <c r="H275" s="56"/>
      <c r="I275" s="49"/>
      <c r="J275" s="49"/>
      <c r="K275" s="49"/>
      <c r="L275" s="49"/>
      <c r="M275" s="49"/>
      <c r="N275" s="49"/>
    </row>
    <row r="276" spans="8:14">
      <c r="H276" s="56"/>
      <c r="I276" s="49"/>
      <c r="J276" s="49"/>
      <c r="K276" s="49"/>
      <c r="L276" s="49"/>
      <c r="M276" s="49"/>
      <c r="N276" s="49"/>
    </row>
    <row r="277" spans="8:14">
      <c r="H277" s="56"/>
      <c r="I277" s="49"/>
      <c r="J277" s="49"/>
      <c r="K277" s="49"/>
      <c r="L277" s="49"/>
      <c r="M277" s="49"/>
      <c r="N277" s="49"/>
    </row>
    <row r="278" spans="8:14">
      <c r="H278" s="56"/>
      <c r="I278" s="49"/>
      <c r="J278" s="49"/>
      <c r="K278" s="49"/>
      <c r="L278" s="49"/>
      <c r="M278" s="49"/>
      <c r="N278" s="49"/>
    </row>
    <row r="279" spans="8:14">
      <c r="H279" s="56"/>
      <c r="I279" s="49"/>
      <c r="J279" s="49"/>
      <c r="K279" s="49"/>
      <c r="L279" s="49"/>
      <c r="M279" s="49"/>
      <c r="N279" s="49"/>
    </row>
    <row r="280" spans="8:14">
      <c r="H280" s="56"/>
      <c r="I280" s="49"/>
      <c r="J280" s="49"/>
      <c r="K280" s="49"/>
      <c r="L280" s="49"/>
      <c r="M280" s="49"/>
      <c r="N280" s="49"/>
    </row>
    <row r="281" spans="8:14">
      <c r="H281" s="56"/>
      <c r="I281" s="49"/>
      <c r="J281" s="49"/>
      <c r="K281" s="49"/>
      <c r="L281" s="49"/>
      <c r="M281" s="49"/>
      <c r="N281" s="49"/>
    </row>
    <row r="282" spans="8:14">
      <c r="H282" s="56"/>
      <c r="I282" s="49"/>
      <c r="J282" s="49"/>
      <c r="K282" s="49"/>
      <c r="L282" s="49"/>
      <c r="M282" s="49"/>
      <c r="N282" s="49"/>
    </row>
    <row r="283" spans="8:14">
      <c r="H283" s="56"/>
      <c r="I283" s="49"/>
      <c r="J283" s="49"/>
      <c r="K283" s="49"/>
      <c r="L283" s="49"/>
      <c r="M283" s="49"/>
      <c r="N283" s="49"/>
    </row>
    <row r="284" spans="8:14">
      <c r="H284" s="56"/>
      <c r="I284" s="49"/>
      <c r="J284" s="49"/>
      <c r="K284" s="49"/>
      <c r="L284" s="49"/>
      <c r="M284" s="49"/>
      <c r="N284" s="49"/>
    </row>
    <row r="285" spans="8:14">
      <c r="H285" s="56"/>
      <c r="I285" s="49"/>
      <c r="J285" s="49"/>
      <c r="K285" s="49"/>
      <c r="L285" s="49"/>
      <c r="M285" s="49"/>
      <c r="N285" s="49"/>
    </row>
    <row r="286" spans="8:14">
      <c r="H286" s="56"/>
      <c r="I286" s="49"/>
      <c r="J286" s="49"/>
      <c r="K286" s="49"/>
      <c r="L286" s="49"/>
      <c r="M286" s="49"/>
      <c r="N286" s="49"/>
    </row>
    <row r="287" spans="8:14">
      <c r="H287" s="56"/>
      <c r="I287" s="49"/>
      <c r="J287" s="49"/>
      <c r="K287" s="49"/>
      <c r="L287" s="49"/>
      <c r="M287" s="49"/>
      <c r="N287" s="49"/>
    </row>
    <row r="288" spans="8:14">
      <c r="H288" s="56"/>
      <c r="I288" s="49"/>
      <c r="J288" s="49"/>
      <c r="K288" s="49"/>
      <c r="L288" s="49"/>
      <c r="M288" s="49"/>
      <c r="N288" s="49"/>
    </row>
    <row r="289" spans="8:14">
      <c r="H289" s="56"/>
      <c r="I289" s="49"/>
      <c r="J289" s="49"/>
      <c r="K289" s="49"/>
      <c r="L289" s="49"/>
      <c r="M289" s="49"/>
      <c r="N289" s="49"/>
    </row>
    <row r="290" spans="8:14">
      <c r="H290" s="56"/>
      <c r="I290" s="49"/>
      <c r="J290" s="49"/>
      <c r="K290" s="49"/>
      <c r="L290" s="49"/>
      <c r="M290" s="49"/>
      <c r="N290" s="49"/>
    </row>
    <row r="291" spans="8:14">
      <c r="H291" s="56"/>
      <c r="I291" s="49"/>
      <c r="J291" s="49"/>
      <c r="K291" s="49"/>
      <c r="L291" s="49"/>
      <c r="M291" s="49"/>
      <c r="N291" s="49"/>
    </row>
    <row r="292" spans="8:14">
      <c r="H292" s="56"/>
      <c r="I292" s="49"/>
      <c r="J292" s="49"/>
      <c r="K292" s="49"/>
      <c r="L292" s="49"/>
      <c r="M292" s="49"/>
      <c r="N292" s="49"/>
    </row>
    <row r="293" spans="8:14">
      <c r="H293" s="56"/>
      <c r="I293" s="49"/>
      <c r="J293" s="49"/>
      <c r="K293" s="49"/>
      <c r="L293" s="49"/>
      <c r="M293" s="49"/>
      <c r="N293" s="49"/>
    </row>
    <row r="294" spans="8:14">
      <c r="H294" s="56"/>
      <c r="I294" s="49"/>
      <c r="J294" s="49"/>
      <c r="K294" s="49"/>
      <c r="L294" s="49"/>
      <c r="M294" s="49"/>
      <c r="N294" s="49"/>
    </row>
    <row r="295" spans="8:14">
      <c r="H295" s="56"/>
      <c r="I295" s="49"/>
      <c r="J295" s="49"/>
      <c r="K295" s="49"/>
      <c r="L295" s="49"/>
      <c r="M295" s="49"/>
      <c r="N295" s="49"/>
    </row>
    <row r="296" spans="8:14">
      <c r="H296" s="56"/>
      <c r="I296" s="49"/>
      <c r="J296" s="49"/>
      <c r="K296" s="49"/>
      <c r="L296" s="49"/>
      <c r="M296" s="49"/>
      <c r="N296" s="49"/>
    </row>
    <row r="297" spans="8:14">
      <c r="H297" s="56"/>
      <c r="I297" s="49"/>
      <c r="J297" s="49"/>
      <c r="K297" s="49"/>
      <c r="L297" s="49"/>
      <c r="M297" s="49"/>
      <c r="N297" s="49"/>
    </row>
    <row r="298" spans="8:14">
      <c r="H298" s="56"/>
      <c r="I298" s="49"/>
      <c r="J298" s="49"/>
      <c r="K298" s="49"/>
      <c r="L298" s="49"/>
      <c r="M298" s="49"/>
      <c r="N298" s="49"/>
    </row>
    <row r="299" spans="8:14">
      <c r="H299" s="56"/>
      <c r="I299" s="49"/>
      <c r="J299" s="49"/>
      <c r="K299" s="49"/>
      <c r="L299" s="49"/>
      <c r="M299" s="49"/>
      <c r="N299" s="49"/>
    </row>
    <row r="300" spans="8:14">
      <c r="H300" s="56"/>
      <c r="I300" s="49"/>
      <c r="J300" s="49"/>
      <c r="K300" s="49"/>
      <c r="L300" s="49"/>
      <c r="M300" s="49"/>
      <c r="N300" s="49"/>
    </row>
    <row r="301" spans="8:14">
      <c r="H301" s="56"/>
      <c r="I301" s="49"/>
      <c r="J301" s="49"/>
      <c r="K301" s="49"/>
      <c r="L301" s="49"/>
      <c r="M301" s="49"/>
      <c r="N301" s="49"/>
    </row>
    <row r="302" spans="8:14">
      <c r="H302" s="56"/>
      <c r="I302" s="49"/>
      <c r="J302" s="49"/>
      <c r="K302" s="49"/>
      <c r="L302" s="49"/>
      <c r="M302" s="49"/>
      <c r="N302" s="49"/>
    </row>
    <row r="303" spans="8:14">
      <c r="H303" s="56"/>
      <c r="I303" s="49"/>
      <c r="J303" s="49"/>
      <c r="K303" s="49"/>
      <c r="L303" s="49"/>
      <c r="M303" s="49"/>
      <c r="N303" s="49"/>
    </row>
    <row r="304" spans="8:14">
      <c r="H304" s="56"/>
      <c r="I304" s="49"/>
      <c r="J304" s="49"/>
      <c r="K304" s="49"/>
      <c r="L304" s="49"/>
      <c r="M304" s="49"/>
      <c r="N304" s="49"/>
    </row>
    <row r="305" spans="8:12">
      <c r="H305" s="56"/>
      <c r="I305" s="49"/>
      <c r="J305" s="49"/>
      <c r="K305" s="49"/>
      <c r="L305" s="49"/>
    </row>
    <row r="306" spans="8:12">
      <c r="H306" s="56"/>
      <c r="I306" s="49"/>
      <c r="J306" s="49"/>
      <c r="K306" s="49"/>
      <c r="L306" s="49"/>
    </row>
    <row r="307" spans="8:12">
      <c r="H307" s="56"/>
      <c r="I307" s="49"/>
      <c r="J307" s="49"/>
      <c r="K307" s="49"/>
      <c r="L307" s="49"/>
    </row>
    <row r="308" spans="8:12">
      <c r="H308" s="56"/>
      <c r="I308" s="49"/>
      <c r="J308" s="49"/>
      <c r="K308" s="49"/>
      <c r="L308" s="49"/>
    </row>
    <row r="309" spans="8:12">
      <c r="H309" s="56"/>
      <c r="I309" s="49"/>
      <c r="J309" s="49"/>
      <c r="K309" s="49"/>
      <c r="L309" s="49"/>
    </row>
    <row r="310" spans="8:12">
      <c r="H310" s="56"/>
      <c r="I310" s="49"/>
      <c r="J310" s="49"/>
      <c r="K310" s="49"/>
      <c r="L310" s="49"/>
    </row>
    <row r="311" spans="8:12">
      <c r="H311" s="56"/>
      <c r="I311" s="49"/>
      <c r="J311" s="49"/>
      <c r="K311" s="49"/>
      <c r="L311" s="49"/>
    </row>
    <row r="312" spans="8:12">
      <c r="H312" s="56"/>
      <c r="I312" s="49"/>
      <c r="J312" s="49"/>
      <c r="K312" s="49"/>
      <c r="L312" s="49"/>
    </row>
    <row r="313" spans="8:12">
      <c r="H313" s="56"/>
      <c r="I313" s="49"/>
      <c r="J313" s="49"/>
      <c r="K313" s="49"/>
      <c r="L313" s="49"/>
    </row>
    <row r="314" spans="8:12">
      <c r="H314" s="56"/>
      <c r="I314" s="49"/>
      <c r="J314" s="49"/>
      <c r="K314" s="49"/>
      <c r="L314" s="49"/>
    </row>
    <row r="315" spans="8:12">
      <c r="H315" s="56"/>
      <c r="I315" s="49"/>
      <c r="J315" s="49"/>
      <c r="K315" s="49"/>
      <c r="L315" s="49"/>
    </row>
    <row r="316" spans="8:12">
      <c r="H316" s="56"/>
      <c r="I316" s="49"/>
      <c r="J316" s="49"/>
      <c r="K316" s="49"/>
      <c r="L316" s="49"/>
    </row>
    <row r="317" spans="8:12">
      <c r="H317" s="56"/>
      <c r="I317" s="49"/>
      <c r="J317" s="49"/>
      <c r="K317" s="49"/>
      <c r="L317" s="49"/>
    </row>
    <row r="318" spans="8:12">
      <c r="H318" s="56"/>
      <c r="I318" s="49"/>
      <c r="J318" s="49"/>
      <c r="K318" s="49"/>
      <c r="L318" s="49"/>
    </row>
    <row r="319" spans="8:12">
      <c r="H319" s="56"/>
      <c r="I319" s="49"/>
      <c r="J319" s="49"/>
      <c r="K319" s="49"/>
      <c r="L319" s="49"/>
    </row>
    <row r="320" spans="8:12">
      <c r="H320" s="56"/>
      <c r="I320" s="49"/>
      <c r="J320" s="49"/>
      <c r="K320" s="49"/>
      <c r="L320" s="49"/>
    </row>
    <row r="321" spans="8:12">
      <c r="H321" s="56"/>
      <c r="I321" s="49"/>
      <c r="J321" s="49"/>
      <c r="K321" s="49"/>
      <c r="L321" s="49"/>
    </row>
    <row r="322" spans="8:12">
      <c r="H322" s="56"/>
      <c r="I322" s="49"/>
      <c r="J322" s="49"/>
      <c r="K322" s="49"/>
      <c r="L322" s="49"/>
    </row>
    <row r="323" spans="8:12">
      <c r="H323" s="56"/>
      <c r="I323" s="49"/>
      <c r="J323" s="49"/>
      <c r="K323" s="49"/>
      <c r="L323" s="49"/>
    </row>
    <row r="324" spans="8:12">
      <c r="H324" s="56"/>
      <c r="I324" s="49"/>
      <c r="J324" s="49"/>
      <c r="K324" s="49"/>
      <c r="L324" s="49"/>
    </row>
    <row r="325" spans="8:12">
      <c r="H325" s="56"/>
      <c r="I325" s="49"/>
      <c r="J325" s="49"/>
      <c r="K325" s="49"/>
      <c r="L325" s="49"/>
    </row>
    <row r="326" spans="8:12">
      <c r="H326" s="56"/>
      <c r="I326" s="49"/>
      <c r="J326" s="49"/>
      <c r="K326" s="49"/>
      <c r="L326" s="49"/>
    </row>
    <row r="327" spans="8:12">
      <c r="H327" s="56"/>
      <c r="I327" s="49"/>
      <c r="J327" s="49"/>
      <c r="K327" s="49"/>
      <c r="L327" s="49"/>
    </row>
    <row r="328" spans="8:12">
      <c r="H328" s="56"/>
      <c r="I328" s="49"/>
      <c r="J328" s="49"/>
      <c r="K328" s="49"/>
      <c r="L328" s="49"/>
    </row>
    <row r="329" spans="8:12">
      <c r="H329" s="56"/>
      <c r="I329" s="49"/>
      <c r="J329" s="49"/>
      <c r="K329" s="49"/>
      <c r="L329" s="49"/>
    </row>
    <row r="330" spans="8:12">
      <c r="H330" s="56"/>
      <c r="I330" s="49"/>
      <c r="J330" s="49"/>
      <c r="K330" s="49"/>
      <c r="L330" s="49"/>
    </row>
    <row r="331" spans="8:12">
      <c r="H331" s="56"/>
      <c r="I331" s="49"/>
      <c r="J331" s="49"/>
      <c r="K331" s="49"/>
      <c r="L331" s="49"/>
    </row>
    <row r="332" spans="8:12">
      <c r="H332" s="56"/>
      <c r="I332" s="49"/>
      <c r="J332" s="49"/>
      <c r="K332" s="49"/>
      <c r="L332" s="49"/>
    </row>
    <row r="333" spans="8:12">
      <c r="H333" s="56"/>
      <c r="I333" s="49"/>
      <c r="J333" s="49"/>
      <c r="K333" s="49"/>
      <c r="L333" s="49"/>
    </row>
    <row r="334" spans="8:12">
      <c r="H334" s="56"/>
      <c r="I334" s="49"/>
      <c r="J334" s="49"/>
      <c r="K334" s="49"/>
      <c r="L334" s="49"/>
    </row>
    <row r="335" spans="8:12">
      <c r="H335" s="56"/>
      <c r="I335" s="49"/>
      <c r="J335" s="49"/>
      <c r="K335" s="49"/>
      <c r="L335" s="49"/>
    </row>
    <row r="336" spans="8:12">
      <c r="H336" s="56"/>
      <c r="I336" s="49"/>
      <c r="J336" s="49"/>
      <c r="K336" s="49"/>
      <c r="L336" s="49"/>
    </row>
    <row r="337" spans="8:12">
      <c r="H337" s="56"/>
      <c r="I337" s="49"/>
      <c r="J337" s="49"/>
      <c r="K337" s="49"/>
      <c r="L337" s="49"/>
    </row>
    <row r="338" spans="8:12">
      <c r="H338" s="56"/>
      <c r="I338" s="49"/>
      <c r="J338" s="49"/>
      <c r="K338" s="49"/>
      <c r="L338" s="49"/>
    </row>
    <row r="339" spans="8:12">
      <c r="H339" s="56"/>
      <c r="I339" s="49"/>
      <c r="J339" s="49"/>
      <c r="K339" s="49"/>
      <c r="L339" s="49"/>
    </row>
    <row r="340" spans="8:12">
      <c r="H340" s="56"/>
      <c r="I340" s="49"/>
      <c r="J340" s="49"/>
      <c r="K340" s="49"/>
      <c r="L340" s="49"/>
    </row>
    <row r="341" spans="8:12">
      <c r="H341" s="56"/>
      <c r="I341" s="49"/>
      <c r="J341" s="49"/>
      <c r="K341" s="49"/>
      <c r="L341" s="49"/>
    </row>
    <row r="342" spans="8:12">
      <c r="H342" s="56"/>
      <c r="I342" s="49"/>
      <c r="J342" s="49"/>
      <c r="K342" s="49"/>
      <c r="L342" s="49"/>
    </row>
    <row r="343" spans="8:12">
      <c r="H343" s="56"/>
      <c r="I343" s="49"/>
      <c r="J343" s="49"/>
      <c r="K343" s="49"/>
      <c r="L343" s="49"/>
    </row>
    <row r="344" spans="8:12">
      <c r="H344" s="56"/>
      <c r="I344" s="49"/>
      <c r="J344" s="49"/>
      <c r="K344" s="49"/>
      <c r="L344" s="49"/>
    </row>
    <row r="345" spans="8:12">
      <c r="H345" s="56"/>
      <c r="I345" s="49"/>
      <c r="J345" s="49"/>
      <c r="K345" s="49"/>
      <c r="L345" s="49"/>
    </row>
    <row r="346" spans="8:12">
      <c r="H346" s="56"/>
      <c r="I346" s="49"/>
      <c r="J346" s="49"/>
      <c r="K346" s="49"/>
      <c r="L346" s="49"/>
    </row>
    <row r="347" spans="8:12">
      <c r="H347" s="56"/>
      <c r="I347" s="49"/>
      <c r="J347" s="49"/>
      <c r="K347" s="49"/>
      <c r="L347" s="49"/>
    </row>
    <row r="348" spans="8:12">
      <c r="H348" s="56"/>
      <c r="I348" s="49"/>
      <c r="J348" s="49"/>
      <c r="K348" s="49"/>
      <c r="L348" s="49"/>
    </row>
    <row r="349" spans="8:12">
      <c r="H349" s="56"/>
      <c r="I349" s="49"/>
      <c r="J349" s="49"/>
      <c r="K349" s="49"/>
      <c r="L349" s="49"/>
    </row>
    <row r="350" spans="8:12">
      <c r="H350" s="56"/>
      <c r="I350" s="49"/>
      <c r="J350" s="49"/>
      <c r="K350" s="49"/>
      <c r="L350" s="49"/>
    </row>
    <row r="351" spans="8:12">
      <c r="H351" s="56"/>
      <c r="I351" s="49"/>
      <c r="J351" s="49"/>
      <c r="K351" s="49"/>
      <c r="L351" s="49"/>
    </row>
    <row r="352" spans="8:12">
      <c r="H352" s="56"/>
      <c r="I352" s="49"/>
      <c r="J352" s="49"/>
      <c r="K352" s="49"/>
      <c r="L352" s="49"/>
    </row>
    <row r="353" spans="8:12">
      <c r="H353" s="56"/>
      <c r="I353" s="49"/>
      <c r="J353" s="49"/>
      <c r="K353" s="49"/>
      <c r="L353" s="49"/>
    </row>
    <row r="354" spans="8:12">
      <c r="H354" s="56"/>
      <c r="I354" s="49"/>
      <c r="J354" s="49"/>
      <c r="K354" s="49"/>
      <c r="L354" s="49"/>
    </row>
    <row r="355" spans="8:12">
      <c r="H355" s="56"/>
      <c r="I355" s="49"/>
      <c r="J355" s="49"/>
      <c r="K355" s="49"/>
      <c r="L355" s="49"/>
    </row>
    <row r="356" spans="8:12">
      <c r="H356" s="56"/>
      <c r="I356" s="49"/>
      <c r="J356" s="49"/>
      <c r="K356" s="49"/>
      <c r="L356" s="49"/>
    </row>
    <row r="357" spans="8:12">
      <c r="H357" s="56"/>
      <c r="I357" s="49"/>
      <c r="J357" s="49"/>
      <c r="K357" s="49"/>
      <c r="L357" s="49"/>
    </row>
    <row r="358" spans="8:12">
      <c r="H358" s="56"/>
      <c r="I358" s="49"/>
      <c r="J358" s="49"/>
      <c r="K358" s="49"/>
      <c r="L358" s="49"/>
    </row>
    <row r="359" spans="8:12">
      <c r="H359" s="56"/>
      <c r="I359" s="49"/>
      <c r="J359" s="49"/>
      <c r="K359" s="49"/>
      <c r="L359" s="49"/>
    </row>
    <row r="360" spans="8:12">
      <c r="H360" s="56"/>
      <c r="I360" s="49"/>
      <c r="J360" s="49"/>
      <c r="K360" s="49"/>
      <c r="L360" s="49"/>
    </row>
    <row r="361" spans="8:12">
      <c r="H361" s="56"/>
      <c r="I361" s="49"/>
      <c r="J361" s="49"/>
      <c r="K361" s="49"/>
      <c r="L361" s="49"/>
    </row>
    <row r="362" spans="8:12">
      <c r="H362" s="56"/>
      <c r="I362" s="49"/>
      <c r="J362" s="49"/>
      <c r="K362" s="49"/>
      <c r="L362" s="49"/>
    </row>
    <row r="363" spans="8:12">
      <c r="H363" s="56"/>
      <c r="I363" s="49"/>
      <c r="J363" s="49"/>
      <c r="K363" s="49"/>
      <c r="L363" s="49"/>
    </row>
    <row r="364" spans="8:12">
      <c r="H364" s="56"/>
      <c r="I364" s="49"/>
      <c r="J364" s="49"/>
      <c r="K364" s="49"/>
      <c r="L364" s="49"/>
    </row>
    <row r="365" spans="8:12">
      <c r="H365" s="56"/>
      <c r="I365" s="49"/>
      <c r="J365" s="49"/>
      <c r="K365" s="49"/>
      <c r="L365" s="49"/>
    </row>
    <row r="366" spans="8:12">
      <c r="H366" s="56"/>
      <c r="I366" s="49"/>
      <c r="J366" s="49"/>
      <c r="K366" s="49"/>
      <c r="L366" s="49"/>
    </row>
    <row r="367" spans="8:12">
      <c r="H367" s="56"/>
      <c r="I367" s="49"/>
      <c r="J367" s="49"/>
      <c r="K367" s="49"/>
      <c r="L367" s="49"/>
    </row>
    <row r="368" spans="8:12">
      <c r="H368" s="56"/>
      <c r="I368" s="49"/>
      <c r="J368" s="49"/>
      <c r="K368" s="49"/>
      <c r="L368" s="49"/>
    </row>
    <row r="369" spans="8:12">
      <c r="H369" s="56"/>
      <c r="I369" s="49"/>
      <c r="J369" s="49"/>
      <c r="K369" s="49"/>
      <c r="L369" s="49"/>
    </row>
    <row r="370" spans="8:12">
      <c r="H370" s="56"/>
      <c r="I370" s="49"/>
      <c r="J370" s="49"/>
      <c r="K370" s="49"/>
      <c r="L370" s="49"/>
    </row>
    <row r="371" spans="8:12">
      <c r="H371" s="56"/>
      <c r="I371" s="49"/>
      <c r="J371" s="49"/>
      <c r="K371" s="49"/>
      <c r="L371" s="49"/>
    </row>
    <row r="372" spans="8:12">
      <c r="H372" s="56"/>
      <c r="I372" s="49"/>
      <c r="J372" s="49"/>
      <c r="K372" s="49"/>
      <c r="L372" s="49"/>
    </row>
    <row r="373" spans="8:12">
      <c r="H373" s="56"/>
      <c r="I373" s="49"/>
      <c r="J373" s="49"/>
      <c r="K373" s="49"/>
      <c r="L373" s="49"/>
    </row>
    <row r="374" spans="8:12">
      <c r="H374" s="56"/>
      <c r="I374" s="49"/>
      <c r="J374" s="49"/>
      <c r="K374" s="49"/>
      <c r="L374" s="49"/>
    </row>
    <row r="375" spans="8:12">
      <c r="H375" s="56"/>
      <c r="I375" s="49"/>
      <c r="J375" s="49"/>
      <c r="K375" s="49"/>
      <c r="L375" s="49"/>
    </row>
    <row r="376" spans="8:12">
      <c r="H376" s="56"/>
      <c r="I376" s="49"/>
      <c r="J376" s="49"/>
      <c r="K376" s="49"/>
      <c r="L376" s="49"/>
    </row>
    <row r="377" spans="8:12">
      <c r="H377" s="56"/>
      <c r="I377" s="49"/>
      <c r="J377" s="49"/>
      <c r="K377" s="49"/>
      <c r="L377" s="49"/>
    </row>
    <row r="378" spans="8:12">
      <c r="H378" s="56"/>
      <c r="I378" s="49"/>
      <c r="J378" s="49"/>
      <c r="K378" s="49"/>
      <c r="L378" s="49"/>
    </row>
    <row r="379" spans="8:12">
      <c r="H379" s="56"/>
      <c r="I379" s="49"/>
      <c r="J379" s="49"/>
      <c r="K379" s="49"/>
      <c r="L379" s="49"/>
    </row>
    <row r="380" spans="8:12">
      <c r="H380" s="56"/>
      <c r="I380" s="49"/>
      <c r="J380" s="49"/>
      <c r="K380" s="49"/>
      <c r="L380" s="49"/>
    </row>
    <row r="381" spans="8:12">
      <c r="H381" s="56"/>
      <c r="I381" s="49"/>
      <c r="J381" s="49"/>
      <c r="K381" s="49"/>
      <c r="L381" s="49"/>
    </row>
    <row r="382" spans="8:12">
      <c r="H382" s="56"/>
      <c r="I382" s="49"/>
      <c r="J382" s="49"/>
      <c r="K382" s="49"/>
      <c r="L382" s="49"/>
    </row>
    <row r="383" spans="8:12">
      <c r="H383" s="56"/>
      <c r="I383" s="49"/>
      <c r="J383" s="49"/>
      <c r="K383" s="49"/>
      <c r="L383" s="49"/>
    </row>
    <row r="384" spans="8:12">
      <c r="H384" s="56"/>
      <c r="I384" s="49"/>
      <c r="J384" s="49"/>
      <c r="K384" s="49"/>
      <c r="L384" s="49"/>
    </row>
    <row r="385" spans="8:12">
      <c r="H385" s="56"/>
      <c r="I385" s="49"/>
      <c r="J385" s="49"/>
      <c r="K385" s="49"/>
      <c r="L385" s="49"/>
    </row>
    <row r="386" spans="8:12">
      <c r="H386" s="56"/>
      <c r="I386" s="49"/>
      <c r="J386" s="49"/>
      <c r="K386" s="49"/>
      <c r="L386" s="49"/>
    </row>
    <row r="387" spans="8:12">
      <c r="H387" s="56"/>
      <c r="I387" s="49"/>
      <c r="J387" s="49"/>
      <c r="K387" s="49"/>
      <c r="L387" s="49"/>
    </row>
    <row r="388" spans="8:12">
      <c r="H388" s="56"/>
      <c r="I388" s="49"/>
      <c r="J388" s="49"/>
      <c r="K388" s="49"/>
      <c r="L388" s="49"/>
    </row>
    <row r="389" spans="8:12">
      <c r="H389" s="56"/>
      <c r="I389" s="49"/>
      <c r="J389" s="49"/>
      <c r="K389" s="49"/>
      <c r="L389" s="49"/>
    </row>
    <row r="390" spans="8:12">
      <c r="H390" s="56"/>
      <c r="I390" s="49"/>
      <c r="J390" s="49"/>
      <c r="K390" s="49"/>
      <c r="L390" s="49"/>
    </row>
    <row r="391" spans="8:12">
      <c r="H391" s="56"/>
      <c r="I391" s="49"/>
      <c r="J391" s="49"/>
      <c r="K391" s="49"/>
      <c r="L391" s="49"/>
    </row>
    <row r="392" spans="8:12">
      <c r="H392" s="56"/>
      <c r="I392" s="49"/>
      <c r="J392" s="49"/>
      <c r="K392" s="49"/>
      <c r="L392" s="49"/>
    </row>
    <row r="393" spans="8:12">
      <c r="H393" s="56"/>
      <c r="I393" s="49"/>
      <c r="J393" s="49"/>
      <c r="K393" s="49"/>
      <c r="L393" s="49"/>
    </row>
    <row r="394" spans="8:12">
      <c r="H394" s="56"/>
      <c r="I394" s="49"/>
      <c r="J394" s="49"/>
      <c r="K394" s="49"/>
      <c r="L394" s="49"/>
    </row>
    <row r="395" spans="8:12">
      <c r="H395" s="56"/>
      <c r="I395" s="49"/>
      <c r="J395" s="49"/>
      <c r="K395" s="49"/>
      <c r="L395" s="49"/>
    </row>
    <row r="396" spans="8:12">
      <c r="H396" s="56"/>
      <c r="I396" s="49"/>
      <c r="J396" s="49"/>
      <c r="K396" s="49"/>
      <c r="L396" s="49"/>
    </row>
    <row r="397" spans="8:12">
      <c r="H397" s="56"/>
      <c r="I397" s="49"/>
      <c r="J397" s="49"/>
      <c r="K397" s="49"/>
      <c r="L397" s="49"/>
    </row>
    <row r="398" spans="8:12">
      <c r="H398" s="56"/>
      <c r="I398" s="49"/>
      <c r="J398" s="49"/>
      <c r="K398" s="49"/>
      <c r="L398" s="49"/>
    </row>
    <row r="399" spans="8:12">
      <c r="H399" s="56"/>
      <c r="I399" s="49"/>
      <c r="J399" s="49"/>
      <c r="K399" s="49"/>
      <c r="L399" s="49"/>
    </row>
    <row r="400" spans="8:12">
      <c r="H400" s="56"/>
      <c r="I400" s="49"/>
      <c r="J400" s="49"/>
      <c r="K400" s="49"/>
      <c r="L400" s="49"/>
    </row>
    <row r="401" spans="8:12">
      <c r="H401" s="56"/>
      <c r="I401" s="49"/>
      <c r="J401" s="49"/>
      <c r="K401" s="49"/>
      <c r="L401" s="49"/>
    </row>
    <row r="402" spans="8:12">
      <c r="H402" s="56"/>
      <c r="I402" s="49"/>
      <c r="J402" s="49"/>
      <c r="K402" s="49"/>
      <c r="L402" s="49"/>
    </row>
    <row r="403" spans="8:12">
      <c r="H403" s="56"/>
      <c r="I403" s="49"/>
      <c r="J403" s="49"/>
      <c r="K403" s="49"/>
      <c r="L403" s="49"/>
    </row>
    <row r="404" spans="8:12">
      <c r="H404" s="56"/>
      <c r="I404" s="49"/>
      <c r="J404" s="49"/>
      <c r="K404" s="49"/>
      <c r="L404" s="49"/>
    </row>
    <row r="405" spans="8:12">
      <c r="H405" s="56"/>
      <c r="I405" s="49"/>
      <c r="J405" s="49"/>
      <c r="K405" s="49"/>
      <c r="L405" s="49"/>
    </row>
    <row r="406" spans="8:12">
      <c r="H406" s="56"/>
      <c r="I406" s="49"/>
      <c r="J406" s="49"/>
      <c r="K406" s="49"/>
      <c r="L406" s="49"/>
    </row>
    <row r="407" spans="8:12">
      <c r="H407" s="56"/>
      <c r="I407" s="49"/>
      <c r="J407" s="49"/>
      <c r="K407" s="49"/>
      <c r="L407" s="49"/>
    </row>
    <row r="408" spans="8:12">
      <c r="H408" s="56"/>
      <c r="I408" s="49"/>
      <c r="J408" s="49"/>
      <c r="K408" s="49"/>
      <c r="L408" s="49"/>
    </row>
    <row r="409" spans="8:12">
      <c r="H409" s="56"/>
      <c r="I409" s="49"/>
      <c r="J409" s="49"/>
      <c r="K409" s="49"/>
      <c r="L409" s="49"/>
    </row>
    <row r="410" spans="8:12">
      <c r="H410" s="56"/>
      <c r="I410" s="49"/>
      <c r="J410" s="49"/>
      <c r="K410" s="49"/>
      <c r="L410" s="49"/>
    </row>
    <row r="411" spans="8:12">
      <c r="H411" s="56"/>
      <c r="I411" s="49"/>
      <c r="J411" s="49"/>
      <c r="K411" s="49"/>
      <c r="L411" s="49"/>
    </row>
    <row r="412" spans="8:12">
      <c r="H412" s="56"/>
      <c r="I412" s="49"/>
      <c r="J412" s="49"/>
      <c r="K412" s="49"/>
      <c r="L412" s="49"/>
    </row>
    <row r="413" spans="8:12">
      <c r="H413" s="56"/>
      <c r="I413" s="49"/>
      <c r="J413" s="49"/>
      <c r="K413" s="49"/>
      <c r="L413" s="49"/>
    </row>
    <row r="414" spans="8:12">
      <c r="H414" s="56"/>
      <c r="I414" s="49"/>
      <c r="J414" s="49"/>
      <c r="K414" s="49"/>
      <c r="L414" s="49"/>
    </row>
    <row r="415" spans="8:12">
      <c r="H415" s="56"/>
      <c r="I415" s="49"/>
      <c r="J415" s="49"/>
      <c r="K415" s="49"/>
      <c r="L415" s="49"/>
    </row>
    <row r="416" spans="8:12">
      <c r="H416" s="56"/>
      <c r="I416" s="49"/>
      <c r="J416" s="49"/>
      <c r="K416" s="49"/>
      <c r="L416" s="49"/>
    </row>
    <row r="417" spans="8:12">
      <c r="H417" s="56"/>
      <c r="I417" s="49"/>
      <c r="J417" s="49"/>
      <c r="K417" s="49"/>
      <c r="L417" s="49"/>
    </row>
    <row r="418" spans="8:12">
      <c r="H418" s="56"/>
      <c r="I418" s="49"/>
      <c r="J418" s="49"/>
      <c r="K418" s="49"/>
      <c r="L418" s="49"/>
    </row>
    <row r="419" spans="8:12">
      <c r="H419" s="56"/>
      <c r="I419" s="49"/>
      <c r="J419" s="49"/>
      <c r="K419" s="49"/>
      <c r="L419" s="49"/>
    </row>
    <row r="420" spans="8:12">
      <c r="H420" s="56"/>
      <c r="I420" s="49"/>
      <c r="J420" s="49"/>
      <c r="K420" s="49"/>
      <c r="L420" s="49"/>
    </row>
    <row r="421" spans="8:12">
      <c r="H421" s="56"/>
      <c r="I421" s="49"/>
      <c r="J421" s="49"/>
      <c r="K421" s="49"/>
      <c r="L421" s="49"/>
    </row>
    <row r="422" spans="8:12">
      <c r="H422" s="56"/>
      <c r="I422" s="49"/>
      <c r="J422" s="49"/>
      <c r="K422" s="49"/>
      <c r="L422" s="49"/>
    </row>
    <row r="423" spans="8:12">
      <c r="H423" s="56"/>
      <c r="I423" s="49"/>
      <c r="J423" s="49"/>
      <c r="K423" s="49"/>
      <c r="L423" s="49"/>
    </row>
    <row r="424" spans="8:12">
      <c r="H424" s="56"/>
      <c r="I424" s="49"/>
      <c r="J424" s="49"/>
      <c r="K424" s="49"/>
      <c r="L424" s="49"/>
    </row>
    <row r="425" spans="8:12">
      <c r="H425" s="56"/>
      <c r="I425" s="49"/>
      <c r="J425" s="49"/>
      <c r="K425" s="49"/>
      <c r="L425" s="49"/>
    </row>
    <row r="426" spans="8:12">
      <c r="H426" s="56"/>
      <c r="I426" s="49"/>
      <c r="J426" s="49"/>
      <c r="K426" s="49"/>
      <c r="L426" s="49"/>
    </row>
    <row r="427" spans="8:12">
      <c r="H427" s="56"/>
      <c r="I427" s="49"/>
      <c r="J427" s="49"/>
      <c r="K427" s="49"/>
      <c r="L427" s="49"/>
    </row>
    <row r="428" spans="8:12">
      <c r="H428" s="56"/>
      <c r="I428" s="49"/>
      <c r="J428" s="49"/>
      <c r="K428" s="49"/>
      <c r="L428" s="49"/>
    </row>
    <row r="429" spans="8:12">
      <c r="H429" s="56"/>
      <c r="I429" s="49"/>
      <c r="J429" s="49"/>
      <c r="K429" s="49"/>
      <c r="L429" s="49"/>
    </row>
    <row r="430" spans="8:12">
      <c r="H430" s="56"/>
      <c r="I430" s="49"/>
      <c r="J430" s="49"/>
      <c r="K430" s="49"/>
      <c r="L430" s="49"/>
    </row>
    <row r="431" spans="8:12">
      <c r="H431" s="56"/>
      <c r="I431" s="49"/>
      <c r="J431" s="49"/>
      <c r="K431" s="49"/>
      <c r="L431" s="49"/>
    </row>
    <row r="432" spans="8:12">
      <c r="H432" s="56"/>
      <c r="I432" s="49"/>
      <c r="J432" s="49"/>
      <c r="K432" s="49"/>
      <c r="L432" s="49"/>
    </row>
    <row r="433" spans="8:12">
      <c r="H433" s="56"/>
      <c r="I433" s="49"/>
      <c r="J433" s="49"/>
      <c r="K433" s="49"/>
      <c r="L433" s="49"/>
    </row>
    <row r="434" spans="8:12">
      <c r="H434" s="56"/>
      <c r="I434" s="49"/>
      <c r="J434" s="49"/>
      <c r="K434" s="49"/>
      <c r="L434" s="49"/>
    </row>
    <row r="435" spans="8:12">
      <c r="H435" s="56"/>
      <c r="I435" s="49"/>
      <c r="J435" s="49"/>
      <c r="K435" s="49"/>
      <c r="L435" s="49"/>
    </row>
    <row r="436" spans="8:12">
      <c r="H436" s="56"/>
      <c r="I436" s="49"/>
      <c r="J436" s="49"/>
      <c r="K436" s="49"/>
      <c r="L436" s="49"/>
    </row>
    <row r="437" spans="8:12">
      <c r="H437" s="56"/>
      <c r="I437" s="49"/>
      <c r="J437" s="49"/>
      <c r="K437" s="49"/>
      <c r="L437" s="49"/>
    </row>
    <row r="438" spans="8:12">
      <c r="H438" s="56"/>
      <c r="I438" s="49"/>
      <c r="J438" s="49"/>
      <c r="K438" s="49"/>
      <c r="L438" s="49"/>
    </row>
    <row r="439" spans="8:12">
      <c r="H439" s="56"/>
    </row>
    <row r="440" spans="8:12">
      <c r="H440" s="56"/>
    </row>
    <row r="441" spans="8:12">
      <c r="H441" s="56"/>
    </row>
    <row r="442" spans="8:12">
      <c r="H442" s="56"/>
    </row>
    <row r="443" spans="8:12">
      <c r="H443" s="56"/>
    </row>
    <row r="444" spans="8:12">
      <c r="H444" s="56"/>
    </row>
    <row r="445" spans="8:12">
      <c r="H445" s="56"/>
    </row>
    <row r="446" spans="8:12">
      <c r="H446" s="56"/>
    </row>
    <row r="447" spans="8:12">
      <c r="H447" s="56"/>
    </row>
    <row r="448" spans="8:12">
      <c r="H448" s="56"/>
    </row>
    <row r="449" spans="8:8">
      <c r="H449" s="56"/>
    </row>
    <row r="450" spans="8:8">
      <c r="H450" s="56"/>
    </row>
    <row r="451" spans="8:8">
      <c r="H451" s="56"/>
    </row>
    <row r="452" spans="8:8">
      <c r="H452" s="56"/>
    </row>
    <row r="453" spans="8:8">
      <c r="H453" s="56"/>
    </row>
    <row r="454" spans="8:8">
      <c r="H454" s="56"/>
    </row>
    <row r="455" spans="8:8">
      <c r="H455" s="56"/>
    </row>
    <row r="456" spans="8:8">
      <c r="H456" s="56"/>
    </row>
    <row r="457" spans="8:8">
      <c r="H457" s="56"/>
    </row>
    <row r="458" spans="8:8">
      <c r="H458" s="56"/>
    </row>
    <row r="459" spans="8:8">
      <c r="H459" s="56"/>
    </row>
    <row r="460" spans="8:8">
      <c r="H460" s="56"/>
    </row>
    <row r="461" spans="8:8">
      <c r="H461" s="56"/>
    </row>
    <row r="462" spans="8:8">
      <c r="H462" s="56"/>
    </row>
    <row r="463" spans="8:8">
      <c r="H463" s="56"/>
    </row>
    <row r="464" spans="8:8">
      <c r="H464" s="56"/>
    </row>
    <row r="465" spans="8:8">
      <c r="H465" s="56"/>
    </row>
    <row r="466" spans="8:8">
      <c r="H466" s="56"/>
    </row>
    <row r="467" spans="8:8">
      <c r="H467" s="56"/>
    </row>
    <row r="468" spans="8:8">
      <c r="H468" s="56"/>
    </row>
    <row r="469" spans="8:8">
      <c r="H469" s="56"/>
    </row>
    <row r="470" spans="8:8">
      <c r="H470" s="56"/>
    </row>
    <row r="471" spans="8:8">
      <c r="H471" s="56"/>
    </row>
    <row r="472" spans="8:8">
      <c r="H472" s="56"/>
    </row>
    <row r="473" spans="8:8">
      <c r="H473" s="56"/>
    </row>
    <row r="474" spans="8:8">
      <c r="H474" s="56"/>
    </row>
    <row r="475" spans="8:8">
      <c r="H475" s="56"/>
    </row>
    <row r="476" spans="8:8">
      <c r="H476" s="56"/>
    </row>
    <row r="477" spans="8:8">
      <c r="H477" s="56"/>
    </row>
    <row r="478" spans="8:8">
      <c r="H478" s="56"/>
    </row>
    <row r="479" spans="8:8">
      <c r="H479" s="56"/>
    </row>
    <row r="480" spans="8:8">
      <c r="H480" s="56"/>
    </row>
    <row r="481" spans="8:8">
      <c r="H481" s="56"/>
    </row>
    <row r="482" spans="8:8">
      <c r="H482" s="56"/>
    </row>
    <row r="483" spans="8:8">
      <c r="H483" s="56"/>
    </row>
    <row r="484" spans="8:8">
      <c r="H484" s="56"/>
    </row>
    <row r="485" spans="8:8">
      <c r="H485" s="56"/>
    </row>
    <row r="486" spans="8:8">
      <c r="H486" s="56"/>
    </row>
    <row r="487" spans="8:8">
      <c r="H487" s="56"/>
    </row>
    <row r="488" spans="8:8">
      <c r="H488" s="56"/>
    </row>
    <row r="489" spans="8:8">
      <c r="H489" s="56"/>
    </row>
    <row r="490" spans="8:8">
      <c r="H490" s="56"/>
    </row>
    <row r="491" spans="8:8">
      <c r="H491" s="56"/>
    </row>
    <row r="492" spans="8:8">
      <c r="H492" s="56"/>
    </row>
    <row r="493" spans="8:8">
      <c r="H493" s="56"/>
    </row>
    <row r="494" spans="8:8">
      <c r="H494" s="56"/>
    </row>
    <row r="495" spans="8:8">
      <c r="H495" s="56"/>
    </row>
    <row r="496" spans="8:8">
      <c r="H496" s="56"/>
    </row>
    <row r="497" spans="8:8">
      <c r="H497" s="56"/>
    </row>
    <row r="498" spans="8:8">
      <c r="H498" s="56"/>
    </row>
    <row r="499" spans="8:8">
      <c r="H499" s="56"/>
    </row>
    <row r="500" spans="8:8">
      <c r="H500" s="56"/>
    </row>
    <row r="501" spans="8:8">
      <c r="H501" s="56"/>
    </row>
    <row r="502" spans="8:8">
      <c r="H502" s="56"/>
    </row>
    <row r="503" spans="8:8">
      <c r="H503" s="56"/>
    </row>
    <row r="504" spans="8:8">
      <c r="H504" s="56"/>
    </row>
    <row r="505" spans="8:8">
      <c r="H505" s="56"/>
    </row>
    <row r="506" spans="8:8">
      <c r="H506" s="56"/>
    </row>
    <row r="507" spans="8:8">
      <c r="H507" s="56"/>
    </row>
    <row r="508" spans="8:8">
      <c r="H508" s="56"/>
    </row>
    <row r="509" spans="8:8">
      <c r="H509" s="56"/>
    </row>
    <row r="510" spans="8:8">
      <c r="H510" s="56"/>
    </row>
    <row r="511" spans="8:8">
      <c r="H511" s="56"/>
    </row>
    <row r="512" spans="8:8">
      <c r="H512" s="56"/>
    </row>
    <row r="513" spans="8:8">
      <c r="H513" s="56"/>
    </row>
    <row r="514" spans="8:8">
      <c r="H514" s="56"/>
    </row>
    <row r="515" spans="8:8">
      <c r="H515" s="56"/>
    </row>
    <row r="516" spans="8:8">
      <c r="H516" s="56"/>
    </row>
    <row r="517" spans="8:8">
      <c r="H517" s="56"/>
    </row>
    <row r="518" spans="8:8">
      <c r="H518" s="56"/>
    </row>
    <row r="519" spans="8:8">
      <c r="H519" s="56"/>
    </row>
    <row r="520" spans="8:8">
      <c r="H520" s="56"/>
    </row>
    <row r="521" spans="8:8">
      <c r="H521" s="56"/>
    </row>
    <row r="522" spans="8:8">
      <c r="H522" s="56"/>
    </row>
    <row r="523" spans="8:8">
      <c r="H523" s="56"/>
    </row>
    <row r="524" spans="8:8">
      <c r="H524" s="56"/>
    </row>
    <row r="525" spans="8:8">
      <c r="H525" s="56"/>
    </row>
    <row r="526" spans="8:8">
      <c r="H526" s="56"/>
    </row>
    <row r="527" spans="8:8">
      <c r="H527" s="56"/>
    </row>
    <row r="528" spans="8:8">
      <c r="H528" s="56"/>
    </row>
    <row r="529" spans="8:8">
      <c r="H529" s="56"/>
    </row>
    <row r="530" spans="8:8">
      <c r="H530" s="56"/>
    </row>
    <row r="531" spans="8:8">
      <c r="H531" s="56"/>
    </row>
    <row r="532" spans="8:8">
      <c r="H532" s="56"/>
    </row>
    <row r="533" spans="8:8">
      <c r="H533" s="56"/>
    </row>
    <row r="534" spans="8:8">
      <c r="H534" s="56"/>
    </row>
    <row r="535" spans="8:8">
      <c r="H535" s="56"/>
    </row>
    <row r="536" spans="8:8">
      <c r="H536" s="56"/>
    </row>
    <row r="537" spans="8:8">
      <c r="H537" s="56"/>
    </row>
    <row r="538" spans="8:8">
      <c r="H538" s="56"/>
    </row>
    <row r="539" spans="8:8">
      <c r="H539" s="56"/>
    </row>
    <row r="540" spans="8:8">
      <c r="H540" s="56"/>
    </row>
    <row r="541" spans="8:8">
      <c r="H541" s="56"/>
    </row>
    <row r="542" spans="8:8">
      <c r="H542" s="56"/>
    </row>
    <row r="543" spans="8:8">
      <c r="H543" s="56"/>
    </row>
    <row r="544" spans="8:8">
      <c r="H544" s="56"/>
    </row>
    <row r="545" spans="8:8">
      <c r="H545" s="56"/>
    </row>
    <row r="546" spans="8:8">
      <c r="H546" s="56"/>
    </row>
    <row r="547" spans="8:8">
      <c r="H547" s="56"/>
    </row>
    <row r="548" spans="8:8">
      <c r="H548" s="56"/>
    </row>
    <row r="549" spans="8:8">
      <c r="H549" s="56"/>
    </row>
    <row r="550" spans="8:8">
      <c r="H550" s="56"/>
    </row>
    <row r="551" spans="8:8">
      <c r="H551" s="56"/>
    </row>
    <row r="552" spans="8:8">
      <c r="H552" s="56"/>
    </row>
    <row r="553" spans="8:8">
      <c r="H553" s="56"/>
    </row>
    <row r="554" spans="8:8">
      <c r="H554" s="56"/>
    </row>
    <row r="555" spans="8:8">
      <c r="H555" s="56"/>
    </row>
    <row r="556" spans="8:8">
      <c r="H556" s="56"/>
    </row>
    <row r="557" spans="8:8">
      <c r="H557" s="56"/>
    </row>
    <row r="558" spans="8:8">
      <c r="H558" s="56"/>
    </row>
    <row r="559" spans="8:8">
      <c r="H559" s="56"/>
    </row>
    <row r="560" spans="8:8">
      <c r="H560" s="56"/>
    </row>
    <row r="561" spans="8:8">
      <c r="H561" s="56"/>
    </row>
    <row r="562" spans="8:8">
      <c r="H562" s="56"/>
    </row>
    <row r="563" spans="8:8">
      <c r="H563" s="56"/>
    </row>
    <row r="564" spans="8:8">
      <c r="H564" s="56"/>
    </row>
    <row r="565" spans="8:8">
      <c r="H565" s="56"/>
    </row>
    <row r="566" spans="8:8">
      <c r="H566" s="56"/>
    </row>
    <row r="567" spans="8:8">
      <c r="H567" s="56"/>
    </row>
    <row r="568" spans="8:8">
      <c r="H568" s="56"/>
    </row>
    <row r="569" spans="8:8">
      <c r="H569" s="56"/>
    </row>
    <row r="570" spans="8:8">
      <c r="H570" s="56"/>
    </row>
    <row r="571" spans="8:8">
      <c r="H571" s="56"/>
    </row>
    <row r="572" spans="8:8">
      <c r="H572" s="56"/>
    </row>
    <row r="573" spans="8:8">
      <c r="H573" s="56"/>
    </row>
    <row r="574" spans="8:8">
      <c r="H574" s="56"/>
    </row>
    <row r="575" spans="8:8">
      <c r="H575" s="56"/>
    </row>
    <row r="576" spans="8:8">
      <c r="H576" s="56"/>
    </row>
    <row r="577" spans="8:8">
      <c r="H577" s="56"/>
    </row>
    <row r="578" spans="8:8">
      <c r="H578" s="56"/>
    </row>
    <row r="579" spans="8:8">
      <c r="H579" s="56"/>
    </row>
    <row r="580" spans="8:8">
      <c r="H580" s="56"/>
    </row>
    <row r="581" spans="8:8">
      <c r="H581" s="56"/>
    </row>
    <row r="582" spans="8:8">
      <c r="H582" s="56"/>
    </row>
    <row r="583" spans="8:8">
      <c r="H583" s="56"/>
    </row>
    <row r="584" spans="8:8">
      <c r="H584" s="56"/>
    </row>
    <row r="585" spans="8:8">
      <c r="H585" s="56"/>
    </row>
    <row r="586" spans="8:8">
      <c r="H586" s="56"/>
    </row>
    <row r="587" spans="8:8">
      <c r="H587" s="56"/>
    </row>
    <row r="588" spans="8:8">
      <c r="H588" s="56"/>
    </row>
    <row r="589" spans="8:8">
      <c r="H589" s="56"/>
    </row>
    <row r="590" spans="8:8">
      <c r="H590" s="56"/>
    </row>
    <row r="591" spans="8:8">
      <c r="H591" s="56"/>
    </row>
    <row r="592" spans="8:8">
      <c r="H592" s="56"/>
    </row>
    <row r="593" spans="8:8">
      <c r="H593" s="56"/>
    </row>
    <row r="594" spans="8:8">
      <c r="H594" s="56"/>
    </row>
    <row r="595" spans="8:8">
      <c r="H595" s="56"/>
    </row>
    <row r="596" spans="8:8">
      <c r="H596" s="56"/>
    </row>
    <row r="597" spans="8:8">
      <c r="H597" s="56"/>
    </row>
    <row r="598" spans="8:8">
      <c r="H598" s="56"/>
    </row>
    <row r="599" spans="8:8">
      <c r="H599" s="56"/>
    </row>
    <row r="600" spans="8:8">
      <c r="H600" s="56"/>
    </row>
    <row r="601" spans="8:8">
      <c r="H601" s="56"/>
    </row>
    <row r="602" spans="8:8">
      <c r="H602" s="56"/>
    </row>
    <row r="603" spans="8:8">
      <c r="H603" s="56"/>
    </row>
    <row r="604" spans="8:8">
      <c r="H604" s="56"/>
    </row>
    <row r="605" spans="8:8">
      <c r="H605" s="56"/>
    </row>
    <row r="606" spans="8:8">
      <c r="H606" s="56"/>
    </row>
    <row r="607" spans="8:8">
      <c r="H607" s="56"/>
    </row>
    <row r="608" spans="8:8">
      <c r="H608" s="56"/>
    </row>
    <row r="609" spans="8:8">
      <c r="H609" s="56"/>
    </row>
    <row r="610" spans="8:8">
      <c r="H610" s="56"/>
    </row>
    <row r="611" spans="8:8">
      <c r="H611" s="56"/>
    </row>
    <row r="612" spans="8:8">
      <c r="H612" s="56"/>
    </row>
    <row r="613" spans="8:8">
      <c r="H613" s="56"/>
    </row>
    <row r="614" spans="8:8">
      <c r="H614" s="56"/>
    </row>
    <row r="615" spans="8:8">
      <c r="H615" s="56"/>
    </row>
    <row r="616" spans="8:8">
      <c r="H616" s="56"/>
    </row>
    <row r="617" spans="8:8">
      <c r="H617" s="56"/>
    </row>
    <row r="618" spans="8:8">
      <c r="H618" s="56"/>
    </row>
    <row r="619" spans="8:8">
      <c r="H619" s="56"/>
    </row>
    <row r="620" spans="8:8">
      <c r="H620" s="56"/>
    </row>
    <row r="621" spans="8:8">
      <c r="H621" s="56"/>
    </row>
    <row r="622" spans="8:8">
      <c r="H622" s="56"/>
    </row>
    <row r="623" spans="8:8">
      <c r="H623" s="56"/>
    </row>
    <row r="624" spans="8:8">
      <c r="H624" s="56"/>
    </row>
    <row r="625" spans="8:8">
      <c r="H625" s="56"/>
    </row>
    <row r="626" spans="8:8">
      <c r="H626" s="56"/>
    </row>
    <row r="627" spans="8:8">
      <c r="H627" s="56"/>
    </row>
    <row r="628" spans="8:8">
      <c r="H628" s="56"/>
    </row>
    <row r="629" spans="8:8">
      <c r="H629" s="56"/>
    </row>
    <row r="630" spans="8:8">
      <c r="H630" s="56"/>
    </row>
    <row r="631" spans="8:8">
      <c r="H631" s="56"/>
    </row>
    <row r="632" spans="8:8">
      <c r="H632" s="56"/>
    </row>
    <row r="633" spans="8:8">
      <c r="H633" s="56"/>
    </row>
    <row r="634" spans="8:8">
      <c r="H634" s="56"/>
    </row>
    <row r="635" spans="8:8">
      <c r="H635" s="56"/>
    </row>
    <row r="636" spans="8:8">
      <c r="H636" s="56"/>
    </row>
    <row r="637" spans="8:8">
      <c r="H637" s="56"/>
    </row>
    <row r="638" spans="8:8">
      <c r="H638" s="56"/>
    </row>
    <row r="639" spans="8:8">
      <c r="H639" s="56"/>
    </row>
    <row r="640" spans="8:8">
      <c r="H640" s="56"/>
    </row>
    <row r="641" spans="8:8">
      <c r="H641" s="56"/>
    </row>
    <row r="642" spans="8:8">
      <c r="H642" s="56"/>
    </row>
    <row r="643" spans="8:8">
      <c r="H643" s="56"/>
    </row>
    <row r="644" spans="8:8">
      <c r="H644" s="56"/>
    </row>
    <row r="645" spans="8:8">
      <c r="H645" s="56"/>
    </row>
    <row r="646" spans="8:8">
      <c r="H646" s="56"/>
    </row>
    <row r="647" spans="8:8">
      <c r="H647" s="56"/>
    </row>
    <row r="648" spans="8:8">
      <c r="H648" s="56"/>
    </row>
    <row r="649" spans="8:8">
      <c r="H649" s="56"/>
    </row>
    <row r="650" spans="8:8">
      <c r="H650" s="56"/>
    </row>
    <row r="651" spans="8:8">
      <c r="H651" s="56"/>
    </row>
    <row r="652" spans="8:8">
      <c r="H652" s="56"/>
    </row>
    <row r="653" spans="8:8">
      <c r="H653" s="56"/>
    </row>
    <row r="654" spans="8:8">
      <c r="H654" s="56"/>
    </row>
    <row r="655" spans="8:8">
      <c r="H655" s="56"/>
    </row>
    <row r="656" spans="8:8">
      <c r="H656" s="56"/>
    </row>
    <row r="657" spans="8:8">
      <c r="H657" s="56"/>
    </row>
    <row r="658" spans="8:8">
      <c r="H658" s="56"/>
    </row>
    <row r="659" spans="8:8">
      <c r="H659" s="56"/>
    </row>
    <row r="660" spans="8:8">
      <c r="H660" s="56"/>
    </row>
    <row r="661" spans="8:8">
      <c r="H661" s="56"/>
    </row>
    <row r="662" spans="8:8">
      <c r="H662" s="56"/>
    </row>
    <row r="663" spans="8:8">
      <c r="H663" s="56"/>
    </row>
    <row r="664" spans="8:8">
      <c r="H664" s="56"/>
    </row>
    <row r="665" spans="8:8">
      <c r="H665" s="56"/>
    </row>
    <row r="666" spans="8:8">
      <c r="H666" s="56"/>
    </row>
    <row r="667" spans="8:8">
      <c r="H667" s="56"/>
    </row>
    <row r="668" spans="8:8">
      <c r="H668" s="56"/>
    </row>
    <row r="669" spans="8:8">
      <c r="H669" s="56"/>
    </row>
    <row r="670" spans="8:8">
      <c r="H670" s="56"/>
    </row>
    <row r="671" spans="8:8">
      <c r="H671" s="56"/>
    </row>
    <row r="672" spans="8:8">
      <c r="H672" s="56"/>
    </row>
    <row r="673" spans="8:8">
      <c r="H673" s="56"/>
    </row>
    <row r="674" spans="8:8">
      <c r="H674" s="56"/>
    </row>
    <row r="675" spans="8:8">
      <c r="H675" s="56"/>
    </row>
    <row r="676" spans="8:8">
      <c r="H676" s="56"/>
    </row>
    <row r="677" spans="8:8">
      <c r="H677" s="56"/>
    </row>
    <row r="678" spans="8:8">
      <c r="H678" s="56"/>
    </row>
    <row r="679" spans="8:8">
      <c r="H679" s="56"/>
    </row>
    <row r="680" spans="8:8">
      <c r="H680" s="56"/>
    </row>
    <row r="681" spans="8:8">
      <c r="H681" s="56"/>
    </row>
    <row r="682" spans="8:8">
      <c r="H682" s="56"/>
    </row>
    <row r="683" spans="8:8">
      <c r="H683" s="56"/>
    </row>
    <row r="684" spans="8:8">
      <c r="H684" s="56"/>
    </row>
    <row r="685" spans="8:8">
      <c r="H685" s="56"/>
    </row>
    <row r="686" spans="8:8">
      <c r="H686" s="56"/>
    </row>
    <row r="687" spans="8:8">
      <c r="H687" s="56"/>
    </row>
    <row r="688" spans="8:8">
      <c r="H688" s="56"/>
    </row>
    <row r="689" spans="8:8">
      <c r="H689" s="56"/>
    </row>
    <row r="690" spans="8:8">
      <c r="H690" s="56"/>
    </row>
    <row r="691" spans="8:8">
      <c r="H691" s="56"/>
    </row>
    <row r="692" spans="8:8">
      <c r="H692" s="56"/>
    </row>
    <row r="693" spans="8:8">
      <c r="H693" s="56"/>
    </row>
    <row r="694" spans="8:8">
      <c r="H694" s="56"/>
    </row>
    <row r="695" spans="8:8">
      <c r="H695" s="56"/>
    </row>
    <row r="696" spans="8:8">
      <c r="H696" s="56"/>
    </row>
    <row r="697" spans="8:8">
      <c r="H697" s="56"/>
    </row>
    <row r="698" spans="8:8">
      <c r="H698" s="56"/>
    </row>
    <row r="699" spans="8:8">
      <c r="H699" s="56"/>
    </row>
    <row r="700" spans="8:8">
      <c r="H700" s="56"/>
    </row>
    <row r="701" spans="8:8">
      <c r="H701" s="56"/>
    </row>
    <row r="813" spans="1:10">
      <c r="A813" t="s">
        <v>18</v>
      </c>
      <c r="I813"/>
      <c r="J813"/>
    </row>
  </sheetData>
  <autoFilter ref="P22:R51">
    <sortState ref="P23:R51">
      <sortCondition descending="1" ref="R23:R51"/>
    </sortState>
  </autoFilter>
  <phoneticPr fontId="2" type="noConversion"/>
  <conditionalFormatting sqref="H247:H571">
    <cfRule type="expression" dxfId="111" priority="17" stopIfTrue="1">
      <formula>AND(H247&gt;0,H248&gt;0)</formula>
    </cfRule>
    <cfRule type="expression" dxfId="110" priority="18" stopIfTrue="1">
      <formula>AND(H247&gt;0,H248="")</formula>
    </cfRule>
  </conditionalFormatting>
  <conditionalFormatting sqref="H247:H309 H312:H313 H317:H318 H322:H323 H327:H328 H332:H333 H337:H338 H342:H343 H347:H348 H352:H353 H357:H358 H362:H363 H367:H368 H372:H373 H377:H378 H382:H383 H387:H388 H392:H393 H397:H398 H402:H403 H407:H408 H412:H413 H417:H418 H422:H423 H427:H428 H432:H433 H437:H438 H442:H443 H447:H448 H452:H453 H457:H458 H462:H463 H467:H468 H472:H473 H477:H478 H482:H483 H487:H488 H492:H493 H497:H498 H502:H503 H507:H508 H512:H513 H517:H518 H522:H523 H527:H528 H532:H533 H537:H538 H542:H543 H547:H548 H552:H553 H557:H558 H562:H563 H567:H568">
    <cfRule type="expression" dxfId="109" priority="25" stopIfTrue="1">
      <formula>AND(H247&gt;0,#REF!&gt;0)</formula>
    </cfRule>
    <cfRule type="expression" dxfId="108" priority="26" stopIfTrue="1">
      <formula>AND(H247&gt;0,#REF!="")</formula>
    </cfRule>
  </conditionalFormatting>
  <conditionalFormatting sqref="H247:H331">
    <cfRule type="expression" dxfId="107" priority="15" stopIfTrue="1">
      <formula>AND(H247&gt;0,H248&gt;0)</formula>
    </cfRule>
    <cfRule type="expression" dxfId="106" priority="16" stopIfTrue="1">
      <formula>AND(H247&gt;0,H248="")</formula>
    </cfRule>
  </conditionalFormatting>
  <conditionalFormatting sqref="H247:H331">
    <cfRule type="expression" dxfId="105" priority="13" stopIfTrue="1">
      <formula>AND(H247&gt;0,H248&gt;0)</formula>
    </cfRule>
    <cfRule type="expression" dxfId="104" priority="14" stopIfTrue="1">
      <formula>AND(H247&gt;0,H248="")</formula>
    </cfRule>
  </conditionalFormatting>
  <conditionalFormatting sqref="H247:H701">
    <cfRule type="expression" dxfId="103" priority="5" stopIfTrue="1">
      <formula>AND(H247&gt;0,H248&gt;0)</formula>
    </cfRule>
    <cfRule type="expression" dxfId="102" priority="6" stopIfTrue="1">
      <formula>AND(H247&gt;0,H248="")</formula>
    </cfRule>
  </conditionalFormatting>
  <conditionalFormatting sqref="H5:H273">
    <cfRule type="expression" dxfId="101" priority="1" stopIfTrue="1">
      <formula>AND(H5&gt;0,H6&gt;0)</formula>
    </cfRule>
    <cfRule type="expression" dxfId="100" priority="2" stopIfTrue="1">
      <formula>AND(H5&gt;0,H6="")</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95"/>
  <sheetViews>
    <sheetView workbookViewId="0">
      <pane xSplit="1" ySplit="6" topLeftCell="B19" activePane="bottomRight" state="frozen"/>
      <selection pane="topRight" activeCell="B1" sqref="B1"/>
      <selection pane="bottomLeft" activeCell="A7" sqref="A7"/>
      <selection pane="bottomRight" activeCell="J17" sqref="J17"/>
    </sheetView>
  </sheetViews>
  <sheetFormatPr defaultRowHeight="14.25"/>
  <cols>
    <col min="2" max="3" width="9.75" bestFit="1" customWidth="1"/>
    <col min="4" max="4" width="14.125" bestFit="1" customWidth="1"/>
    <col min="5" max="5" width="14.5" customWidth="1"/>
    <col min="6" max="7" width="11.625" bestFit="1" customWidth="1"/>
    <col min="8" max="8" width="15" bestFit="1" customWidth="1"/>
    <col min="9" max="9" width="12.375" bestFit="1" customWidth="1"/>
    <col min="10" max="11" width="10.5" bestFit="1" customWidth="1"/>
  </cols>
  <sheetData>
    <row r="1" spans="1:11">
      <c r="A1" s="80"/>
      <c r="B1" s="80"/>
      <c r="C1" s="80"/>
      <c r="D1" s="80"/>
      <c r="E1" s="80"/>
      <c r="F1" s="80"/>
      <c r="G1" s="80"/>
      <c r="H1" s="80"/>
      <c r="I1" s="80"/>
    </row>
    <row r="2" spans="1:11">
      <c r="A2" s="80"/>
      <c r="B2" s="80"/>
      <c r="C2" s="80"/>
      <c r="D2" s="80"/>
      <c r="E2" s="80"/>
      <c r="F2" s="80"/>
      <c r="G2" s="80"/>
      <c r="H2" s="80"/>
      <c r="I2" s="80"/>
    </row>
    <row r="3" spans="1:11">
      <c r="A3" s="80"/>
      <c r="B3" s="80"/>
      <c r="C3" s="80"/>
      <c r="D3" s="80"/>
      <c r="E3" s="80"/>
      <c r="F3" s="80"/>
      <c r="G3" s="80"/>
      <c r="H3" s="80"/>
      <c r="I3" s="80"/>
    </row>
    <row r="4" spans="1:11">
      <c r="A4" s="80"/>
      <c r="B4" s="80"/>
      <c r="C4" s="80"/>
      <c r="D4" s="80"/>
      <c r="E4" s="80"/>
      <c r="F4" s="80"/>
      <c r="G4" s="80"/>
      <c r="H4" s="80"/>
      <c r="I4" s="80"/>
    </row>
    <row r="5" spans="1:11">
      <c r="A5" s="72" t="s">
        <v>45</v>
      </c>
      <c r="B5" s="79">
        <f>D5-4</f>
        <v>41904</v>
      </c>
      <c r="C5" s="72" t="s">
        <v>46</v>
      </c>
      <c r="D5" s="79">
        <f>华融行业周报!E11</f>
        <v>41908</v>
      </c>
      <c r="E5" s="80">
        <f ca="1">TODAY()</f>
        <v>41911</v>
      </c>
      <c r="F5" s="102">
        <v>41609</v>
      </c>
      <c r="G5" s="104">
        <v>41639</v>
      </c>
      <c r="H5" s="80"/>
      <c r="I5" s="80"/>
    </row>
    <row r="6" spans="1:11" ht="27.75" customHeight="1" thickBot="1">
      <c r="A6" s="77"/>
      <c r="B6" s="78" t="s">
        <v>49</v>
      </c>
      <c r="C6" s="78" t="s">
        <v>50</v>
      </c>
      <c r="D6" s="78" t="s">
        <v>51</v>
      </c>
      <c r="E6" s="78" t="s">
        <v>47</v>
      </c>
      <c r="F6" s="78" t="s">
        <v>48</v>
      </c>
      <c r="G6" s="97" t="s">
        <v>118</v>
      </c>
      <c r="H6" s="97" t="s">
        <v>119</v>
      </c>
      <c r="J6" s="99">
        <f>SUM(H7:H79)</f>
        <v>45.13293567529287</v>
      </c>
      <c r="K6" s="100"/>
    </row>
    <row r="7" spans="1:11">
      <c r="A7" s="170" t="s">
        <v>332</v>
      </c>
      <c r="B7" s="70" t="s">
        <v>122</v>
      </c>
      <c r="C7" s="71" t="str">
        <f>[5]!S_INFO_NAME(B7)</f>
        <v>东北制药</v>
      </c>
      <c r="D7" s="72">
        <f>[5]!s_pq_pctchange(B7,$B$5,$D$5)</f>
        <v>0.69625761531766361</v>
      </c>
      <c r="E7" s="72">
        <f>[5]!S_VAL_PE_TTM(B7,$D$5)</f>
        <v>-98.282699584960938</v>
      </c>
      <c r="F7" s="72">
        <f ca="1">[5]!S_VAL_PB(B7,$E$5,1)</f>
        <v>3.6560032367706299</v>
      </c>
      <c r="G7" s="72">
        <f>[5]!S_VAL_MV(B7,$D$5)/100000000</f>
        <v>54.917591367600004</v>
      </c>
      <c r="H7" s="72">
        <f>[5]!s_pq_pctchange(B7,$F$5,$G$5)</f>
        <v>7.7639751552795122</v>
      </c>
      <c r="I7" s="100">
        <f t="shared" ref="I7:I20" si="0">D7*G7</f>
        <v>38.236791204595086</v>
      </c>
      <c r="J7" s="101">
        <f>I7/$J$6</f>
        <v>0.84720372456354653</v>
      </c>
      <c r="K7" s="98"/>
    </row>
    <row r="8" spans="1:11">
      <c r="A8" s="168"/>
      <c r="B8" s="70" t="s">
        <v>144</v>
      </c>
      <c r="C8" s="71" t="str">
        <f>[5]!S_INFO_NAME(B8)</f>
        <v>普洛药业</v>
      </c>
      <c r="D8" s="72">
        <f>[5]!s_pq_pctchange(B8,$B$5,$D$5)</f>
        <v>0</v>
      </c>
      <c r="E8" s="72">
        <f>[5]!S_VAL_PE_TTM(B8,$D$5)</f>
        <v>28.160465240478516</v>
      </c>
      <c r="F8" s="72">
        <f ca="1">[5]!S_VAL_PB(B8,$E$5,1)</f>
        <v>4.9270205497741699</v>
      </c>
      <c r="G8" s="72">
        <f>[5]!S_VAL_MV(B8,$D$5)/100000000</f>
        <v>86.015198249999997</v>
      </c>
      <c r="H8" s="72">
        <f>[5]!s_pq_pctchange(B8,$F$5,$G$5)</f>
        <v>-5.8139534883720811</v>
      </c>
      <c r="I8" s="100">
        <f t="shared" si="0"/>
        <v>0</v>
      </c>
      <c r="J8" s="101">
        <f t="shared" ref="J8:J79" si="1">I8/$J$6</f>
        <v>0</v>
      </c>
    </row>
    <row r="9" spans="1:11">
      <c r="A9" s="168"/>
      <c r="B9" s="70" t="s">
        <v>123</v>
      </c>
      <c r="C9" s="71" t="str">
        <f>[5]!S_INFO_NAME(B9)</f>
        <v>新华制药</v>
      </c>
      <c r="D9" s="72">
        <f>[5]!s_pq_pctchange(B9,$B$5,$D$5)</f>
        <v>0.83682008368202165</v>
      </c>
      <c r="E9" s="72">
        <f>[5]!S_VAL_PE_TTM(B9,$D$5)</f>
        <v>46.085620880126953</v>
      </c>
      <c r="F9" s="72">
        <f ca="1">[5]!S_VAL_PB(B9,$E$5,1)</f>
        <v>1.9051128625869751</v>
      </c>
      <c r="G9" s="72">
        <f>[5]!S_VAL_MV(B9,$D$5)/100000000</f>
        <v>33.063717609000008</v>
      </c>
      <c r="H9" s="72">
        <f>[5]!s_pq_pctchange(B9,$F$5,$G$5)</f>
        <v>0.83160083160083165</v>
      </c>
      <c r="I9" s="100">
        <f t="shared" si="0"/>
        <v>27.668382936402121</v>
      </c>
      <c r="J9" s="101">
        <f t="shared" si="1"/>
        <v>0.61304195090390778</v>
      </c>
    </row>
    <row r="10" spans="1:11">
      <c r="A10" s="168"/>
      <c r="B10" s="70" t="s">
        <v>124</v>
      </c>
      <c r="C10" s="71" t="str">
        <f>[5]!S_INFO_NAME(B10)</f>
        <v>北大医药</v>
      </c>
      <c r="D10" s="72">
        <f>[5]!s_pq_pctchange(B10,$B$5,$D$5)</f>
        <v>0.89567966280295064</v>
      </c>
      <c r="E10" s="72">
        <f>[5]!S_VAL_PE_TTM(B10,$D$5)</f>
        <v>184.23538208007812</v>
      </c>
      <c r="F10" s="72">
        <f ca="1">[5]!S_VAL_PB(B10,$E$5,1)</f>
        <v>9.9992828369140625</v>
      </c>
      <c r="G10" s="72">
        <f>[5]!S_VAL_MV(B10,$D$5)/100000000</f>
        <v>114.13159188749999</v>
      </c>
      <c r="H10" s="72">
        <f>[5]!s_pq_pctchange(B10,$F$5,$G$5)</f>
        <v>-2.7924528301886631</v>
      </c>
      <c r="I10" s="100">
        <f t="shared" si="0"/>
        <v>102.22534573695997</v>
      </c>
      <c r="J10" s="101">
        <f t="shared" si="1"/>
        <v>2.2649833033777416</v>
      </c>
    </row>
    <row r="11" spans="1:11">
      <c r="A11" s="168"/>
      <c r="B11" s="70" t="s">
        <v>125</v>
      </c>
      <c r="C11" s="71" t="str">
        <f>[5]!S_INFO_NAME(B11)</f>
        <v>广济药业</v>
      </c>
      <c r="D11" s="72">
        <f>[5]!s_pq_pctchange(B11,$B$5,$D$5)</f>
        <v>-5.969148222669352</v>
      </c>
      <c r="E11" s="72">
        <f>[5]!S_VAL_PE_TTM(B11,$D$5)</f>
        <v>-165.82887268066406</v>
      </c>
      <c r="F11" s="72">
        <f ca="1">[5]!S_VAL_PB(B11,$E$5,1)</f>
        <v>4.9962139129638672</v>
      </c>
      <c r="G11" s="72">
        <f>[5]!S_VAL_MV(B11,$D$5)/100000000</f>
        <v>35.289112922599998</v>
      </c>
      <c r="H11" s="72">
        <f>[5]!s_pq_pctchange(B11,$F$5,$G$5)</f>
        <v>-0.41899441340782495</v>
      </c>
      <c r="I11" s="100">
        <f t="shared" si="0"/>
        <v>-210.64594568151583</v>
      </c>
      <c r="J11" s="101">
        <f t="shared" si="1"/>
        <v>-4.6672334190046882</v>
      </c>
    </row>
    <row r="12" spans="1:11">
      <c r="A12" s="168"/>
      <c r="B12" s="70" t="s">
        <v>126</v>
      </c>
      <c r="C12" s="71" t="str">
        <f>[5]!S_INFO_NAME(B12)</f>
        <v>鑫富药业</v>
      </c>
      <c r="D12" s="72">
        <f>[5]!s_pq_pctchange(B12,$B$5,$D$5)</f>
        <v>-6.6595346349291207</v>
      </c>
      <c r="E12" s="72">
        <f>[5]!S_VAL_PE_TTM(B12,$D$5)</f>
        <v>62.364307403564453</v>
      </c>
      <c r="F12" s="72">
        <f ca="1">[5]!S_VAL_PB(B12,$E$5,1)</f>
        <v>29.881139755249023</v>
      </c>
      <c r="G12" s="72">
        <f>[5]!S_VAL_MV(B12,$D$5)/100000000</f>
        <v>153.67141580699999</v>
      </c>
      <c r="H12" s="72">
        <f>[5]!s_pq_pctchange(B12,$F$5,$G$5)</f>
        <v>16.434540389972142</v>
      </c>
      <c r="I12" s="100">
        <f t="shared" si="0"/>
        <v>-1023.3801159653108</v>
      </c>
      <c r="J12" s="101">
        <f t="shared" si="1"/>
        <v>-22.674796147274325</v>
      </c>
    </row>
    <row r="13" spans="1:11">
      <c r="A13" s="168"/>
      <c r="B13" s="70" t="s">
        <v>127</v>
      </c>
      <c r="C13" s="71" t="str">
        <f>[5]!S_INFO_NAME(B13)</f>
        <v>京新药业</v>
      </c>
      <c r="D13" s="72">
        <f>[5]!s_pq_pctchange(B13,$B$5,$D$5)</f>
        <v>0.72568940493467071</v>
      </c>
      <c r="E13" s="72">
        <f>[5]!S_VAL_PE_TTM(B13,$D$5)</f>
        <v>66.355026245117188</v>
      </c>
      <c r="F13" s="72">
        <f ca="1">[5]!S_VAL_PB(B13,$E$5,1)</f>
        <v>7.2560176849365234</v>
      </c>
      <c r="G13" s="72">
        <f>[5]!S_VAL_MV(B13,$D$5)/100000000</f>
        <v>59.6390813358</v>
      </c>
      <c r="H13" s="72">
        <f>[5]!s_pq_pctchange(B13,$F$5,$G$5)</f>
        <v>6.8939393939394078</v>
      </c>
      <c r="I13" s="100">
        <f t="shared" si="0"/>
        <v>43.279449445427126</v>
      </c>
      <c r="J13" s="101">
        <f t="shared" si="1"/>
        <v>0.95893273499422726</v>
      </c>
    </row>
    <row r="14" spans="1:11">
      <c r="A14" s="168"/>
      <c r="B14" s="70" t="s">
        <v>128</v>
      </c>
      <c r="C14" s="71" t="str">
        <f>[5]!S_INFO_NAME(B14)</f>
        <v>海翔药业</v>
      </c>
      <c r="D14" s="72">
        <f>[5]!s_pq_pctchange(B14,$B$5,$D$5)</f>
        <v>0.10183299389001643</v>
      </c>
      <c r="E14" s="72">
        <f>[5]!S_VAL_PE_TTM(B14,$D$5)</f>
        <v>-41.238033294677734</v>
      </c>
      <c r="F14" s="72">
        <f ca="1">[5]!S_VAL_PB(B14,$E$5,1)</f>
        <v>5.3429660797119141</v>
      </c>
      <c r="G14" s="72">
        <f>[5]!S_VAL_MV(B14,$D$5)/100000000</f>
        <v>31.897366999999999</v>
      </c>
      <c r="H14" s="72">
        <f>[5]!s_pq_pctchange(B14,$F$5,$G$5)</f>
        <v>0</v>
      </c>
      <c r="I14" s="100">
        <f t="shared" si="0"/>
        <v>3.2482043788186119</v>
      </c>
      <c r="J14" s="101">
        <f t="shared" si="1"/>
        <v>7.1969711923631344E-2</v>
      </c>
    </row>
    <row r="15" spans="1:11">
      <c r="A15" s="168"/>
      <c r="B15" s="70" t="s">
        <v>129</v>
      </c>
      <c r="C15" s="71" t="str">
        <f>[5]!S_INFO_NAME(B15)</f>
        <v>仙琚制药</v>
      </c>
      <c r="D15" s="72">
        <f>[5]!s_pq_pctchange(B15,$B$5,$D$5)</f>
        <v>-0.9551098376313627</v>
      </c>
      <c r="E15" s="72">
        <f>[5]!S_VAL_PE_TTM(B15,$D$5)</f>
        <v>141.39053344726562</v>
      </c>
      <c r="F15" s="72">
        <f ca="1">[5]!S_VAL_PB(B15,$E$5,1)</f>
        <v>4.5677542686462402</v>
      </c>
      <c r="G15" s="72">
        <f>[5]!S_VAL_MV(B15,$D$5)/100000000</f>
        <v>53.104770000000002</v>
      </c>
      <c r="H15" s="72">
        <f>[5]!s_pq_pctchange(B15,$F$5,$G$5)</f>
        <v>5.4763690922730701</v>
      </c>
      <c r="I15" s="100">
        <f t="shared" si="0"/>
        <v>-50.720888252150864</v>
      </c>
      <c r="J15" s="101">
        <f t="shared" si="1"/>
        <v>-1.1238109707079615</v>
      </c>
    </row>
    <row r="16" spans="1:11">
      <c r="A16" s="168"/>
      <c r="B16" s="70" t="s">
        <v>130</v>
      </c>
      <c r="C16" s="71" t="str">
        <f>[5]!S_INFO_NAME(B16)</f>
        <v>永安药业</v>
      </c>
      <c r="D16" s="72">
        <f>[5]!s_pq_pctchange(B16,$B$5,$D$5)</f>
        <v>-1.1329305135951762</v>
      </c>
      <c r="E16" s="72">
        <f>[5]!S_VAL_PE_TTM(B16,$D$5)</f>
        <v>107.56407165527344</v>
      </c>
      <c r="F16" s="72">
        <f ca="1">[5]!S_VAL_PB(B16,$E$5,1)</f>
        <v>2.3516778945922852</v>
      </c>
      <c r="G16" s="72">
        <f>[5]!S_VAL_MV(B16,$D$5)/100000000</f>
        <v>24.478300000000001</v>
      </c>
      <c r="H16" s="72">
        <f>[5]!s_pq_pctchange(B16,$F$5,$G$5)</f>
        <v>-0.66666666666667096</v>
      </c>
      <c r="I16" s="100">
        <f t="shared" si="0"/>
        <v>-27.732212990936802</v>
      </c>
      <c r="J16" s="101">
        <f t="shared" si="1"/>
        <v>-0.61445621863499233</v>
      </c>
    </row>
    <row r="17" spans="1:10">
      <c r="A17" s="168"/>
      <c r="B17" s="70" t="s">
        <v>131</v>
      </c>
      <c r="C17" s="71" t="str">
        <f>[5]!S_INFO_NAME(B17)</f>
        <v>海普瑞</v>
      </c>
      <c r="D17" s="72">
        <f>[5]!s_pq_pctchange(B17,$B$5,$D$5)</f>
        <v>11.865168539325843</v>
      </c>
      <c r="E17" s="72">
        <f>[5]!S_VAL_PE_TTM(B17,$D$5)</f>
        <v>112.46202087402344</v>
      </c>
      <c r="F17" s="72">
        <f ca="1">[5]!S_VAL_PB(B17,$E$5,1)</f>
        <v>2.5390589237213135</v>
      </c>
      <c r="G17" s="72">
        <f>[5]!S_VAL_MV(B17,$D$5)/100000000</f>
        <v>199.16978</v>
      </c>
      <c r="H17" s="72">
        <f>[5]!s_pq_pctchange(B17,$F$5,$G$5)</f>
        <v>-9.375</v>
      </c>
      <c r="I17" s="100">
        <f t="shared" si="0"/>
        <v>2363.1830076404494</v>
      </c>
      <c r="J17" s="101">
        <f t="shared" si="1"/>
        <v>52.360498431617138</v>
      </c>
    </row>
    <row r="18" spans="1:10">
      <c r="A18" s="168"/>
      <c r="B18" s="70" t="s">
        <v>132</v>
      </c>
      <c r="C18" s="71" t="str">
        <f>[5]!S_INFO_NAME(B18)</f>
        <v>东诚药业</v>
      </c>
      <c r="D18" s="72">
        <f>[5]!s_pq_pctchange(B18,$B$5,$D$5)</f>
        <v>2.262644188110019</v>
      </c>
      <c r="E18" s="72">
        <f>[5]!S_VAL_PE_TTM(B18,$D$5)</f>
        <v>41.29327392578125</v>
      </c>
      <c r="F18" s="72">
        <f ca="1">[5]!S_VAL_PB(B18,$E$5,1)</f>
        <v>3.7951004505157471</v>
      </c>
      <c r="G18" s="72">
        <f>[5]!S_VAL_MV(B18,$D$5)/100000000</f>
        <v>39.830399999999997</v>
      </c>
      <c r="H18" s="72">
        <f>[5]!s_pq_pctchange(B18,$F$5,$G$5)</f>
        <v>4.4848484848484693</v>
      </c>
      <c r="I18" s="100">
        <f t="shared" si="0"/>
        <v>90.122023070097299</v>
      </c>
      <c r="J18" s="101">
        <f t="shared" si="1"/>
        <v>1.996812786973944</v>
      </c>
    </row>
    <row r="19" spans="1:10">
      <c r="A19" s="168"/>
      <c r="B19" s="70" t="s">
        <v>133</v>
      </c>
      <c r="C19" s="71" t="str">
        <f>[5]!S_INFO_NAME(B19)</f>
        <v>双成药业</v>
      </c>
      <c r="D19" s="72">
        <f>[5]!s_pq_pctchange(B19,$B$5,$D$5)</f>
        <v>2.5387870239774069</v>
      </c>
      <c r="E19" s="72">
        <f>[5]!S_VAL_PE_TTM(B19,$D$5)</f>
        <v>62.423458099365234</v>
      </c>
      <c r="F19" s="72">
        <f ca="1">[5]!S_VAL_PB(B19,$E$5,1)</f>
        <v>4.5122971534729004</v>
      </c>
      <c r="G19" s="72">
        <f>[5]!S_VAL_MV(B19,$D$5)/100000000</f>
        <v>39.258000000000003</v>
      </c>
      <c r="H19" s="72">
        <f>[5]!s_pq_pctchange(B19,$F$5,$G$5)</f>
        <v>4.4577511643379975</v>
      </c>
      <c r="I19" s="100">
        <f t="shared" si="0"/>
        <v>99.667700987305039</v>
      </c>
      <c r="J19" s="101">
        <f t="shared" si="1"/>
        <v>2.208314161178444</v>
      </c>
    </row>
    <row r="20" spans="1:10">
      <c r="A20" s="168"/>
      <c r="B20" s="70" t="s">
        <v>134</v>
      </c>
      <c r="C20" s="71" t="str">
        <f>[5]!S_INFO_NAME(B20)</f>
        <v>新开源</v>
      </c>
      <c r="D20" s="72">
        <f>[5]!s_pq_pctchange(B20,$B$5,$D$5)</f>
        <v>0</v>
      </c>
      <c r="E20" s="72">
        <f>[5]!S_VAL_PE_TTM(B20,$D$5)</f>
        <v>72.626876831054688</v>
      </c>
      <c r="F20" s="72">
        <f ca="1">[5]!S_VAL_PB(B20,$E$5,1)</f>
        <v>4.4056191444396973</v>
      </c>
      <c r="G20" s="72">
        <f>[5]!S_VAL_MV(B20,$D$5)/100000000</f>
        <v>16.611840000000001</v>
      </c>
      <c r="H20" s="72">
        <f>[5]!s_pq_pctchange(B20,$F$5,$G$5)</f>
        <v>1.7013232514177634</v>
      </c>
      <c r="I20" s="100">
        <f t="shared" si="0"/>
        <v>0</v>
      </c>
      <c r="J20" s="101">
        <f t="shared" si="1"/>
        <v>0</v>
      </c>
    </row>
    <row r="21" spans="1:10">
      <c r="A21" s="168"/>
      <c r="B21" s="70" t="s">
        <v>135</v>
      </c>
      <c r="C21" s="71" t="str">
        <f>[5]!S_INFO_NAME(B21)</f>
        <v>福安药业</v>
      </c>
      <c r="D21" s="72">
        <f>[5]!s_pq_pctchange(B21,$B$5,$D$5)</f>
        <v>0</v>
      </c>
      <c r="E21" s="72">
        <f>[5]!S_VAL_PE_TTM(B21,$D$5)</f>
        <v>113.60507965087891</v>
      </c>
      <c r="F21" s="72">
        <f ca="1">[5]!S_VAL_PB(B21,$E$5,1)</f>
        <v>3.2939689159393311</v>
      </c>
      <c r="G21" s="72">
        <f>[5]!S_VAL_MV(B21,$D$5)/100000000</f>
        <v>56.136054000000001</v>
      </c>
      <c r="H21" s="72">
        <f>[5]!s_pq_pctchange(B21,$F$5,$G$5)</f>
        <v>-3.477443609022568</v>
      </c>
      <c r="I21" s="100"/>
      <c r="J21" s="105"/>
    </row>
    <row r="22" spans="1:10">
      <c r="A22" s="168"/>
      <c r="B22" s="70" t="s">
        <v>136</v>
      </c>
      <c r="C22" s="71" t="str">
        <f>[5]!S_INFO_NAME(B22)</f>
        <v>金城医药</v>
      </c>
      <c r="D22" s="72">
        <f>[5]!s_pq_pctchange(B22,$B$5,$D$5)</f>
        <v>4.6579804560260563</v>
      </c>
      <c r="E22" s="72">
        <f>[5]!S_VAL_PE_TTM(B22,$D$5)</f>
        <v>45.316707611083984</v>
      </c>
      <c r="F22" s="72">
        <f ca="1">[5]!S_VAL_PB(B22,$E$5,1)</f>
        <v>3.998065710067749</v>
      </c>
      <c r="G22" s="72">
        <f>[5]!S_VAL_MV(B22,$D$5)/100000000</f>
        <v>40.582760400000005</v>
      </c>
      <c r="H22" s="72">
        <f>[5]!s_pq_pctchange(B22,$F$5,$G$5)</f>
        <v>0.9302325581395321</v>
      </c>
      <c r="I22" s="100"/>
      <c r="J22" s="105"/>
    </row>
    <row r="23" spans="1:10">
      <c r="A23" s="168"/>
      <c r="B23" s="70" t="s">
        <v>137</v>
      </c>
      <c r="C23" s="71" t="str">
        <f>[5]!S_INFO_NAME(B23)</f>
        <v>尔康制药</v>
      </c>
      <c r="D23" s="72">
        <f>[5]!s_pq_pctchange(B23,$B$5,$D$5)</f>
        <v>6.4791133844842363</v>
      </c>
      <c r="E23" s="72">
        <f>[5]!S_VAL_PE_TTM(B23,$D$5)</f>
        <v>67.594093322753906</v>
      </c>
      <c r="F23" s="72">
        <f ca="1">[5]!S_VAL_PB(B23,$E$5,1)</f>
        <v>12.64017391204834</v>
      </c>
      <c r="G23" s="72">
        <f>[5]!S_VAL_MV(B23,$D$5)/100000000</f>
        <v>170.293656</v>
      </c>
      <c r="H23" s="72">
        <f>[5]!s_pq_pctchange(B23,$F$5,$G$5)</f>
        <v>9.6908442330558842</v>
      </c>
      <c r="I23" s="100"/>
      <c r="J23" s="105"/>
    </row>
    <row r="24" spans="1:10">
      <c r="A24" s="168"/>
      <c r="B24" s="70" t="s">
        <v>138</v>
      </c>
      <c r="C24" s="71" t="str">
        <f>[5]!S_INFO_NAME(B24)</f>
        <v>浙江医药</v>
      </c>
      <c r="D24" s="72">
        <f>[5]!s_pq_pctchange(B24,$B$5,$D$5)</f>
        <v>2.5837320574162881</v>
      </c>
      <c r="E24" s="72">
        <f>[5]!S_VAL_PE_TTM(B24,$D$5)</f>
        <v>32.7642822265625</v>
      </c>
      <c r="F24" s="72">
        <f ca="1">[5]!S_VAL_PB(B24,$E$5,1)</f>
        <v>1.5596648454666138</v>
      </c>
      <c r="G24" s="72">
        <f>[5]!S_VAL_MV(B24,$D$5)/100000000</f>
        <v>100.3507776</v>
      </c>
      <c r="H24" s="72">
        <f>[5]!s_pq_pctchange(B24,$F$5,$G$5)</f>
        <v>-4.4789762340036621</v>
      </c>
      <c r="I24" s="100"/>
      <c r="J24" s="105"/>
    </row>
    <row r="25" spans="1:10">
      <c r="A25" s="168"/>
      <c r="B25" s="70" t="s">
        <v>139</v>
      </c>
      <c r="C25" s="71" t="str">
        <f>[5]!S_INFO_NAME(B25)</f>
        <v>海正药业</v>
      </c>
      <c r="D25" s="72">
        <f>[5]!s_pq_pctchange(B25,$B$5,$D$5)</f>
        <v>-0.53731343283582866</v>
      </c>
      <c r="E25" s="72">
        <f>[5]!S_VAL_PE_TTM(B25,$D$5)</f>
        <v>44.983329772949219</v>
      </c>
      <c r="F25" s="72">
        <f ca="1">[5]!S_VAL_PB(B25,$E$5,1)</f>
        <v>3.3173501491546631</v>
      </c>
      <c r="G25" s="72">
        <f>[5]!S_VAL_MV(B25,$D$5)/100000000</f>
        <v>160.8576048772</v>
      </c>
      <c r="H25" s="72">
        <f>[5]!s_pq_pctchange(B25,$F$5,$G$5)</f>
        <v>-11.890606420927464</v>
      </c>
      <c r="I25" s="100"/>
      <c r="J25" s="105"/>
    </row>
    <row r="26" spans="1:10">
      <c r="A26" s="168"/>
      <c r="B26" s="70" t="s">
        <v>140</v>
      </c>
      <c r="C26" s="71" t="str">
        <f>[5]!S_INFO_NAME(B26)</f>
        <v>天药股份</v>
      </c>
      <c r="D26" s="72">
        <f>[5]!s_pq_pctchange(B26,$B$5,$D$5)</f>
        <v>-3.6458333333333481</v>
      </c>
      <c r="E26" s="72">
        <f>[5]!S_VAL_PE_TTM(B26,$D$5)</f>
        <v>97.365974426269531</v>
      </c>
      <c r="F26" s="72">
        <f ca="1">[5]!S_VAL_PB(B26,$E$5,1)</f>
        <v>2.3548653125762939</v>
      </c>
      <c r="G26" s="72">
        <f>[5]!S_VAL_MV(B26,$D$5)/100000000</f>
        <v>53.327450280000001</v>
      </c>
      <c r="H26" s="72">
        <f>[5]!s_pq_pctchange(B26,$F$5,$G$5)</f>
        <v>-6.2222222222222285</v>
      </c>
      <c r="I26" s="100"/>
      <c r="J26" s="105"/>
    </row>
    <row r="27" spans="1:10">
      <c r="A27" s="168"/>
      <c r="B27" s="70" t="s">
        <v>141</v>
      </c>
      <c r="C27" s="71" t="str">
        <f>[5]!S_INFO_NAME(B27)</f>
        <v>鹏欣资源</v>
      </c>
      <c r="D27" s="72">
        <f>[5]!s_pq_pctchange(B27,$B$5,$D$5)</f>
        <v>12.524719841793019</v>
      </c>
      <c r="E27" s="72">
        <f>[5]!S_VAL_PE_TTM(B27,$D$5)</f>
        <v>248.15863037109375</v>
      </c>
      <c r="F27" s="72">
        <f ca="1">[5]!S_VAL_PB(B27,$E$5,1)</f>
        <v>16.495481491088867</v>
      </c>
      <c r="G27" s="72">
        <f>[5]!S_VAL_MV(B27,$D$5)/100000000</f>
        <v>252.46530000000001</v>
      </c>
      <c r="H27" s="72">
        <f>[5]!s_pq_pctchange(B27,$F$5,$G$5)</f>
        <v>-7.2555205047318498</v>
      </c>
      <c r="I27" s="100"/>
      <c r="J27" s="105"/>
    </row>
    <row r="28" spans="1:10">
      <c r="A28" s="168"/>
      <c r="B28" s="70" t="s">
        <v>142</v>
      </c>
      <c r="C28" s="71" t="str">
        <f>[5]!S_INFO_NAME(B28)</f>
        <v>华海药业</v>
      </c>
      <c r="D28" s="72">
        <f>[5]!s_pq_pctchange(B28,$B$5,$D$5)</f>
        <v>1.1755485893417239</v>
      </c>
      <c r="E28" s="72">
        <f>[5]!S_VAL_PE_TTM(B28,$D$5)</f>
        <v>38.275974273681641</v>
      </c>
      <c r="F28" s="72">
        <f ca="1">[5]!S_VAL_PB(B28,$E$5,1)</f>
        <v>3.3939917087554932</v>
      </c>
      <c r="G28" s="72">
        <f>[5]!S_VAL_MV(B28,$D$5)/100000000</f>
        <v>101.4278372861</v>
      </c>
      <c r="H28" s="72">
        <f>[5]!s_pq_pctchange(B28,$F$5,$G$5)</f>
        <v>3.2774390243902385</v>
      </c>
      <c r="I28" s="100"/>
      <c r="J28" s="105"/>
    </row>
    <row r="29" spans="1:10">
      <c r="A29" s="169"/>
      <c r="B29" s="70" t="s">
        <v>143</v>
      </c>
      <c r="C29" s="71" t="str">
        <f>[5]!S_INFO_NAME(B29)</f>
        <v>西南药业</v>
      </c>
      <c r="D29" s="72">
        <f>[5]!s_pq_pctchange(B29,$B$5,$D$5)</f>
        <v>0.35566093657379838</v>
      </c>
      <c r="E29" s="72">
        <f>[5]!S_VAL_PE_TTM(B29,$D$5)</f>
        <v>195.25079345703125</v>
      </c>
      <c r="F29" s="72">
        <f ca="1">[5]!S_VAL_PB(B29,$E$5,1)</f>
        <v>11.681520462036133</v>
      </c>
      <c r="G29" s="72">
        <f>[5]!S_VAL_MV(B29,$D$5)/100000000</f>
        <v>49.121768251400006</v>
      </c>
      <c r="H29" s="72">
        <f>[5]!s_pq_pctchange(B29,$F$5,$G$5)</f>
        <v>-1.1396011396011319</v>
      </c>
      <c r="I29" s="100"/>
      <c r="J29" s="105"/>
    </row>
    <row r="30" spans="1:10">
      <c r="A30" s="167" t="s">
        <v>145</v>
      </c>
      <c r="B30" s="108" t="s">
        <v>146</v>
      </c>
      <c r="C30" s="71" t="str">
        <f>[5]!S_INFO_NAME(B30)</f>
        <v>国农科技</v>
      </c>
      <c r="D30" s="74">
        <f>[5]!s_pq_pctchange(B30,$B$5,$D$5)</f>
        <v>-3.2829598749348765</v>
      </c>
      <c r="E30" s="74">
        <f>[5]!S_VAL_PE_TTM(B30,$D$5)</f>
        <v>-269.0115966796875</v>
      </c>
      <c r="F30" s="74">
        <f ca="1">[5]!S_VAL_PB(B30,$E$5,1)</f>
        <v>21.010526657104492</v>
      </c>
      <c r="G30" s="74">
        <f>[5]!S_VAL_MV(B30,$D$5)/100000000</f>
        <v>15.586072550399999</v>
      </c>
      <c r="H30" s="74">
        <f>[5]!s_pq_pctchange(B30,$F$5,$G$5)</f>
        <v>-6.8745003996802501</v>
      </c>
      <c r="I30" s="100">
        <f t="shared" ref="I30:I56" si="2">D30*G30</f>
        <v>-51.168450790787091</v>
      </c>
      <c r="J30" s="101">
        <f t="shared" si="1"/>
        <v>-1.1337275101915927</v>
      </c>
    </row>
    <row r="31" spans="1:10">
      <c r="A31" s="168"/>
      <c r="B31" s="109" t="s">
        <v>147</v>
      </c>
      <c r="C31" s="71" t="str">
        <f>[5]!S_INFO_NAME(B31)</f>
        <v>丰原药业</v>
      </c>
      <c r="D31" s="75">
        <f>[5]!s_pq_pctchange(B31,$B$5,$D$5)</f>
        <v>9.2977250247280097</v>
      </c>
      <c r="E31" s="72">
        <f>[5]!S_VAL_PE_TTM(B31,$D$5)</f>
        <v>100.80419158935547</v>
      </c>
      <c r="F31" s="72">
        <f ca="1">[5]!S_VAL_PB(B31,$E$5,1)</f>
        <v>3.4121062755584717</v>
      </c>
      <c r="G31" s="72">
        <f>[5]!S_VAL_MV(B31,$D$5)/100000000</f>
        <v>34.491605915000001</v>
      </c>
      <c r="H31" s="75">
        <f>[5]!s_pq_pctchange(B31,$F$5,$G$5)</f>
        <v>2.3560209424083878</v>
      </c>
      <c r="I31" s="100">
        <f t="shared" si="2"/>
        <v>320.69346745895217</v>
      </c>
      <c r="J31" s="101">
        <f t="shared" si="1"/>
        <v>7.1055308647806275</v>
      </c>
    </row>
    <row r="32" spans="1:10">
      <c r="A32" s="168"/>
      <c r="B32" s="109" t="s">
        <v>148</v>
      </c>
      <c r="C32" s="71" t="str">
        <f>[5]!S_INFO_NAME(B32)</f>
        <v>丽珠集团</v>
      </c>
      <c r="D32" s="76">
        <f>[5]!s_pq_pctchange(B32,$B$5,$D$5)</f>
        <v>0</v>
      </c>
      <c r="E32" s="72">
        <f>[5]!S_VAL_PE_TTM(B32,$D$5)</f>
        <v>30.066303253173828</v>
      </c>
      <c r="F32" s="72">
        <f ca="1">[5]!S_VAL_PB(B32,$E$5,1)</f>
        <v>4.666618824005127</v>
      </c>
      <c r="G32" s="72">
        <f>[5]!S_VAL_MV(B32,$D$5)/100000000</f>
        <v>156.08199348560001</v>
      </c>
      <c r="H32" s="76">
        <f>[5]!s_pq_pctchange(B32,$F$5,$G$5)</f>
        <v>3.1458277792588474</v>
      </c>
      <c r="I32" s="100">
        <f t="shared" si="2"/>
        <v>0</v>
      </c>
      <c r="J32" s="101">
        <f t="shared" si="1"/>
        <v>0</v>
      </c>
    </row>
    <row r="33" spans="1:10">
      <c r="A33" s="168"/>
      <c r="B33" s="109" t="s">
        <v>149</v>
      </c>
      <c r="C33" s="71" t="str">
        <f>[5]!S_INFO_NAME(B33)</f>
        <v>金浦钛业</v>
      </c>
      <c r="D33" s="76">
        <f>[5]!s_pq_pctchange(B33,$B$5,$D$5)</f>
        <v>7.5336322869955286</v>
      </c>
      <c r="E33" s="72">
        <f>[5]!S_VAL_PE_TTM(B33,$D$5)</f>
        <v>48.544422149658203</v>
      </c>
      <c r="F33" s="72">
        <f ca="1">[5]!S_VAL_PB(B33,$E$5,1)</f>
        <v>4.9904670715332031</v>
      </c>
      <c r="G33" s="72">
        <f>[5]!S_VAL_MV(B33,$D$5)/100000000</f>
        <v>36.769016597499999</v>
      </c>
      <c r="H33" s="76">
        <f>[5]!s_pq_pctchange(B33,$F$5,$G$5)</f>
        <v>-7.8740157480315043</v>
      </c>
      <c r="I33" s="100">
        <f t="shared" si="2"/>
        <v>277.00425060000049</v>
      </c>
      <c r="J33" s="101">
        <f t="shared" si="1"/>
        <v>6.1375190081340305</v>
      </c>
    </row>
    <row r="34" spans="1:10">
      <c r="A34" s="168"/>
      <c r="B34" s="109" t="s">
        <v>150</v>
      </c>
      <c r="C34" s="71" t="str">
        <f>[5]!S_INFO_NAME(B34)</f>
        <v>海南海药</v>
      </c>
      <c r="D34" s="76">
        <f>[5]!s_pq_pctchange(B34,$B$5,$D$5)</f>
        <v>0.6957621758380661</v>
      </c>
      <c r="E34" s="72">
        <f>[5]!S_VAL_PE_TTM(B34,$D$5)</f>
        <v>61.005229949951172</v>
      </c>
      <c r="F34" s="72">
        <f ca="1">[5]!S_VAL_PB(B34,$E$5,1)</f>
        <v>5.2694716453552246</v>
      </c>
      <c r="G34" s="72">
        <f>[5]!S_VAL_MV(B34,$D$5)/100000000</f>
        <v>78.834239721599999</v>
      </c>
      <c r="H34" s="76">
        <f>[5]!s_pq_pctchange(B34,$F$5,$G$5)</f>
        <v>3.3271719038816983</v>
      </c>
      <c r="I34" s="100">
        <f t="shared" si="2"/>
        <v>54.849882159240117</v>
      </c>
      <c r="J34" s="101">
        <f t="shared" si="1"/>
        <v>1.2152961321606783</v>
      </c>
    </row>
    <row r="35" spans="1:10">
      <c r="A35" s="168"/>
      <c r="B35" s="109" t="s">
        <v>151</v>
      </c>
      <c r="C35" s="71" t="str">
        <f>[5]!S_INFO_NAME(B35)</f>
        <v>华神集团</v>
      </c>
      <c r="D35" s="76">
        <f>[5]!s_pq_pctchange(B35,$B$5,$D$5)</f>
        <v>-5.6939501779359469</v>
      </c>
      <c r="E35" s="72">
        <f>[5]!S_VAL_PE_TTM(B35,$D$5)</f>
        <v>91.745269775390625</v>
      </c>
      <c r="F35" s="72">
        <f ca="1">[5]!S_VAL_PB(B35,$E$5,1)</f>
        <v>7.1847901344299316</v>
      </c>
      <c r="G35" s="72">
        <f>[5]!S_VAL_MV(B35,$D$5)/100000000</f>
        <v>40.793094377999999</v>
      </c>
      <c r="H35" s="76">
        <f>[5]!s_pq_pctchange(B35,$F$5,$G$5)</f>
        <v>-3.1847133757961665</v>
      </c>
      <c r="I35" s="100">
        <f t="shared" si="2"/>
        <v>-232.27384699217097</v>
      </c>
      <c r="J35" s="101">
        <f t="shared" si="1"/>
        <v>-5.146437817899904</v>
      </c>
    </row>
    <row r="36" spans="1:10">
      <c r="A36" s="168"/>
      <c r="B36" s="109" t="s">
        <v>152</v>
      </c>
      <c r="C36" s="71" t="str">
        <f>[5]!S_INFO_NAME(B36)</f>
        <v>山大华特</v>
      </c>
      <c r="D36" s="76">
        <f>[5]!s_pq_pctchange(B36,$B$5,$D$5)</f>
        <v>-1.9014084507042228</v>
      </c>
      <c r="E36" s="72">
        <f>[5]!S_VAL_PE_TTM(B36,$D$5)</f>
        <v>33.7119140625</v>
      </c>
      <c r="F36" s="72">
        <f ca="1">[5]!S_VAL_PB(B36,$E$5,1)</f>
        <v>6.6000447273254395</v>
      </c>
      <c r="G36" s="72">
        <f>[5]!S_VAL_MV(B36,$D$5)/100000000</f>
        <v>50.219039935399998</v>
      </c>
      <c r="H36" s="76">
        <f>[5]!s_pq_pctchange(B36,$F$5,$G$5)</f>
        <v>0.88699080157688126</v>
      </c>
      <c r="I36" s="100">
        <f t="shared" si="2"/>
        <v>-95.48690691942241</v>
      </c>
      <c r="J36" s="101">
        <f t="shared" si="1"/>
        <v>-2.1156812755633538</v>
      </c>
    </row>
    <row r="37" spans="1:10">
      <c r="A37" s="168"/>
      <c r="B37" s="109" t="s">
        <v>153</v>
      </c>
      <c r="C37" s="71" t="str">
        <f>[5]!S_INFO_NAME(B37)</f>
        <v>华东医药</v>
      </c>
      <c r="D37" s="76">
        <f>[5]!s_pq_pctchange(B37,$B$5,$D$5)</f>
        <v>-1.2155591572123092</v>
      </c>
      <c r="E37" s="72">
        <f>[5]!S_VAL_PE_TTM(B37,$D$5)</f>
        <v>41.903095245361328</v>
      </c>
      <c r="F37" s="72">
        <f ca="1">[5]!S_VAL_PB(B37,$E$5,1)</f>
        <v>10.010983467102051</v>
      </c>
      <c r="G37" s="72">
        <f>[5]!S_VAL_MV(B37,$D$5)/100000000</f>
        <v>264.55956451449998</v>
      </c>
      <c r="H37" s="76">
        <f>[5]!s_pq_pctchange(B37,$F$5,$G$5)</f>
        <v>13.917781079742442</v>
      </c>
      <c r="I37" s="100">
        <f t="shared" si="2"/>
        <v>-321.58780127370113</v>
      </c>
      <c r="J37" s="101">
        <f t="shared" si="1"/>
        <v>-7.125346411927465</v>
      </c>
    </row>
    <row r="38" spans="1:10">
      <c r="A38" s="168"/>
      <c r="B38" s="109" t="s">
        <v>154</v>
      </c>
      <c r="C38" s="71" t="str">
        <f>[5]!S_INFO_NAME(B38)</f>
        <v>华邦颖泰</v>
      </c>
      <c r="D38" s="74">
        <f>[5]!s_pq_pctchange(B38,$B$5,$D$5)</f>
        <v>-1.4833759590792917</v>
      </c>
      <c r="E38" s="74">
        <f>[5]!S_VAL_PE_TTM(B38,$D$5)</f>
        <v>34.649749755859375</v>
      </c>
      <c r="F38" s="74">
        <f ca="1">[5]!S_VAL_PB(B38,$E$5,1)</f>
        <v>3.4394557476043701</v>
      </c>
      <c r="G38" s="74">
        <f>[5]!S_VAL_MV(B38,$D$5)/100000000</f>
        <v>130.13210039939997</v>
      </c>
      <c r="H38" s="74">
        <f>[5]!s_pq_pctchange(B38,$F$5,$G$5)</f>
        <v>-0.78482668410725376</v>
      </c>
      <c r="I38" s="100">
        <f t="shared" si="2"/>
        <v>-193.03482923696262</v>
      </c>
      <c r="J38" s="101">
        <f t="shared" si="1"/>
        <v>-4.2770279918360306</v>
      </c>
    </row>
    <row r="39" spans="1:10">
      <c r="A39" s="168"/>
      <c r="B39" s="109" t="s">
        <v>155</v>
      </c>
      <c r="C39" s="71" t="str">
        <f>[5]!S_INFO_NAME(B39)</f>
        <v>恩华药业</v>
      </c>
      <c r="D39" s="75">
        <f>[5]!s_pq_pctchange(B39,$B$5,$D$5)</f>
        <v>-0.63126624582250379</v>
      </c>
      <c r="E39" s="72">
        <f>[5]!S_VAL_PE_TTM(B39,$D$5)</f>
        <v>52.288150787353516</v>
      </c>
      <c r="F39" s="72">
        <f ca="1">[5]!S_VAL_PB(B39,$E$5,1)</f>
        <v>12.618732452392578</v>
      </c>
      <c r="G39" s="72">
        <f>[5]!S_VAL_MV(B39,$D$5)/100000000</f>
        <v>105.19891200000001</v>
      </c>
      <c r="H39" s="75">
        <f>[5]!s_pq_pctchange(B39,$F$5,$G$5)</f>
        <v>12.725090036014407</v>
      </c>
      <c r="I39" s="100">
        <f t="shared" si="2"/>
        <v>-66.408522242851944</v>
      </c>
      <c r="J39" s="101">
        <f t="shared" si="1"/>
        <v>-1.4713982427517112</v>
      </c>
    </row>
    <row r="40" spans="1:10">
      <c r="A40" s="168"/>
      <c r="B40" s="109" t="s">
        <v>156</v>
      </c>
      <c r="C40" s="71" t="str">
        <f>[5]!S_INFO_NAME(B40)</f>
        <v>信立泰</v>
      </c>
      <c r="D40" s="76">
        <f>[5]!s_pq_pctchange(B40,$B$5,$D$5)</f>
        <v>3.2383419689119286E-2</v>
      </c>
      <c r="E40" s="72">
        <f>[5]!S_VAL_PE_TTM(B40,$D$5)</f>
        <v>21.648670196533203</v>
      </c>
      <c r="F40" s="72">
        <f ca="1">[5]!S_VAL_PB(B40,$E$5,1)</f>
        <v>6.5034751892089844</v>
      </c>
      <c r="G40" s="72">
        <f>[5]!S_VAL_MV(B40,$D$5)/100000000</f>
        <v>201.94646399999999</v>
      </c>
      <c r="H40" s="76">
        <f>[5]!s_pq_pctchange(B40,$F$5,$G$5)</f>
        <v>-0.63547082611207228</v>
      </c>
      <c r="I40" s="100">
        <f t="shared" si="2"/>
        <v>6.5397170984456192</v>
      </c>
      <c r="J40" s="101">
        <f t="shared" si="1"/>
        <v>0.14489899672149306</v>
      </c>
    </row>
    <row r="41" spans="1:10">
      <c r="A41" s="168"/>
      <c r="B41" s="109" t="s">
        <v>157</v>
      </c>
      <c r="C41" s="71" t="str">
        <f>[5]!S_INFO_NAME(B41)</f>
        <v>亚太药业</v>
      </c>
      <c r="D41" s="76">
        <f>[5]!s_pq_pctchange(B41,$B$5,$D$5)</f>
        <v>7.0544554455445718</v>
      </c>
      <c r="E41" s="72">
        <f>[5]!S_VAL_PE_TTM(B41,$D$5)</f>
        <v>98.603126525878906</v>
      </c>
      <c r="F41" s="72">
        <f ca="1">[5]!S_VAL_PB(B41,$E$5,1)</f>
        <v>5.1156220436096191</v>
      </c>
      <c r="G41" s="72">
        <f>[5]!S_VAL_MV(B41,$D$5)/100000000</f>
        <v>35.292000000000002</v>
      </c>
      <c r="H41" s="76">
        <f>[5]!s_pq_pctchange(B41,$F$5,$G$5)</f>
        <v>-0.42245021122511162</v>
      </c>
      <c r="I41" s="100">
        <f t="shared" si="2"/>
        <v>248.96584158415905</v>
      </c>
      <c r="J41" s="101">
        <f t="shared" si="1"/>
        <v>5.5162784751103722</v>
      </c>
    </row>
    <row r="42" spans="1:10">
      <c r="A42" s="168"/>
      <c r="B42" s="109" t="s">
        <v>158</v>
      </c>
      <c r="C42" s="71" t="str">
        <f>[5]!S_INFO_NAME(B42)</f>
        <v>力生制药</v>
      </c>
      <c r="D42" s="76">
        <f>[5]!s_pq_pctchange(B42,$B$5,$D$5)</f>
        <v>0</v>
      </c>
      <c r="E42" s="72">
        <f>[5]!S_VAL_PE_TTM(B42,$D$5)</f>
        <v>32.8245849609375</v>
      </c>
      <c r="F42" s="72">
        <f ca="1">[5]!S_VAL_PB(B42,$E$5,1)</f>
        <v>2.0898642539978027</v>
      </c>
      <c r="G42" s="72">
        <f>[5]!S_VAL_MV(B42,$D$5)/100000000</f>
        <v>60.210147359999993</v>
      </c>
      <c r="H42" s="76">
        <f>[5]!s_pq_pctchange(B42,$F$5,$G$5)</f>
        <v>3.8208168642951179</v>
      </c>
      <c r="I42" s="100">
        <f t="shared" si="2"/>
        <v>0</v>
      </c>
      <c r="J42" s="101">
        <f t="shared" si="1"/>
        <v>0</v>
      </c>
    </row>
    <row r="43" spans="1:10">
      <c r="A43" s="168"/>
      <c r="B43" s="109" t="s">
        <v>159</v>
      </c>
      <c r="C43" s="71" t="str">
        <f>[5]!S_INFO_NAME(B43)</f>
        <v>科伦药业</v>
      </c>
      <c r="D43" s="76">
        <f>[5]!s_pq_pctchange(B43,$B$5,$D$5)</f>
        <v>-0.33639143730888055</v>
      </c>
      <c r="E43" s="72">
        <f>[5]!S_VAL_PE_TTM(B43,$D$5)</f>
        <v>21.685600280761719</v>
      </c>
      <c r="F43" s="72">
        <f ca="1">[5]!S_VAL_PB(B43,$E$5,1)</f>
        <v>2.3938705921173096</v>
      </c>
      <c r="G43" s="72">
        <f>[5]!S_VAL_MV(B43,$D$5)/100000000</f>
        <v>234.64800000000002</v>
      </c>
      <c r="H43" s="76">
        <f>[5]!s_pq_pctchange(B43,$F$5,$G$5)</f>
        <v>6.276053728578046</v>
      </c>
      <c r="I43" s="100">
        <f t="shared" si="2"/>
        <v>-78.93357798165421</v>
      </c>
      <c r="J43" s="101">
        <f t="shared" si="1"/>
        <v>-1.7489130011293466</v>
      </c>
    </row>
    <row r="44" spans="1:10">
      <c r="A44" s="168"/>
      <c r="B44" s="109" t="s">
        <v>160</v>
      </c>
      <c r="C44" s="71" t="str">
        <f>[5]!S_INFO_NAME(B44)</f>
        <v>誉衡药业</v>
      </c>
      <c r="D44" s="74">
        <f>[5]!s_pq_pctchange(B44,$B$5,$D$5)</f>
        <v>1.8884497145366774</v>
      </c>
      <c r="E44" s="74">
        <f>[5]!S_VAL_PE_TTM(B44,$D$5)</f>
        <v>48.249122619628906</v>
      </c>
      <c r="F44" s="74">
        <f ca="1">[5]!S_VAL_PB(B44,$E$5,1)</f>
        <v>6.7566661834716797</v>
      </c>
      <c r="G44" s="74">
        <f>[5]!S_VAL_MV(B44,$D$5)/100000000</f>
        <v>162.4</v>
      </c>
      <c r="H44" s="74">
        <f>[5]!s_pq_pctchange(B44,$F$5,$G$5)</f>
        <v>10.180580999738286</v>
      </c>
      <c r="I44" s="100">
        <f t="shared" si="2"/>
        <v>306.68423364075642</v>
      </c>
      <c r="J44" s="101">
        <f t="shared" si="1"/>
        <v>6.7951315165311659</v>
      </c>
    </row>
    <row r="45" spans="1:10">
      <c r="A45" s="168"/>
      <c r="B45" s="109" t="s">
        <v>161</v>
      </c>
      <c r="C45" s="71" t="str">
        <f>[5]!S_INFO_NAME(B45)</f>
        <v>金达威</v>
      </c>
      <c r="D45" s="75">
        <f>[5]!s_pq_pctchange(B45,$B$5,$D$5)</f>
        <v>1.8153117600631319</v>
      </c>
      <c r="E45" s="72">
        <f>[5]!S_VAL_PE_TTM(B45,$D$5)</f>
        <v>44.322486877441406</v>
      </c>
      <c r="F45" s="72">
        <f ca="1">[5]!S_VAL_PB(B45,$E$5,1)</f>
        <v>5.6866259574890137</v>
      </c>
      <c r="G45" s="72">
        <f>[5]!S_VAL_MV(B45,$D$5)/100000000</f>
        <v>74.304000000000002</v>
      </c>
      <c r="H45" s="75">
        <f>[5]!s_pq_pctchange(B45,$F$5,$G$5)</f>
        <v>-1.7632241813602123</v>
      </c>
      <c r="I45" s="100">
        <f t="shared" si="2"/>
        <v>134.88492501973096</v>
      </c>
      <c r="J45" s="101">
        <f t="shared" si="1"/>
        <v>2.9886140354386703</v>
      </c>
    </row>
    <row r="46" spans="1:10">
      <c r="A46" s="168"/>
      <c r="B46" s="109" t="s">
        <v>162</v>
      </c>
      <c r="C46" s="71" t="str">
        <f>[5]!S_INFO_NAME(B46)</f>
        <v>海思科</v>
      </c>
      <c r="D46" s="74">
        <f>[5]!s_pq_pctchange(B46,$B$5,$D$5)</f>
        <v>5.7628719886631874</v>
      </c>
      <c r="E46" s="74">
        <f>[5]!S_VAL_PE_TTM(B46,$D$5)</f>
        <v>46.177700042724609</v>
      </c>
      <c r="F46" s="74">
        <f ca="1">[5]!S_VAL_PB(B46,$E$5,1)</f>
        <v>12.41196346282959</v>
      </c>
      <c r="G46" s="74">
        <f>[5]!S_VAL_MV(B46,$D$5)/100000000</f>
        <v>241.87245300000001</v>
      </c>
      <c r="H46" s="74">
        <f>[5]!s_pq_pctchange(B46,$F$5,$G$5)</f>
        <v>-4.1686863790596167</v>
      </c>
      <c r="I46" s="100">
        <f t="shared" si="2"/>
        <v>1393.8799842229535</v>
      </c>
      <c r="J46" s="101">
        <f t="shared" si="1"/>
        <v>30.883875896112059</v>
      </c>
    </row>
    <row r="47" spans="1:10">
      <c r="A47" s="168"/>
      <c r="B47" s="109" t="s">
        <v>163</v>
      </c>
      <c r="C47" s="71" t="str">
        <f>[5]!S_INFO_NAME(B47)</f>
        <v>莱美药业</v>
      </c>
      <c r="D47" s="75">
        <f>[5]!s_pq_pctchange(B47,$B$5,$D$5)</f>
        <v>-3.065693430656935</v>
      </c>
      <c r="E47" s="72">
        <f>[5]!S_VAL_PE_TTM(B47,$D$5)</f>
        <v>-4722.81640625</v>
      </c>
      <c r="F47" s="72">
        <f ca="1">[5]!S_VAL_PB(B47,$E$5,1)</f>
        <v>6.2623825073242187</v>
      </c>
      <c r="G47" s="72">
        <f>[5]!S_VAL_MV(B47,$D$5)/100000000</f>
        <v>66.995527324000008</v>
      </c>
      <c r="H47" s="75">
        <f>[5]!s_pq_pctchange(B47,$F$5,$G$5)</f>
        <v>15.458167330677286</v>
      </c>
      <c r="I47" s="100">
        <f t="shared" si="2"/>
        <v>-205.38774800058403</v>
      </c>
      <c r="J47" s="101">
        <f t="shared" si="1"/>
        <v>-4.5507287511328336</v>
      </c>
    </row>
    <row r="48" spans="1:10">
      <c r="A48" s="168"/>
      <c r="B48" s="109" t="s">
        <v>164</v>
      </c>
      <c r="C48" s="71" t="str">
        <f>[5]!S_INFO_NAME(B48)</f>
        <v>北陆药业</v>
      </c>
      <c r="D48" s="76">
        <f>[5]!s_pq_pctchange(B48,$B$5,$D$5)</f>
        <v>17.105263157894758</v>
      </c>
      <c r="E48" s="72">
        <f>[5]!S_VAL_PE_TTM(B48,$D$5)</f>
        <v>74.151771545410156</v>
      </c>
      <c r="F48" s="72">
        <f ca="1">[5]!S_VAL_PB(B48,$E$5,1)</f>
        <v>9.7325057983398437</v>
      </c>
      <c r="G48" s="72">
        <f>[5]!S_VAL_MV(B48,$D$5)/100000000</f>
        <v>55.406737824000004</v>
      </c>
      <c r="H48" s="76">
        <f>[5]!s_pq_pctchange(B48,$F$5,$G$5)</f>
        <v>3.6523929471032668</v>
      </c>
      <c r="I48" s="100">
        <f t="shared" si="2"/>
        <v>947.74683120000122</v>
      </c>
      <c r="J48" s="101">
        <f t="shared" si="1"/>
        <v>20.999006978374474</v>
      </c>
    </row>
    <row r="49" spans="1:10">
      <c r="A49" s="168"/>
      <c r="B49" s="109" t="s">
        <v>165</v>
      </c>
      <c r="C49" s="71" t="str">
        <f>[5]!S_INFO_NAME(B49)</f>
        <v>康芝药业</v>
      </c>
      <c r="D49" s="76">
        <f>[5]!s_pq_pctchange(B49,$B$5,$D$5)</f>
        <v>-4.4937088076692833</v>
      </c>
      <c r="E49" s="72">
        <f>[5]!S_VAL_PE_TTM(B49,$D$5)</f>
        <v>230.76148986816406</v>
      </c>
      <c r="F49" s="72">
        <f ca="1">[5]!S_VAL_PB(B49,$E$5,1)</f>
        <v>2.741112232208252</v>
      </c>
      <c r="G49" s="72">
        <f>[5]!S_VAL_MV(B49,$D$5)/100000000</f>
        <v>47.82</v>
      </c>
      <c r="H49" s="76">
        <f>[5]!s_pq_pctchange(B49,$F$5,$G$5)</f>
        <v>-1.7921146953405076</v>
      </c>
      <c r="I49" s="100">
        <f t="shared" si="2"/>
        <v>-214.88915518274513</v>
      </c>
      <c r="J49" s="101">
        <f t="shared" si="1"/>
        <v>-4.7612492289169204</v>
      </c>
    </row>
    <row r="50" spans="1:10">
      <c r="A50" s="168"/>
      <c r="B50" s="109" t="s">
        <v>166</v>
      </c>
      <c r="C50" s="71" t="str">
        <f>[5]!S_INFO_NAME(B50)</f>
        <v>华仁药业</v>
      </c>
      <c r="D50" s="76">
        <f>[5]!s_pq_pctchange(B50,$B$5,$D$5)</f>
        <v>1.9305019305019488</v>
      </c>
      <c r="E50" s="72">
        <f>[5]!S_VAL_PE_TTM(B50,$D$5)</f>
        <v>50.872356414794922</v>
      </c>
      <c r="F50" s="72">
        <f ca="1">[5]!S_VAL_PB(B50,$E$5,1)</f>
        <v>3.7097814083099365</v>
      </c>
      <c r="G50" s="72">
        <f>[5]!S_VAL_MV(B50,$D$5)/100000000</f>
        <v>53.264157011999991</v>
      </c>
      <c r="H50" s="76">
        <f>[5]!s_pq_pctchange(B50,$F$5,$G$5)</f>
        <v>-8.3597883597883449</v>
      </c>
      <c r="I50" s="100">
        <f t="shared" si="2"/>
        <v>102.82655793822489</v>
      </c>
      <c r="J50" s="101">
        <f t="shared" si="1"/>
        <v>2.2783042228408656</v>
      </c>
    </row>
    <row r="51" spans="1:10">
      <c r="A51" s="168"/>
      <c r="B51" s="109" t="s">
        <v>167</v>
      </c>
      <c r="C51" s="71" t="str">
        <f>[5]!S_INFO_NAME(B51)</f>
        <v>翰宇药业</v>
      </c>
      <c r="D51" s="76">
        <f>[5]!s_pq_pctchange(B51,$B$5,$D$5)</f>
        <v>-2.86163522012578</v>
      </c>
      <c r="E51" s="72">
        <f>[5]!S_VAL_PE_TTM(B51,$D$5)</f>
        <v>89.789131164550781</v>
      </c>
      <c r="F51" s="72">
        <f ca="1">[5]!S_VAL_PB(B51,$E$5,1)</f>
        <v>11.14741325378418</v>
      </c>
      <c r="G51" s="72">
        <f>[5]!S_VAL_MV(B51,$D$5)/100000000</f>
        <v>123.56</v>
      </c>
      <c r="H51" s="76">
        <f>[5]!s_pq_pctchange(B51,$F$5,$G$5)</f>
        <v>14.842903575297939</v>
      </c>
      <c r="I51" s="100">
        <f t="shared" si="2"/>
        <v>-353.58364779874137</v>
      </c>
      <c r="J51" s="101">
        <f t="shared" si="1"/>
        <v>-7.8342709710395306</v>
      </c>
    </row>
    <row r="52" spans="1:10">
      <c r="A52" s="168"/>
      <c r="B52" s="109" t="s">
        <v>168</v>
      </c>
      <c r="C52" s="71" t="str">
        <f>[5]!S_INFO_NAME(B52)</f>
        <v>仟源医药</v>
      </c>
      <c r="D52" s="74">
        <f>[5]!s_pq_pctchange(B52,$B$5,$D$5)</f>
        <v>20.192307692307708</v>
      </c>
      <c r="E52" s="74">
        <f>[5]!S_VAL_PE_TTM(B52,$D$5)</f>
        <v>110.23375701904297</v>
      </c>
      <c r="F52" s="74">
        <f ca="1">[5]!S_VAL_PB(B52,$E$5,1)</f>
        <v>6.0319490432739258</v>
      </c>
      <c r="G52" s="74">
        <f>[5]!S_VAL_MV(B52,$D$5)/100000000</f>
        <v>36.795000000000002</v>
      </c>
      <c r="H52" s="74">
        <f>[5]!s_pq_pctchange(B52,$F$5,$G$5)</f>
        <v>0</v>
      </c>
      <c r="I52" s="100">
        <f t="shared" si="2"/>
        <v>742.97596153846212</v>
      </c>
      <c r="J52" s="101">
        <f t="shared" si="1"/>
        <v>16.461946257690247</v>
      </c>
    </row>
    <row r="53" spans="1:10">
      <c r="A53" s="168"/>
      <c r="B53" s="109" t="s">
        <v>169</v>
      </c>
      <c r="C53" s="71" t="str">
        <f>[5]!S_INFO_NAME(B53)</f>
        <v>利德曼</v>
      </c>
      <c r="D53" s="75">
        <f>[5]!s_pq_pctchange(B53,$B$5,$D$5)</f>
        <v>0</v>
      </c>
      <c r="E53" s="72">
        <f>[5]!S_VAL_PE_TTM(B53,$D$5)</f>
        <v>48.649795532226563</v>
      </c>
      <c r="F53" s="72">
        <f ca="1">[5]!S_VAL_PB(B53,$E$5,1)</f>
        <v>5.1866555213928223</v>
      </c>
      <c r="G53" s="72">
        <f>[5]!S_VAL_MV(B53,$D$5)/100000000</f>
        <v>44.144846899999997</v>
      </c>
      <c r="H53" s="75">
        <f>[5]!s_pq_pctchange(B53,$F$5,$G$5)</f>
        <v>-3.1847133757961665</v>
      </c>
      <c r="I53" s="100">
        <f t="shared" si="2"/>
        <v>0</v>
      </c>
      <c r="J53" s="101">
        <f t="shared" si="1"/>
        <v>0</v>
      </c>
    </row>
    <row r="54" spans="1:10">
      <c r="A54" s="168"/>
      <c r="B54" s="109" t="s">
        <v>170</v>
      </c>
      <c r="C54" s="71" t="str">
        <f>[5]!S_INFO_NAME(B54)</f>
        <v>博晖创新</v>
      </c>
      <c r="D54" s="76">
        <f>[5]!s_pq_pctchange(B54,$B$5,$D$5)</f>
        <v>0</v>
      </c>
      <c r="E54" s="72">
        <f>[5]!S_VAL_PE_TTM(B54,$D$5)</f>
        <v>70.970039367675781</v>
      </c>
      <c r="F54" s="72">
        <f ca="1">[5]!S_VAL_PB(B54,$E$5,1)</f>
        <v>5.0082955360412598</v>
      </c>
      <c r="G54" s="72">
        <f>[5]!S_VAL_MV(B54,$D$5)/100000000</f>
        <v>34.930688000000004</v>
      </c>
      <c r="H54" s="76">
        <f>[5]!s_pq_pctchange(B54,$F$5,$G$5)</f>
        <v>-7.834101382488468</v>
      </c>
      <c r="I54" s="100">
        <f t="shared" si="2"/>
        <v>0</v>
      </c>
      <c r="J54" s="101">
        <f t="shared" si="1"/>
        <v>0</v>
      </c>
    </row>
    <row r="55" spans="1:10">
      <c r="A55" s="168"/>
      <c r="B55" s="109" t="s">
        <v>171</v>
      </c>
      <c r="C55" s="71" t="str">
        <f>[5]!S_INFO_NAME(B55)</f>
        <v>博腾股份</v>
      </c>
      <c r="D55" s="76">
        <f>[5]!s_pq_pctchange(B55,$B$5,$D$5)</f>
        <v>-5.7046070460704534</v>
      </c>
      <c r="E55" s="72">
        <f>[5]!S_VAL_PE_TTM(B55,$D$5)</f>
        <v>86.673843383789063</v>
      </c>
      <c r="F55" s="72">
        <f ca="1">[5]!S_VAL_PB(B55,$E$5,1)</f>
        <v>18.644519805908203</v>
      </c>
      <c r="G55" s="72">
        <f>[5]!S_VAL_MV(B55,$D$5)/100000000</f>
        <v>75.853099999999998</v>
      </c>
      <c r="H55" s="76">
        <f>[5]!s_pq_pctchange(B55,$F$5,$G$5)</f>
        <v>0</v>
      </c>
      <c r="I55" s="100">
        <f t="shared" si="2"/>
        <v>-432.71212872628672</v>
      </c>
      <c r="J55" s="101">
        <f t="shared" si="1"/>
        <v>-9.5875023915886413</v>
      </c>
    </row>
    <row r="56" spans="1:10">
      <c r="A56" s="168"/>
      <c r="B56" s="109" t="s">
        <v>172</v>
      </c>
      <c r="C56" s="71" t="str">
        <f>[5]!S_INFO_NAME(B56)</f>
        <v>华润双鹤</v>
      </c>
      <c r="D56" s="76">
        <f>[5]!s_pq_pctchange(B56,$B$5,$D$5)</f>
        <v>2.0776380535811878</v>
      </c>
      <c r="E56" s="72">
        <f>[5]!S_VAL_PE_TTM(B56,$D$5)</f>
        <v>12.628508567810059</v>
      </c>
      <c r="F56" s="72">
        <f ca="1">[5]!S_VAL_PB(B56,$E$5,1)</f>
        <v>2.0154533386230469</v>
      </c>
      <c r="G56" s="72">
        <f>[5]!S_VAL_MV(B56,$D$5)/100000000</f>
        <v>106.73563349160001</v>
      </c>
      <c r="H56" s="76">
        <f>[5]!s_pq_pctchange(B56,$F$5,$G$5)</f>
        <v>4.8266166822867884</v>
      </c>
      <c r="I56" s="100">
        <f t="shared" si="2"/>
        <v>221.75801381524289</v>
      </c>
      <c r="J56" s="101">
        <f t="shared" si="1"/>
        <v>4.9134409383575708</v>
      </c>
    </row>
    <row r="57" spans="1:10">
      <c r="A57" s="168"/>
      <c r="B57" s="109" t="s">
        <v>173</v>
      </c>
      <c r="C57" s="71" t="str">
        <f>[5]!S_INFO_NAME(B57)</f>
        <v>人福医药</v>
      </c>
      <c r="D57" s="76">
        <f>[5]!s_pq_pctchange(B57,$B$5,$D$5)</f>
        <v>-4.7437673130193865</v>
      </c>
      <c r="E57" s="72">
        <f>[5]!S_VAL_PE_TTM(B57,$D$5)</f>
        <v>33.097232818603516</v>
      </c>
      <c r="F57" s="72">
        <f ca="1">[5]!S_VAL_PB(B57,$E$5,1)</f>
        <v>3.3658699989318848</v>
      </c>
      <c r="G57" s="72">
        <f>[5]!S_VAL_MV(B57,$D$5)/100000000</f>
        <v>145.46661377219999</v>
      </c>
      <c r="H57" s="76">
        <f>[5]!s_pq_pctchange(B57,$F$5,$G$5)</f>
        <v>4.4583640383198286</v>
      </c>
      <c r="I57" s="100"/>
      <c r="J57" s="101"/>
    </row>
    <row r="58" spans="1:10">
      <c r="A58" s="168"/>
      <c r="B58" s="109" t="s">
        <v>174</v>
      </c>
      <c r="C58" s="71" t="str">
        <f>[5]!S_INFO_NAME(B58)</f>
        <v>复星医药</v>
      </c>
      <c r="D58" s="74">
        <f>[5]!s_pq_pctchange(B58,$B$5,$D$5)</f>
        <v>-1.2150026413100923</v>
      </c>
      <c r="E58" s="74">
        <f>[5]!S_VAL_PE_TTM(B58,$D$5)</f>
        <v>21.876842498779297</v>
      </c>
      <c r="F58" s="74">
        <f ca="1">[5]!S_VAL_PB(B58,$E$5,1)</f>
        <v>2.8857102394104004</v>
      </c>
      <c r="G58" s="74">
        <f>[5]!S_VAL_MV(B58,$D$5)/100000000</f>
        <v>432.27132506799995</v>
      </c>
      <c r="H58" s="74">
        <f>[5]!s_pq_pctchange(B58,$F$5,$G$5)</f>
        <v>12.650948821161601</v>
      </c>
      <c r="I58" s="100">
        <f t="shared" ref="I58:I79" si="3">D58*G58</f>
        <v>-525.21080172023346</v>
      </c>
      <c r="J58" s="101">
        <f t="shared" si="1"/>
        <v>-11.636974060336822</v>
      </c>
    </row>
    <row r="59" spans="1:10">
      <c r="A59" s="168"/>
      <c r="B59" s="109" t="s">
        <v>175</v>
      </c>
      <c r="C59" s="71" t="str">
        <f>[5]!S_INFO_NAME(B59)</f>
        <v>江苏吴中</v>
      </c>
      <c r="D59" s="75">
        <f>[5]!s_pq_pctchange(B59,$B$5,$D$5)</f>
        <v>-8.5470085470074064E-2</v>
      </c>
      <c r="E59" s="72">
        <f>[5]!S_VAL_PE_TTM(B59,$D$5)</f>
        <v>145.50975036621094</v>
      </c>
      <c r="F59" s="72">
        <f ca="1">[5]!S_VAL_PB(B59,$E$5,1)</f>
        <v>8.0462551116943359</v>
      </c>
      <c r="G59" s="72">
        <f>[5]!S_VAL_MV(B59,$D$5)/100000000</f>
        <v>72.910529999999994</v>
      </c>
      <c r="H59" s="75">
        <f>[5]!s_pq_pctchange(B59,$F$5,$G$5)</f>
        <v>-3.3106960950764042</v>
      </c>
      <c r="I59" s="100">
        <f t="shared" si="3"/>
        <v>-6.2316692307683983</v>
      </c>
      <c r="J59" s="101">
        <f t="shared" si="1"/>
        <v>-0.13807365148152331</v>
      </c>
    </row>
    <row r="60" spans="1:10">
      <c r="A60" s="168"/>
      <c r="B60" s="109" t="s">
        <v>176</v>
      </c>
      <c r="C60" s="71" t="str">
        <f>[5]!S_INFO_NAME(B60)</f>
        <v>恒瑞医药</v>
      </c>
      <c r="D60" s="76">
        <f>[5]!s_pq_pctchange(B60,$B$5,$D$5)</f>
        <v>1.752966558791802</v>
      </c>
      <c r="E60" s="72">
        <f>[5]!S_VAL_PE_TTM(B60,$D$5)</f>
        <v>41.844985961914063</v>
      </c>
      <c r="F60" s="72">
        <f ca="1">[5]!S_VAL_PB(B60,$E$5,1)</f>
        <v>8.8859395980834961</v>
      </c>
      <c r="G60" s="72">
        <f>[5]!S_VAL_MV(B60,$D$5)/100000000</f>
        <v>567.45648796759997</v>
      </c>
      <c r="H60" s="76">
        <f>[5]!s_pq_pctchange(B60,$F$5,$G$5)</f>
        <v>12.101534828807537</v>
      </c>
      <c r="I60" s="100">
        <f t="shared" si="3"/>
        <v>994.73224697664534</v>
      </c>
      <c r="J60" s="101">
        <f t="shared" si="1"/>
        <v>22.040051950823838</v>
      </c>
    </row>
    <row r="61" spans="1:10">
      <c r="A61" s="168"/>
      <c r="B61" s="109" t="s">
        <v>177</v>
      </c>
      <c r="C61" s="71" t="str">
        <f>[5]!S_INFO_NAME(B61)</f>
        <v>美罗药业</v>
      </c>
      <c r="D61" s="76">
        <f>[5]!s_pq_pctchange(B61,$B$5,$D$5)</f>
        <v>0</v>
      </c>
      <c r="E61" s="72">
        <f>[5]!S_VAL_PE_TTM(B61,$D$5)</f>
        <v>68.351325988769531</v>
      </c>
      <c r="F61" s="72">
        <f ca="1">[5]!S_VAL_PB(B61,$E$5,1)</f>
        <v>3.7988948822021484</v>
      </c>
      <c r="G61" s="72">
        <f>[5]!S_VAL_MV(B61,$D$5)/100000000</f>
        <v>36.085000000000001</v>
      </c>
      <c r="H61" s="76">
        <f>[5]!s_pq_pctchange(B61,$F$5,$G$5)</f>
        <v>-5.0570962479608355</v>
      </c>
      <c r="I61" s="100">
        <f t="shared" si="3"/>
        <v>0</v>
      </c>
      <c r="J61" s="101">
        <f t="shared" si="1"/>
        <v>0</v>
      </c>
    </row>
    <row r="62" spans="1:10">
      <c r="A62" s="168"/>
      <c r="B62" s="109" t="s">
        <v>178</v>
      </c>
      <c r="C62" s="71" t="str">
        <f>[5]!S_INFO_NAME(B62)</f>
        <v>健康元</v>
      </c>
      <c r="D62" s="76">
        <f>[5]!s_pq_pctchange(B62,$B$5,$D$5)</f>
        <v>0</v>
      </c>
      <c r="E62" s="72">
        <f>[5]!S_VAL_PE_TTM(B62,$D$5)</f>
        <v>32.666603088378906</v>
      </c>
      <c r="F62" s="72">
        <f ca="1">[5]!S_VAL_PB(B62,$E$5,1)</f>
        <v>2.3809614181518555</v>
      </c>
      <c r="G62" s="72">
        <f>[5]!S_VAL_MV(B62,$D$5)/100000000</f>
        <v>97.233077606799981</v>
      </c>
      <c r="H62" s="76">
        <f>[5]!s_pq_pctchange(B62,$F$5,$G$5)</f>
        <v>-7.1290944123314048</v>
      </c>
      <c r="I62" s="100">
        <f t="shared" si="3"/>
        <v>0</v>
      </c>
      <c r="J62" s="101">
        <f t="shared" si="1"/>
        <v>0</v>
      </c>
    </row>
    <row r="63" spans="1:10">
      <c r="A63" s="168"/>
      <c r="B63" s="109" t="s">
        <v>179</v>
      </c>
      <c r="C63" s="71" t="str">
        <f>[5]!S_INFO_NAME(B63)</f>
        <v>ST金泰</v>
      </c>
      <c r="D63" s="76">
        <f>[5]!s_pq_pctchange(B63,$B$5,$D$5)</f>
        <v>1.9931271477663159</v>
      </c>
      <c r="E63" s="72">
        <f>[5]!S_VAL_PE_TTM(B63,$D$5)</f>
        <v>48.338577270507813</v>
      </c>
      <c r="F63" s="72">
        <f ca="1">[5]!S_VAL_PB(B63,$E$5,1)</f>
        <v>129.35995483398437</v>
      </c>
      <c r="G63" s="72">
        <f>[5]!S_VAL_MV(B63,$D$5)/100000000</f>
        <v>21.979100763200002</v>
      </c>
      <c r="H63" s="76">
        <f>[5]!s_pq_pctchange(B63,$F$5,$G$5)</f>
        <v>0</v>
      </c>
      <c r="I63" s="100">
        <f t="shared" si="3"/>
        <v>43.807142414625275</v>
      </c>
      <c r="J63" s="101">
        <f t="shared" si="1"/>
        <v>0.97062470586433902</v>
      </c>
    </row>
    <row r="64" spans="1:10">
      <c r="A64" s="168"/>
      <c r="B64" s="109" t="s">
        <v>180</v>
      </c>
      <c r="C64" s="71" t="str">
        <f>[5]!S_INFO_NAME(B64)</f>
        <v>现代制药</v>
      </c>
      <c r="D64" s="76">
        <f>[5]!s_pq_pctchange(B64,$B$5,$D$5)</f>
        <v>5.3093462044756512</v>
      </c>
      <c r="E64" s="72">
        <f>[5]!S_VAL_PE_TTM(B64,$D$5)</f>
        <v>42.562091827392578</v>
      </c>
      <c r="F64" s="72">
        <f ca="1">[5]!S_VAL_PB(B64,$E$5,1)</f>
        <v>6.8927717208862305</v>
      </c>
      <c r="G64" s="72">
        <f>[5]!S_VAL_MV(B64,$D$5)/100000000</f>
        <v>69.056016479999997</v>
      </c>
      <c r="H64" s="76">
        <f>[5]!s_pq_pctchange(B64,$F$5,$G$5)</f>
        <v>3.362944162436543</v>
      </c>
      <c r="I64" s="100">
        <f t="shared" si="3"/>
        <v>366.64229899429603</v>
      </c>
      <c r="J64" s="101">
        <f t="shared" si="1"/>
        <v>8.123608480336614</v>
      </c>
    </row>
    <row r="65" spans="1:10">
      <c r="A65" s="168"/>
      <c r="B65" s="109" t="s">
        <v>181</v>
      </c>
      <c r="C65" s="71" t="str">
        <f>[5]!S_INFO_NAME(B65)</f>
        <v>联环药业</v>
      </c>
      <c r="D65" s="74">
        <f>[5]!s_pq_pctchange(B65,$B$5,$D$5)</f>
        <v>1.4845605700712472</v>
      </c>
      <c r="E65" s="74">
        <f>[5]!S_VAL_PE_TTM(B65,$D$5)</f>
        <v>63.792533874511719</v>
      </c>
      <c r="F65" s="74">
        <f ca="1">[5]!S_VAL_PB(B65,$E$5,1)</f>
        <v>6.5733542442321777</v>
      </c>
      <c r="G65" s="74">
        <f>[5]!S_VAL_MV(B65,$D$5)/100000000</f>
        <v>26.780062300099999</v>
      </c>
      <c r="H65" s="74">
        <f>[5]!s_pq_pctchange(B65,$F$5,$G$5)</f>
        <v>-1.831501831501825</v>
      </c>
      <c r="I65" s="100">
        <f t="shared" si="3"/>
        <v>39.756624554779968</v>
      </c>
      <c r="J65" s="101">
        <f t="shared" si="1"/>
        <v>0.88087832001019029</v>
      </c>
    </row>
    <row r="66" spans="1:10">
      <c r="A66" s="168"/>
      <c r="B66" s="109" t="s">
        <v>182</v>
      </c>
      <c r="C66" s="71" t="str">
        <f>[5]!S_INFO_NAME(B66)</f>
        <v>哈药股份</v>
      </c>
      <c r="D66" s="75">
        <f>[5]!s_pq_pctchange(B66,$B$5,$D$5)</f>
        <v>0.11933174224343368</v>
      </c>
      <c r="E66" s="72">
        <f>[5]!S_VAL_PE_TTM(B66,$D$5)</f>
        <v>52.454643249511719</v>
      </c>
      <c r="F66" s="72">
        <f ca="1">[5]!S_VAL_PB(B66,$E$5,1)</f>
        <v>1.9998599290847778</v>
      </c>
      <c r="G66" s="72">
        <f>[5]!S_VAL_MV(B66,$D$5)/100000000</f>
        <v>160.8768479471</v>
      </c>
      <c r="H66" s="75">
        <f>[5]!s_pq_pctchange(B66,$F$5,$G$5)</f>
        <v>-1.4469453376205754</v>
      </c>
      <c r="I66" s="100">
        <f t="shared" si="3"/>
        <v>19.197714552159411</v>
      </c>
      <c r="J66" s="101">
        <f t="shared" si="1"/>
        <v>0.42535931387837506</v>
      </c>
    </row>
    <row r="67" spans="1:10">
      <c r="A67" s="168"/>
      <c r="B67" s="109" t="s">
        <v>183</v>
      </c>
      <c r="C67" s="71" t="str">
        <f>[5]!S_INFO_NAME(B67)</f>
        <v>广誉远</v>
      </c>
      <c r="D67" s="76">
        <f>[5]!s_pq_pctchange(B67,$B$5,$D$5)</f>
        <v>10.365335598980474</v>
      </c>
      <c r="E67" s="72">
        <f>[5]!S_VAL_PE_TTM(B67,$D$5)</f>
        <v>-256.43655395507812</v>
      </c>
      <c r="F67" s="72">
        <f ca="1">[5]!S_VAL_PB(B67,$E$5,1)</f>
        <v>137.35903930664062</v>
      </c>
      <c r="G67" s="72">
        <f>[5]!S_VAL_MV(B67,$D$5)/100000000</f>
        <v>63.341432192399999</v>
      </c>
      <c r="H67" s="76">
        <f>[5]!s_pq_pctchange(B67,$F$5,$G$5)</f>
        <v>4.3179983857950077</v>
      </c>
      <c r="I67" s="100">
        <f t="shared" si="3"/>
        <v>656.55520199429156</v>
      </c>
      <c r="J67" s="101">
        <f t="shared" si="1"/>
        <v>14.547141509204101</v>
      </c>
    </row>
    <row r="68" spans="1:10">
      <c r="A68" s="168"/>
      <c r="B68" s="109" t="s">
        <v>184</v>
      </c>
      <c r="C68" s="71" t="str">
        <f>[5]!S_INFO_NAME(B68)</f>
        <v>鲁抗医药</v>
      </c>
      <c r="D68" s="76">
        <f>[5]!s_pq_pctchange(B68,$B$5,$D$5)</f>
        <v>7.1535022354694666</v>
      </c>
      <c r="E68" s="72">
        <f>[5]!S_VAL_PE_TTM(B68,$D$5)</f>
        <v>-275.42868041992187</v>
      </c>
      <c r="F68" s="72">
        <f ca="1">[5]!S_VAL_PB(B68,$E$5,1)</f>
        <v>2.7070083618164062</v>
      </c>
      <c r="G68" s="72">
        <f>[5]!S_VAL_MV(B68,$D$5)/100000000</f>
        <v>41.815276652500003</v>
      </c>
      <c r="H68" s="76">
        <f>[5]!s_pq_pctchange(B68,$F$5,$G$5)</f>
        <v>-0.60975609756098725</v>
      </c>
      <c r="I68" s="100">
        <f t="shared" si="3"/>
        <v>299.12567501043299</v>
      </c>
      <c r="J68" s="101">
        <f t="shared" si="1"/>
        <v>6.6276582840185911</v>
      </c>
    </row>
    <row r="69" spans="1:10">
      <c r="A69" s="168"/>
      <c r="B69" s="109" t="s">
        <v>185</v>
      </c>
      <c r="C69" s="71" t="str">
        <f>[5]!S_INFO_NAME(B69)</f>
        <v>华北制药</v>
      </c>
      <c r="D69" s="76">
        <f>[5]!s_pq_pctchange(B69,$B$5,$D$5)</f>
        <v>-1.3223140495867813</v>
      </c>
      <c r="E69" s="72">
        <f>[5]!S_VAL_PE_TTM(B69,$D$5)</f>
        <v>609.1517333984375</v>
      </c>
      <c r="F69" s="72">
        <f ca="1">[5]!S_VAL_PB(B69,$E$5,1)</f>
        <v>2.430586576461792</v>
      </c>
      <c r="G69" s="72">
        <f>[5]!S_VAL_MV(B69,$D$5)/100000000</f>
        <v>97.359042321299995</v>
      </c>
      <c r="H69" s="76">
        <f>[5]!s_pq_pctchange(B69,$F$5,$G$5)</f>
        <v>2.6639344262294973</v>
      </c>
      <c r="I69" s="100">
        <f t="shared" si="3"/>
        <v>-128.73922951576901</v>
      </c>
      <c r="J69" s="105" t="s">
        <v>120</v>
      </c>
    </row>
    <row r="70" spans="1:10">
      <c r="A70" s="169"/>
      <c r="B70" s="73" t="s">
        <v>186</v>
      </c>
      <c r="C70" s="71" t="str">
        <f>[5]!S_INFO_NAME(B70)</f>
        <v>三精制药</v>
      </c>
      <c r="D70" s="74">
        <f>[5]!s_pq_pctchange(B70,$B$5,$D$5)</f>
        <v>1.2141280353200612</v>
      </c>
      <c r="E70" s="74">
        <f>[5]!S_VAL_PE_TTM(B70,$D$5)</f>
        <v>49.4615478515625</v>
      </c>
      <c r="F70" s="74">
        <f ca="1">[5]!S_VAL_PB(B70,$E$5,1)</f>
        <v>2.4621996879577637</v>
      </c>
      <c r="G70" s="74">
        <f>[5]!S_VAL_MV(B70,$D$5)/100000000</f>
        <v>53.175784344899995</v>
      </c>
      <c r="H70" s="74">
        <f>[5]!s_pq_pctchange(B70,$F$5,$G$5)</f>
        <v>-4.3290043290043378</v>
      </c>
      <c r="I70" s="100">
        <f t="shared" si="3"/>
        <v>64.562210573276701</v>
      </c>
      <c r="J70" s="101">
        <f t="shared" si="1"/>
        <v>1.430489942816195</v>
      </c>
    </row>
    <row r="71" spans="1:10">
      <c r="A71" s="116" t="s">
        <v>267</v>
      </c>
      <c r="B71" s="73" t="s">
        <v>266</v>
      </c>
      <c r="C71" s="71" t="str">
        <f>[5]!S_INFO_NAME(B71)</f>
        <v>康美药业</v>
      </c>
      <c r="D71" s="75">
        <f>[5]!s_pq_pctchange(B71,$B$5,$D$5)</f>
        <v>3.7109375000000222</v>
      </c>
      <c r="E71" s="72">
        <f>[5]!S_VAL_PE_TTM(B71,$D$5)</f>
        <v>17.851938247680664</v>
      </c>
      <c r="F71" s="72">
        <f ca="1">[5]!S_VAL_PB(B71,$E$5,1)</f>
        <v>2.9449915885925293</v>
      </c>
      <c r="G71" s="72">
        <f>[5]!S_VAL_MV(B71,$D$5)/100000000</f>
        <v>350.2552171419</v>
      </c>
      <c r="H71" s="75">
        <f>[5]!s_pq_pctchange(B71,$F$5,$G$5)</f>
        <v>-7.2164948453608098</v>
      </c>
      <c r="I71" s="100">
        <f t="shared" si="3"/>
        <v>1299.7752198625274</v>
      </c>
      <c r="J71" s="101">
        <f t="shared" si="1"/>
        <v>28.79881843303323</v>
      </c>
    </row>
    <row r="72" spans="1:10">
      <c r="A72" s="167" t="s">
        <v>268</v>
      </c>
      <c r="B72" s="109" t="s">
        <v>208</v>
      </c>
      <c r="C72" s="71" t="str">
        <f>[5]!S_INFO_NAME(B72)</f>
        <v>东阿阿胶</v>
      </c>
      <c r="D72" s="76">
        <f>[5]!s_pq_pctchange(B72,$B$5,$D$5)</f>
        <v>0.80668395275136362</v>
      </c>
      <c r="E72" s="72">
        <f>[5]!S_VAL_PE_TTM(B72,$D$5)</f>
        <v>17.847995758056641</v>
      </c>
      <c r="F72" s="72">
        <f ca="1">[5]!S_VAL_PB(B72,$E$5,1)</f>
        <v>4.5498170852661133</v>
      </c>
      <c r="G72" s="72">
        <f>[5]!S_VAL_MV(B72,$D$5)/100000000</f>
        <v>228.8421357963</v>
      </c>
      <c r="H72" s="76">
        <f>[5]!s_pq_pctchange(B72,$F$5,$G$5)</f>
        <v>-3.7235337064979279</v>
      </c>
      <c r="I72" s="100">
        <f t="shared" si="3"/>
        <v>184.60327866022359</v>
      </c>
      <c r="J72" s="101">
        <f t="shared" si="1"/>
        <v>4.090212079009099</v>
      </c>
    </row>
    <row r="73" spans="1:10">
      <c r="A73" s="168"/>
      <c r="B73" s="109" t="s">
        <v>209</v>
      </c>
      <c r="C73" s="71" t="str">
        <f>[5]!S_INFO_NAME(B73)</f>
        <v>云南白药</v>
      </c>
      <c r="D73" s="76">
        <f>[5]!s_pq_pctchange(B73,$B$5,$D$5)</f>
        <v>-1.3891568589619929</v>
      </c>
      <c r="E73" s="72">
        <f>[5]!S_VAL_PE_TTM(B73,$D$5)</f>
        <v>21.162273406982422</v>
      </c>
      <c r="F73" s="72">
        <f ca="1">[5]!S_VAL_PB(B73,$E$5,1)</f>
        <v>5.8997488021850586</v>
      </c>
      <c r="G73" s="72">
        <f>[5]!S_VAL_MV(B73,$D$5)/100000000</f>
        <v>532.25939586979996</v>
      </c>
      <c r="H73" s="76">
        <f>[5]!s_pq_pctchange(B73,$F$5,$G$5)</f>
        <v>-1.9326923076923186</v>
      </c>
      <c r="I73" s="100">
        <f t="shared" si="3"/>
        <v>-739.3917905194993</v>
      </c>
      <c r="J73" s="101">
        <f t="shared" si="1"/>
        <v>-16.382532610752921</v>
      </c>
    </row>
    <row r="74" spans="1:10">
      <c r="A74" s="168"/>
      <c r="B74" s="109" t="s">
        <v>210</v>
      </c>
      <c r="C74" s="71" t="str">
        <f>[5]!S_INFO_NAME(B74)</f>
        <v>紫光古汉</v>
      </c>
      <c r="D74" s="76">
        <f>[5]!s_pq_pctchange(B74,$B$5,$D$5)</f>
        <v>-6.938775510204076</v>
      </c>
      <c r="E74" s="72">
        <f>[5]!S_VAL_PE_TTM(B74,$D$5)</f>
        <v>-19.854408264160156</v>
      </c>
      <c r="F74" s="72">
        <f ca="1">[5]!S_VAL_PB(B74,$E$5,1)</f>
        <v>13.59821891784668</v>
      </c>
      <c r="G74" s="72">
        <f>[5]!S_VAL_MV(B74,$D$5)/100000000</f>
        <v>35.643670213200004</v>
      </c>
      <c r="H74" s="76">
        <f>[5]!s_pq_pctchange(B74,$F$5,$G$5)</f>
        <v>12.74193548387097</v>
      </c>
      <c r="I74" s="100">
        <f t="shared" si="3"/>
        <v>-247.32342596914268</v>
      </c>
      <c r="J74" s="101">
        <f t="shared" si="1"/>
        <v>-5.4798878528199744</v>
      </c>
    </row>
    <row r="75" spans="1:10">
      <c r="A75" s="168"/>
      <c r="B75" s="109" t="s">
        <v>211</v>
      </c>
      <c r="C75" s="71" t="str">
        <f>[5]!S_INFO_NAME(B75)</f>
        <v>青海明胶</v>
      </c>
      <c r="D75" s="76">
        <f>[5]!s_pq_pctchange(B75,$B$5,$D$5)</f>
        <v>1.7142857142857126</v>
      </c>
      <c r="E75" s="72">
        <f>[5]!S_VAL_PE_TTM(B75,$D$5)</f>
        <v>366.46231079101563</v>
      </c>
      <c r="F75" s="72">
        <f ca="1">[5]!S_VAL_PB(B75,$E$5,1)</f>
        <v>3.6542830467224121</v>
      </c>
      <c r="G75" s="72">
        <f>[5]!S_VAL_MV(B75,$D$5)/100000000</f>
        <v>33.61448832</v>
      </c>
      <c r="H75" s="76">
        <f>[5]!s_pq_pctchange(B75,$F$5,$G$5)</f>
        <v>-9.9866844207723062</v>
      </c>
      <c r="I75" s="100">
        <f t="shared" si="3"/>
        <v>57.624837119999945</v>
      </c>
      <c r="J75" s="101">
        <f t="shared" si="1"/>
        <v>1.2767801663640843</v>
      </c>
    </row>
    <row r="76" spans="1:10">
      <c r="A76" s="168"/>
      <c r="B76" s="109" t="s">
        <v>212</v>
      </c>
      <c r="C76" s="71" t="str">
        <f>[5]!S_INFO_NAME(B76)</f>
        <v>仁和药业</v>
      </c>
      <c r="D76" s="76">
        <f>[5]!s_pq_pctchange(B76,$B$5,$D$5)</f>
        <v>4.0310077519379872</v>
      </c>
      <c r="E76" s="72">
        <f>[5]!S_VAL_PE_TTM(B76,$D$5)</f>
        <v>39.279170989990234</v>
      </c>
      <c r="F76" s="72">
        <f ca="1">[5]!S_VAL_PB(B76,$E$5,1)</f>
        <v>4.0029911994934082</v>
      </c>
      <c r="G76" s="72">
        <f>[5]!S_VAL_MV(B76,$D$5)/100000000</f>
        <v>66.474095293100007</v>
      </c>
      <c r="H76" s="76">
        <f>[5]!s_pq_pctchange(B76,$F$5,$G$5)</f>
        <v>-6.076388888888884</v>
      </c>
      <c r="I76" s="100">
        <f t="shared" si="3"/>
        <v>267.95759342955057</v>
      </c>
      <c r="J76" s="101">
        <f t="shared" si="1"/>
        <v>5.9370743210094048</v>
      </c>
    </row>
    <row r="77" spans="1:10">
      <c r="A77" s="168"/>
      <c r="B77" s="109" t="s">
        <v>213</v>
      </c>
      <c r="C77" s="71" t="str">
        <f>[5]!S_INFO_NAME(B77)</f>
        <v>通化金马</v>
      </c>
      <c r="D77" s="76">
        <f>[5]!s_pq_pctchange(B77,$B$5,$D$5)</f>
        <v>10.204081632653029</v>
      </c>
      <c r="E77" s="72">
        <f>[5]!S_VAL_PE_TTM(B77,$D$5)</f>
        <v>407.07937622070312</v>
      </c>
      <c r="F77" s="72">
        <f ca="1">[5]!S_VAL_PB(B77,$E$5,1)</f>
        <v>5.4896879196166992</v>
      </c>
      <c r="G77" s="72">
        <f>[5]!S_VAL_MV(B77,$D$5)/100000000</f>
        <v>33.945630465599997</v>
      </c>
      <c r="H77" s="76">
        <f>[5]!s_pq_pctchange(B77,$F$5,$G$5)</f>
        <v>-5.4481546572934914</v>
      </c>
      <c r="I77" s="100">
        <f t="shared" si="3"/>
        <v>346.38398434285602</v>
      </c>
      <c r="J77" s="101">
        <f t="shared" si="1"/>
        <v>7.6747496957632437</v>
      </c>
    </row>
    <row r="78" spans="1:10">
      <c r="A78" s="168"/>
      <c r="B78" s="109" t="s">
        <v>214</v>
      </c>
      <c r="C78" s="71" t="str">
        <f>[5]!S_INFO_NAME(B78)</f>
        <v>金陵药业</v>
      </c>
      <c r="D78" s="76">
        <f>[5]!s_pq_pctchange(B78,$B$5,$D$5)</f>
        <v>-0.94545454545456042</v>
      </c>
      <c r="E78" s="72">
        <f>[5]!S_VAL_PE_TTM(B78,$D$5)</f>
        <v>37.458648681640625</v>
      </c>
      <c r="F78" s="72">
        <f ca="1">[5]!S_VAL_PB(B78,$E$5,1)</f>
        <v>3.1674859523773193</v>
      </c>
      <c r="G78" s="72">
        <f>[5]!S_VAL_MV(B78,$D$5)/100000000</f>
        <v>68.644800000000004</v>
      </c>
      <c r="H78" s="76">
        <f>[5]!s_pq_pctchange(B78,$F$5,$G$5)</f>
        <v>-6.976744186046524</v>
      </c>
      <c r="I78" s="100">
        <f t="shared" si="3"/>
        <v>-64.900538181819215</v>
      </c>
      <c r="J78" s="101">
        <f t="shared" si="1"/>
        <v>-1.4379861892597368</v>
      </c>
    </row>
    <row r="79" spans="1:10">
      <c r="A79" s="168"/>
      <c r="B79" s="109" t="s">
        <v>215</v>
      </c>
      <c r="C79" s="71" t="str">
        <f>[5]!S_INFO_NAME(B79)</f>
        <v>九芝堂</v>
      </c>
      <c r="D79" s="76">
        <f>[5]!s_pq_pctchange(B79,$B$5,$D$5)</f>
        <v>2.7504911591355707</v>
      </c>
      <c r="E79" s="72">
        <f>[5]!S_VAL_PE_TTM(B79,$D$5)</f>
        <v>20.097492218017578</v>
      </c>
      <c r="F79" s="72">
        <f ca="1">[5]!S_VAL_PB(B79,$E$5,1)</f>
        <v>3.0300579071044922</v>
      </c>
      <c r="G79" s="72">
        <f>[5]!S_VAL_MV(B79,$D$5)/100000000</f>
        <v>46.694266549200002</v>
      </c>
      <c r="H79" s="76">
        <f>[5]!s_pq_pctchange(B79,$F$5,$G$5)</f>
        <v>0.96082779009607489</v>
      </c>
      <c r="I79" s="100">
        <f t="shared" si="3"/>
        <v>128.43216732589443</v>
      </c>
      <c r="J79" s="101">
        <f t="shared" si="1"/>
        <v>2.8456417780995813</v>
      </c>
    </row>
    <row r="80" spans="1:10">
      <c r="A80" s="168"/>
      <c r="B80" s="109" t="s">
        <v>216</v>
      </c>
      <c r="C80" s="71" t="str">
        <f>[5]!S_INFO_NAME(B80)</f>
        <v>华润三九</v>
      </c>
      <c r="D80" s="76">
        <f>[5]!s_pq_pctchange(B80,$B$5,$D$5)</f>
        <v>3.2072762087123063</v>
      </c>
      <c r="E80" s="72">
        <f>[5]!S_VAL_PE_TTM(B80,$D$5)</f>
        <v>17.574392318725586</v>
      </c>
      <c r="F80" s="72">
        <f ca="1">[5]!S_VAL_PB(B80,$E$5,1)</f>
        <v>3.4467058181762695</v>
      </c>
      <c r="G80" s="72">
        <f>[5]!S_VAL_MV(B80,$D$5)/100000000</f>
        <v>211.05083999999999</v>
      </c>
      <c r="H80" s="76">
        <f>[5]!s_pq_pctchange(B80,$F$5,$G$5)</f>
        <v>1.9246519246519211</v>
      </c>
    </row>
    <row r="81" spans="1:8">
      <c r="A81" s="168"/>
      <c r="B81" s="109" t="s">
        <v>217</v>
      </c>
      <c r="C81" s="71" t="str">
        <f>[5]!S_INFO_NAME(B81)</f>
        <v>沃华医药</v>
      </c>
      <c r="D81" s="76">
        <f>[5]!s_pq_pctchange(B81,$B$5,$D$5)</f>
        <v>4.0286975717439333</v>
      </c>
      <c r="E81" s="72">
        <f>[5]!S_VAL_PE_TTM(B81,$D$5)</f>
        <v>255.54034423828125</v>
      </c>
      <c r="F81" s="72">
        <f ca="1">[5]!S_VAL_PB(B81,$E$5,1)</f>
        <v>5.1034083366394043</v>
      </c>
      <c r="G81" s="72">
        <f>[5]!S_VAL_MV(B81,$D$5)/100000000</f>
        <v>30.910229999999999</v>
      </c>
      <c r="H81" s="76">
        <f>[5]!s_pq_pctchange(B81,$F$5,$G$5)</f>
        <v>-9.2905405405405368</v>
      </c>
    </row>
    <row r="82" spans="1:8">
      <c r="A82" s="168"/>
      <c r="B82" s="109" t="s">
        <v>218</v>
      </c>
      <c r="C82" s="71" t="str">
        <f>[5]!S_INFO_NAME(B82)</f>
        <v>紫鑫药业</v>
      </c>
      <c r="D82" s="76">
        <f>[5]!s_pq_pctchange(B82,$B$5,$D$5)</f>
        <v>8.333333333333325</v>
      </c>
      <c r="E82" s="72">
        <f>[5]!S_VAL_PE_TTM(B82,$D$5)</f>
        <v>1337.734130859375</v>
      </c>
      <c r="F82" s="72">
        <f ca="1">[5]!S_VAL_PB(B82,$E$5,1)</f>
        <v>4.6449899673461914</v>
      </c>
      <c r="G82" s="72">
        <f>[5]!S_VAL_MV(B82,$D$5)/100000000</f>
        <v>90.029987540999997</v>
      </c>
      <c r="H82" s="76">
        <f>[5]!s_pq_pctchange(B82,$F$5,$G$5)</f>
        <v>-4.8543689320388435</v>
      </c>
    </row>
    <row r="83" spans="1:8">
      <c r="A83" s="168"/>
      <c r="B83" s="109" t="s">
        <v>219</v>
      </c>
      <c r="C83" s="71" t="str">
        <f>[5]!S_INFO_NAME(B83)</f>
        <v>嘉应制药</v>
      </c>
      <c r="D83" s="76">
        <f>[5]!s_pq_pctchange(B83,$B$5,$D$5)</f>
        <v>-1.9550342130987386</v>
      </c>
      <c r="E83" s="72">
        <f>[5]!S_VAL_PE_TTM(B83,$D$5)</f>
        <v>31.069482803344727</v>
      </c>
      <c r="F83" s="72">
        <f ca="1">[5]!S_VAL_PB(B83,$E$5,1)</f>
        <v>6.4249162673950195</v>
      </c>
      <c r="G83" s="72">
        <f>[5]!S_VAL_MV(B83,$D$5)/100000000</f>
        <v>50.903237754399996</v>
      </c>
      <c r="H83" s="76">
        <f>[5]!s_pq_pctchange(B83,$F$5,$G$5)</f>
        <v>4.2263610315186328</v>
      </c>
    </row>
    <row r="84" spans="1:8">
      <c r="A84" s="168"/>
      <c r="B84" s="109" t="s">
        <v>220</v>
      </c>
      <c r="C84" s="71" t="str">
        <f>[5]!S_INFO_NAME(B84)</f>
        <v>恒康医疗</v>
      </c>
      <c r="D84" s="76">
        <f>[5]!s_pq_pctchange(B84,$B$5,$D$5)</f>
        <v>-2.7859856479527267</v>
      </c>
      <c r="E84" s="72">
        <f>[5]!S_VAL_PE_TTM(B84,$D$5)</f>
        <v>63.061649322509766</v>
      </c>
      <c r="F84" s="72">
        <f ca="1">[5]!S_VAL_PB(B84,$E$5,1)</f>
        <v>17.635005950927734</v>
      </c>
      <c r="G84" s="72">
        <f>[5]!S_VAL_MV(B84,$D$5)/100000000</f>
        <v>141.9405687</v>
      </c>
      <c r="H84" s="76">
        <f>[5]!s_pq_pctchange(B84,$F$5,$G$5)</f>
        <v>22.123015873015884</v>
      </c>
    </row>
    <row r="85" spans="1:8">
      <c r="A85" s="168"/>
      <c r="B85" s="109" t="s">
        <v>221</v>
      </c>
      <c r="C85" s="71" t="str">
        <f>[5]!S_INFO_NAME(B85)</f>
        <v>桂林三金</v>
      </c>
      <c r="D85" s="76">
        <f>[5]!s_pq_pctchange(B85,$B$5,$D$5)</f>
        <v>8.5620197585071445</v>
      </c>
      <c r="E85" s="72">
        <f>[5]!S_VAL_PE_TTM(B85,$D$5)</f>
        <v>26.602598190307617</v>
      </c>
      <c r="F85" s="72">
        <f ca="1">[5]!S_VAL_PB(B85,$E$5,1)</f>
        <v>5.3151421546936035</v>
      </c>
      <c r="G85" s="72">
        <f>[5]!S_VAL_MV(B85,$D$5)/100000000</f>
        <v>116.74156000000001</v>
      </c>
      <c r="H85" s="76">
        <f>[5]!s_pq_pctchange(B85,$F$5,$G$5)</f>
        <v>1.6622340425531901</v>
      </c>
    </row>
    <row r="86" spans="1:8">
      <c r="A86" s="168"/>
      <c r="B86" s="109" t="s">
        <v>222</v>
      </c>
      <c r="C86" s="71" t="str">
        <f>[5]!S_INFO_NAME(B86)</f>
        <v>奇正藏药</v>
      </c>
      <c r="D86" s="76">
        <f>[5]!s_pq_pctchange(B86,$B$5,$D$5)</f>
        <v>1.3507625272331181</v>
      </c>
      <c r="E86" s="72">
        <f>[5]!S_VAL_PE_TTM(B86,$D$5)</f>
        <v>41.178180694580078</v>
      </c>
      <c r="F86" s="72">
        <f ca="1">[5]!S_VAL_PB(B86,$E$5,1)</f>
        <v>6.8216838836669922</v>
      </c>
      <c r="G86" s="72">
        <f>[5]!S_VAL_MV(B86,$D$5)/100000000</f>
        <v>94.435599999999994</v>
      </c>
      <c r="H86" s="76">
        <f>[5]!s_pq_pctchange(B86,$F$5,$G$5)</f>
        <v>-3.6774479397430282</v>
      </c>
    </row>
    <row r="87" spans="1:8">
      <c r="A87" s="168"/>
      <c r="B87" s="109" t="s">
        <v>223</v>
      </c>
      <c r="C87" s="71" t="str">
        <f>[5]!S_INFO_NAME(B87)</f>
        <v>众生药业</v>
      </c>
      <c r="D87" s="76">
        <f>[5]!s_pq_pctchange(B87,$B$5,$D$5)</f>
        <v>1.1143410852713309</v>
      </c>
      <c r="E87" s="72">
        <f>[5]!S_VAL_PE_TTM(B87,$D$5)</f>
        <v>36.42449951171875</v>
      </c>
      <c r="F87" s="72">
        <f ca="1">[5]!S_VAL_PB(B87,$E$5,1)</f>
        <v>4.568455696105957</v>
      </c>
      <c r="G87" s="72">
        <f>[5]!S_VAL_MV(B87,$D$5)/100000000</f>
        <v>76.951446599999997</v>
      </c>
      <c r="H87" s="76">
        <f>[5]!s_pq_pctchange(B87,$F$5,$G$5)</f>
        <v>-13.596491228070185</v>
      </c>
    </row>
    <row r="88" spans="1:8">
      <c r="A88" s="168"/>
      <c r="B88" s="109" t="s">
        <v>224</v>
      </c>
      <c r="C88" s="71" t="str">
        <f>[5]!S_INFO_NAME(B88)</f>
        <v>精华制药</v>
      </c>
      <c r="D88" s="76">
        <f>[5]!s_pq_pctchange(B88,$B$5,$D$5)</f>
        <v>3.7243150684931559</v>
      </c>
      <c r="E88" s="72">
        <f>[5]!S_VAL_PE_TTM(B88,$D$5)</f>
        <v>159.54194641113281</v>
      </c>
      <c r="F88" s="72">
        <f ca="1">[5]!S_VAL_PB(B88,$E$5,1)</f>
        <v>7.2164793014526367</v>
      </c>
      <c r="G88" s="72">
        <f>[5]!S_VAL_MV(B88,$D$5)/100000000</f>
        <v>48.46</v>
      </c>
      <c r="H88" s="76">
        <f>[5]!s_pq_pctchange(B88,$F$5,$G$5)</f>
        <v>1.9464720194647178</v>
      </c>
    </row>
    <row r="89" spans="1:8">
      <c r="A89" s="168"/>
      <c r="B89" s="109" t="s">
        <v>225</v>
      </c>
      <c r="C89" s="71" t="str">
        <f>[5]!S_INFO_NAME(B89)</f>
        <v>信邦制药</v>
      </c>
      <c r="D89" s="76">
        <f>[5]!s_pq_pctchange(B89,$B$5,$D$5)</f>
        <v>8.9022140221402211</v>
      </c>
      <c r="E89" s="72">
        <f>[5]!S_VAL_PE_TTM(B89,$D$5)</f>
        <v>172.20857238769531</v>
      </c>
      <c r="F89" s="72">
        <f ca="1">[5]!S_VAL_PB(B89,$E$5,1)</f>
        <v>11.054567337036133</v>
      </c>
      <c r="G89" s="72">
        <f>[5]!S_VAL_MV(B89,$D$5)/100000000</f>
        <v>118.1573150052</v>
      </c>
      <c r="H89" s="76">
        <f>[5]!s_pq_pctchange(B89,$F$5,$G$5)</f>
        <v>-2.7836504580690535</v>
      </c>
    </row>
    <row r="90" spans="1:8">
      <c r="A90" s="168"/>
      <c r="B90" s="109" t="s">
        <v>226</v>
      </c>
      <c r="C90" s="71" t="str">
        <f>[5]!S_INFO_NAME(B90)</f>
        <v>汉森制药</v>
      </c>
      <c r="D90" s="76">
        <f>[5]!s_pq_pctchange(B90,$B$5,$D$5)</f>
        <v>7.495926127104835</v>
      </c>
      <c r="E90" s="72">
        <f>[5]!S_VAL_PE_TTM(B90,$D$5)</f>
        <v>49.520652770996094</v>
      </c>
      <c r="F90" s="72">
        <f ca="1">[5]!S_VAL_PB(B90,$E$5,1)</f>
        <v>5.3756027221679687</v>
      </c>
      <c r="G90" s="72">
        <f>[5]!S_VAL_MV(B90,$D$5)/100000000</f>
        <v>58.578400000000002</v>
      </c>
      <c r="H90" s="76">
        <f>[5]!s_pq_pctchange(B90,$F$5,$G$5)</f>
        <v>25.853658536585368</v>
      </c>
    </row>
    <row r="91" spans="1:8">
      <c r="A91" s="168"/>
      <c r="B91" s="109" t="s">
        <v>227</v>
      </c>
      <c r="C91" s="71" t="str">
        <f>[5]!S_INFO_NAME(B91)</f>
        <v>贵州百灵</v>
      </c>
      <c r="D91" s="76">
        <f>[5]!s_pq_pctchange(B91,$B$5,$D$5)</f>
        <v>20.416164053076024</v>
      </c>
      <c r="E91" s="72">
        <f>[5]!S_VAL_PE_TTM(B91,$D$5)</f>
        <v>66.189285278320313</v>
      </c>
      <c r="F91" s="72">
        <f ca="1">[5]!S_VAL_PB(B91,$E$5,1)</f>
        <v>8.9284448623657227</v>
      </c>
      <c r="G91" s="72">
        <f>[5]!S_VAL_MV(B91,$D$5)/100000000</f>
        <v>187.83072000000001</v>
      </c>
      <c r="H91" s="76">
        <f>[5]!s_pq_pctchange(B91,$F$5,$G$5)</f>
        <v>22.938894277400589</v>
      </c>
    </row>
    <row r="92" spans="1:8">
      <c r="A92" s="168"/>
      <c r="B92" s="109" t="s">
        <v>228</v>
      </c>
      <c r="C92" s="71" t="str">
        <f>[5]!S_INFO_NAME(B92)</f>
        <v>太安堂</v>
      </c>
      <c r="D92" s="76">
        <f>[5]!s_pq_pctchange(B92,$B$5,$D$5)</f>
        <v>-3.6269430051813378</v>
      </c>
      <c r="E92" s="72">
        <f>[5]!S_VAL_PE_TTM(B92,$D$5)</f>
        <v>61.431022644042969</v>
      </c>
      <c r="F92" s="72">
        <f ca="1">[5]!S_VAL_PB(B92,$E$5,1)</f>
        <v>4.7701373100280762</v>
      </c>
      <c r="G92" s="72">
        <f>[5]!S_VAL_MV(B92,$D$5)/100000000</f>
        <v>93.921071999999995</v>
      </c>
      <c r="H92" s="76">
        <f>[5]!s_pq_pctchange(B92,$F$5,$G$5)</f>
        <v>-18.172043010752692</v>
      </c>
    </row>
    <row r="93" spans="1:8">
      <c r="A93" s="168"/>
      <c r="B93" s="109" t="s">
        <v>229</v>
      </c>
      <c r="C93" s="71" t="str">
        <f>[5]!S_INFO_NAME(B93)</f>
        <v>益盛药业</v>
      </c>
      <c r="D93" s="76">
        <f>[5]!s_pq_pctchange(B93,$B$5,$D$5)</f>
        <v>-1.8856447688564537</v>
      </c>
      <c r="E93" s="72">
        <f>[5]!S_VAL_PE_TTM(B93,$D$5)</f>
        <v>60.448974609375</v>
      </c>
      <c r="F93" s="72">
        <f ca="1">[5]!S_VAL_PB(B93,$E$5,1)</f>
        <v>3.2552638053894043</v>
      </c>
      <c r="G93" s="72">
        <f>[5]!S_VAL_MV(B93,$D$5)/100000000</f>
        <v>53.38249308000001</v>
      </c>
      <c r="H93" s="76">
        <f>[5]!s_pq_pctchange(B93,$F$5,$G$5)</f>
        <v>-2.1293070073557629</v>
      </c>
    </row>
    <row r="94" spans="1:8">
      <c r="A94" s="168"/>
      <c r="B94" s="109" t="s">
        <v>230</v>
      </c>
      <c r="C94" s="71" t="str">
        <f>[5]!S_INFO_NAME(B94)</f>
        <v>瑞康医药</v>
      </c>
      <c r="D94" s="76">
        <f>[5]!s_pq_pctchange(B94,$B$5,$D$5)</f>
        <v>-3.8857142857142923</v>
      </c>
      <c r="E94" s="72">
        <f>[5]!S_VAL_PE_TTM(B94,$D$5)</f>
        <v>45.323223114013672</v>
      </c>
      <c r="F94" s="72">
        <f ca="1">[5]!S_VAL_PB(B94,$E$5,1)</f>
        <v>4.5176486968994141</v>
      </c>
      <c r="G94" s="72">
        <f>[5]!S_VAL_MV(B94,$D$5)/100000000</f>
        <v>73.299945280000003</v>
      </c>
      <c r="H94" s="76">
        <f>[5]!s_pq_pctchange(B94,$F$5,$G$5)</f>
        <v>4.4087350638648548</v>
      </c>
    </row>
    <row r="95" spans="1:8">
      <c r="A95" s="168"/>
      <c r="B95" s="109" t="s">
        <v>231</v>
      </c>
      <c r="C95" s="71" t="str">
        <f>[5]!S_INFO_NAME(B95)</f>
        <v>以岭药业</v>
      </c>
      <c r="D95" s="76">
        <f>[5]!s_pq_pctchange(B95,$B$5,$D$5)</f>
        <v>0.28644175684278128</v>
      </c>
      <c r="E95" s="72">
        <f>[5]!S_VAL_PE_TTM(B95,$D$5)</f>
        <v>60.439895629882812</v>
      </c>
      <c r="F95" s="72">
        <f ca="1">[5]!S_VAL_PB(B95,$E$5,1)</f>
        <v>4.2023811340332031</v>
      </c>
      <c r="G95" s="72">
        <f>[5]!S_VAL_MV(B95,$D$5)/100000000</f>
        <v>177.54309499999999</v>
      </c>
      <c r="H95" s="76">
        <f>[5]!s_pq_pctchange(B95,$F$5,$G$5)</f>
        <v>0.42865890998162737</v>
      </c>
    </row>
    <row r="96" spans="1:8">
      <c r="A96" s="168"/>
      <c r="B96" s="109" t="s">
        <v>232</v>
      </c>
      <c r="C96" s="71" t="str">
        <f>[5]!S_INFO_NAME(B96)</f>
        <v>佛慈制药</v>
      </c>
      <c r="D96" s="76">
        <f>[5]!s_pq_pctchange(B96,$B$5,$D$5)</f>
        <v>0.36832412523020164</v>
      </c>
      <c r="E96" s="72">
        <f>[5]!S_VAL_PE_TTM(B96,$D$5)</f>
        <v>117.73612976074219</v>
      </c>
      <c r="F96" s="72">
        <f ca="1">[5]!S_VAL_PB(B96,$E$5,1)</f>
        <v>5.5737266540527344</v>
      </c>
      <c r="G96" s="72">
        <f>[5]!S_VAL_MV(B96,$D$5)/100000000</f>
        <v>38.742088000000003</v>
      </c>
      <c r="H96" s="76">
        <f>[5]!s_pq_pctchange(B96,$F$5,$G$5)</f>
        <v>-6.1988304093567255</v>
      </c>
    </row>
    <row r="97" spans="1:8">
      <c r="A97" s="168"/>
      <c r="B97" s="109" t="s">
        <v>233</v>
      </c>
      <c r="C97" s="71" t="str">
        <f>[5]!S_INFO_NAME(B97)</f>
        <v>红日药业</v>
      </c>
      <c r="D97" s="76">
        <f>[5]!s_pq_pctchange(B97,$B$5,$D$5)</f>
        <v>0.84063047285463099</v>
      </c>
      <c r="E97" s="72">
        <f>[5]!S_VAL_PE_TTM(B97,$D$5)</f>
        <v>41.860088348388672</v>
      </c>
      <c r="F97" s="72">
        <f ca="1">[5]!S_VAL_PB(B97,$E$5,1)</f>
        <v>9.7466459274291992</v>
      </c>
      <c r="G97" s="72">
        <f>[5]!S_VAL_MV(B97,$D$5)/100000000</f>
        <v>165.29504332830001</v>
      </c>
      <c r="H97" s="76">
        <f>[5]!s_pq_pctchange(B97,$F$5,$G$5)</f>
        <v>3.0052384891094519</v>
      </c>
    </row>
    <row r="98" spans="1:8">
      <c r="A98" s="168"/>
      <c r="B98" s="109" t="s">
        <v>234</v>
      </c>
      <c r="C98" s="71" t="str">
        <f>[5]!S_INFO_NAME(B98)</f>
        <v>上海凯宝</v>
      </c>
      <c r="D98" s="76">
        <f>[5]!s_pq_pctchange(B98,$B$5,$D$5)</f>
        <v>0.2673796791443861</v>
      </c>
      <c r="E98" s="72">
        <f>[5]!S_VAL_PE_TTM(B98,$D$5)</f>
        <v>28.141338348388672</v>
      </c>
      <c r="F98" s="72">
        <f ca="1">[5]!S_VAL_PB(B98,$E$5,1)</f>
        <v>5.9234600067138672</v>
      </c>
      <c r="G98" s="72">
        <f>[5]!S_VAL_MV(B98,$D$5)/100000000</f>
        <v>94.694400000000002</v>
      </c>
      <c r="H98" s="76">
        <f>[5]!s_pq_pctchange(B98,$F$5,$G$5)</f>
        <v>-1.2178619756427533</v>
      </c>
    </row>
    <row r="99" spans="1:8">
      <c r="A99" s="168"/>
      <c r="B99" s="109" t="s">
        <v>235</v>
      </c>
      <c r="C99" s="71" t="str">
        <f>[5]!S_INFO_NAME(B99)</f>
        <v>福瑞股份</v>
      </c>
      <c r="D99" s="76">
        <f>[5]!s_pq_pctchange(B99,$B$5,$D$5)</f>
        <v>-0.64552343530733802</v>
      </c>
      <c r="E99" s="72">
        <f>[5]!S_VAL_PE_TTM(B99,$D$5)</f>
        <v>310.8172607421875</v>
      </c>
      <c r="F99" s="72">
        <f ca="1">[5]!S_VAL_PB(B99,$E$5,1)</f>
        <v>6.6292920112609863</v>
      </c>
      <c r="G99" s="72">
        <f>[5]!S_VAL_MV(B99,$D$5)/100000000</f>
        <v>45.960527999999996</v>
      </c>
      <c r="H99" s="76">
        <f>[5]!s_pq_pctchange(B99,$F$5,$G$5)</f>
        <v>34.767836919592312</v>
      </c>
    </row>
    <row r="100" spans="1:8">
      <c r="A100" s="168"/>
      <c r="B100" s="109" t="s">
        <v>236</v>
      </c>
      <c r="C100" s="71" t="str">
        <f>[5]!S_INFO_NAME(B100)</f>
        <v>香雪制药</v>
      </c>
      <c r="D100" s="76">
        <f>[5]!s_pq_pctchange(B100,$B$5,$D$5)</f>
        <v>2.3977433004231496</v>
      </c>
      <c r="E100" s="72">
        <f>[5]!S_VAL_PE_TTM(B100,$D$5)</f>
        <v>57.593715667724609</v>
      </c>
      <c r="F100" s="72">
        <f ca="1">[5]!S_VAL_PB(B100,$E$5,1)</f>
        <v>7.2050881385803223</v>
      </c>
      <c r="G100" s="72">
        <f>[5]!S_VAL_MV(B100,$D$5)/100000000</f>
        <v>110.98507105620001</v>
      </c>
      <c r="H100" s="76">
        <f>[5]!s_pq_pctchange(B100,$F$5,$G$5)</f>
        <v>-4.9565661727133286</v>
      </c>
    </row>
    <row r="101" spans="1:8">
      <c r="A101" s="168"/>
      <c r="B101" s="109" t="s">
        <v>237</v>
      </c>
      <c r="C101" s="71" t="str">
        <f>[5]!S_INFO_NAME(B101)</f>
        <v>振东制药</v>
      </c>
      <c r="D101" s="76">
        <f>[5]!s_pq_pctchange(B101,$B$5,$D$5)</f>
        <v>3.3078880407124478</v>
      </c>
      <c r="E101" s="72">
        <f>[5]!S_VAL_PE_TTM(B101,$D$5)</f>
        <v>66.539329528808594</v>
      </c>
      <c r="F101" s="72">
        <f ca="1">[5]!S_VAL_PB(B101,$E$5,1)</f>
        <v>2.3976073265075684</v>
      </c>
      <c r="G101" s="72">
        <f>[5]!S_VAL_MV(B101,$D$5)/100000000</f>
        <v>46.7712</v>
      </c>
      <c r="H101" s="76">
        <f>[5]!s_pq_pctchange(B101,$F$5,$G$5)</f>
        <v>-2.2095509622237941</v>
      </c>
    </row>
    <row r="102" spans="1:8">
      <c r="A102" s="168"/>
      <c r="B102" s="109" t="s">
        <v>238</v>
      </c>
      <c r="C102" s="71" t="str">
        <f>[5]!S_INFO_NAME(B102)</f>
        <v>佐力药业</v>
      </c>
      <c r="D102" s="76">
        <f>[5]!s_pq_pctchange(B102,$B$5,$D$5)</f>
        <v>21.538461538461529</v>
      </c>
      <c r="E102" s="72">
        <f>[5]!S_VAL_PE_TTM(B102,$D$5)</f>
        <v>58.442771911621094</v>
      </c>
      <c r="F102" s="72">
        <f ca="1">[5]!S_VAL_PB(B102,$E$5,1)</f>
        <v>6.713139533996582</v>
      </c>
      <c r="G102" s="72">
        <f>[5]!S_VAL_MV(B102,$D$5)/100000000</f>
        <v>52.557119999999998</v>
      </c>
      <c r="H102" s="76">
        <f>[5]!s_pq_pctchange(B102,$F$5,$G$5)</f>
        <v>23.910050481872425</v>
      </c>
    </row>
    <row r="103" spans="1:8">
      <c r="A103" s="168"/>
      <c r="B103" s="109" t="s">
        <v>239</v>
      </c>
      <c r="C103" s="71" t="str">
        <f>[5]!S_INFO_NAME(B103)</f>
        <v>同仁堂</v>
      </c>
      <c r="D103" s="76">
        <f>[5]!s_pq_pctchange(B103,$B$5,$D$5)</f>
        <v>1.3970983342289189</v>
      </c>
      <c r="E103" s="72">
        <f>[5]!S_VAL_PE_TTM(B103,$D$5)</f>
        <v>34.873077392578125</v>
      </c>
      <c r="F103" s="72">
        <f ca="1">[5]!S_VAL_PB(B103,$E$5,1)</f>
        <v>4.9409832954406738</v>
      </c>
      <c r="G103" s="72">
        <f>[5]!S_VAL_MV(B103,$D$5)/100000000</f>
        <v>247.4127003282</v>
      </c>
      <c r="H103" s="76">
        <f>[5]!s_pq_pctchange(B103,$F$5,$G$5)</f>
        <v>8.4093211752786168</v>
      </c>
    </row>
    <row r="104" spans="1:8">
      <c r="A104" s="168"/>
      <c r="B104" s="109" t="s">
        <v>240</v>
      </c>
      <c r="C104" s="71" t="str">
        <f>[5]!S_INFO_NAME(B104)</f>
        <v>太极集团</v>
      </c>
      <c r="D104" s="76">
        <f>[5]!s_pq_pctchange(B104,$B$5,$D$5)</f>
        <v>-3.4989503149055246</v>
      </c>
      <c r="E104" s="72">
        <f>[5]!S_VAL_PE_TTM(B104,$D$5)</f>
        <v>388.67697143554687</v>
      </c>
      <c r="F104" s="72">
        <f ca="1">[5]!S_VAL_PB(B104,$E$5,1)</f>
        <v>6.2060151100158691</v>
      </c>
      <c r="G104" s="72">
        <f>[5]!S_VAL_MV(B104,$D$5)/100000000</f>
        <v>58.8686826</v>
      </c>
      <c r="H104" s="76">
        <f>[5]!s_pq_pctchange(B104,$F$5,$G$5)</f>
        <v>-3.6912751677852351</v>
      </c>
    </row>
    <row r="105" spans="1:8">
      <c r="A105" s="168"/>
      <c r="B105" s="109" t="s">
        <v>241</v>
      </c>
      <c r="C105" s="71" t="str">
        <f>[5]!S_INFO_NAME(B105)</f>
        <v>西藏药业</v>
      </c>
      <c r="D105" s="76">
        <f>[5]!s_pq_pctchange(B105,$B$5,$D$5)</f>
        <v>0</v>
      </c>
      <c r="E105" s="72">
        <f>[5]!S_VAL_PE_TTM(B105,$D$5)</f>
        <v>109.52996063232422</v>
      </c>
      <c r="F105" s="72">
        <f ca="1">[5]!S_VAL_PB(B105,$E$5,1)</f>
        <v>10.636220932006836</v>
      </c>
      <c r="G105" s="72">
        <f>[5]!S_VAL_MV(B105,$D$5)/100000000</f>
        <v>41.332717100000004</v>
      </c>
      <c r="H105" s="76">
        <f>[5]!s_pq_pctchange(B105,$F$5,$G$5)</f>
        <v>-8.8386433710174739</v>
      </c>
    </row>
    <row r="106" spans="1:8">
      <c r="A106" s="168"/>
      <c r="B106" s="109" t="s">
        <v>242</v>
      </c>
      <c r="C106" s="71" t="str">
        <f>[5]!S_INFO_NAME(B106)</f>
        <v>太龙药业</v>
      </c>
      <c r="D106" s="76">
        <f>[5]!s_pq_pctchange(B106,$B$5,$D$5)</f>
        <v>7.0013210039630014</v>
      </c>
      <c r="E106" s="72">
        <f>[5]!S_VAL_PE_TTM(B106,$D$5)</f>
        <v>112.57463836669922</v>
      </c>
      <c r="F106" s="72">
        <f ca="1">[5]!S_VAL_PB(B106,$E$5,1)</f>
        <v>3.85951828956604</v>
      </c>
      <c r="G106" s="72">
        <f>[5]!S_VAL_MV(B106,$D$5)/100000000</f>
        <v>40.225321871999995</v>
      </c>
      <c r="H106" s="76">
        <f>[5]!s_pq_pctchange(B106,$F$5,$G$5)</f>
        <v>-3.3434650455926973</v>
      </c>
    </row>
    <row r="107" spans="1:8">
      <c r="A107" s="168"/>
      <c r="B107" s="109" t="s">
        <v>243</v>
      </c>
      <c r="C107" s="71" t="str">
        <f>[5]!S_INFO_NAME(B107)</f>
        <v>中恒集团</v>
      </c>
      <c r="D107" s="76">
        <f>[5]!s_pq_pctchange(B107,$B$5,$D$5)</f>
        <v>-0.59040590405903259</v>
      </c>
      <c r="E107" s="72">
        <f>[5]!S_VAL_PE_TTM(B107,$D$5)</f>
        <v>17.126325607299805</v>
      </c>
      <c r="F107" s="72">
        <f ca="1">[5]!S_VAL_PB(B107,$E$5,1)</f>
        <v>4.0943560600280762</v>
      </c>
      <c r="G107" s="72">
        <f>[5]!S_VAL_MV(B107,$D$5)/100000000</f>
        <v>147.05839202159999</v>
      </c>
      <c r="H107" s="76">
        <f>[5]!s_pq_pctchange(B107,$F$5,$G$5)</f>
        <v>-0.94408133623820056</v>
      </c>
    </row>
    <row r="108" spans="1:8">
      <c r="A108" s="168"/>
      <c r="B108" s="109" t="s">
        <v>244</v>
      </c>
      <c r="C108" s="71" t="str">
        <f>[5]!S_INFO_NAME(B108)</f>
        <v>开开实业</v>
      </c>
      <c r="D108" s="76">
        <f>[5]!s_pq_pctchange(B108,$B$5,$D$5)</f>
        <v>4.0609137055837685</v>
      </c>
      <c r="E108" s="72">
        <f>[5]!S_VAL_PE_TTM(B108,$D$5)</f>
        <v>63.632656097412109</v>
      </c>
      <c r="F108" s="72">
        <f ca="1">[5]!S_VAL_PB(B108,$E$5,1)</f>
        <v>9.3281173706054687</v>
      </c>
      <c r="G108" s="72">
        <f>[5]!S_VAL_MV(B108,$D$5)/100000000</f>
        <v>34.8705</v>
      </c>
      <c r="H108" s="76">
        <f>[5]!s_pq_pctchange(B108,$F$5,$G$5)</f>
        <v>-2.4574669187145459</v>
      </c>
    </row>
    <row r="109" spans="1:8">
      <c r="A109" s="168"/>
      <c r="B109" s="109" t="s">
        <v>245</v>
      </c>
      <c r="C109" s="71" t="str">
        <f>[5]!S_INFO_NAME(B109)</f>
        <v>羚锐制药</v>
      </c>
      <c r="D109" s="76">
        <f>[5]!s_pq_pctchange(B109,$B$5,$D$5)</f>
        <v>0.12224938875304847</v>
      </c>
      <c r="E109" s="72">
        <f>[5]!S_VAL_PE_TTM(B109,$D$5)</f>
        <v>67.081779479980469</v>
      </c>
      <c r="F109" s="72">
        <f ca="1">[5]!S_VAL_PB(B109,$E$5,1)</f>
        <v>4.5511107444763184</v>
      </c>
      <c r="G109" s="72">
        <f>[5]!S_VAL_MV(B109,$D$5)/100000000</f>
        <v>43.862598561599995</v>
      </c>
      <c r="H109" s="76">
        <f>[5]!s_pq_pctchange(B109,$F$5,$G$5)</f>
        <v>-4.0877367896311139</v>
      </c>
    </row>
    <row r="110" spans="1:8">
      <c r="A110" s="168"/>
      <c r="B110" s="109" t="s">
        <v>245</v>
      </c>
      <c r="C110" s="71" t="str">
        <f>[5]!S_INFO_NAME(B110)</f>
        <v>羚锐制药</v>
      </c>
      <c r="D110" s="76">
        <f>[5]!s_pq_pctchange(B110,$B$5,$D$5)</f>
        <v>0.12224938875304847</v>
      </c>
      <c r="E110" s="72">
        <f>[5]!S_VAL_PE_TTM(B110,$D$5)</f>
        <v>67.081779479980469</v>
      </c>
      <c r="F110" s="72">
        <f ca="1">[5]!S_VAL_PB(B110,$E$5,1)</f>
        <v>4.5511107444763184</v>
      </c>
      <c r="G110" s="72">
        <f>[5]!S_VAL_MV(B110,$D$5)/100000000</f>
        <v>43.862598561599995</v>
      </c>
      <c r="H110" s="76">
        <f>[5]!s_pq_pctchange(B110,$F$5,$G$5)</f>
        <v>-4.0877367896311139</v>
      </c>
    </row>
    <row r="111" spans="1:8">
      <c r="A111" s="168"/>
      <c r="B111" s="109" t="s">
        <v>246</v>
      </c>
      <c r="C111" s="71" t="str">
        <f>[5]!S_INFO_NAME(B111)</f>
        <v>中新药业</v>
      </c>
      <c r="D111" s="76">
        <f>[5]!s_pq_pctchange(B111,$B$5,$D$5)</f>
        <v>-0.2035278154681075</v>
      </c>
      <c r="E111" s="72">
        <f>[5]!S_VAL_PE_TTM(B111,$D$5)</f>
        <v>30.131336212158203</v>
      </c>
      <c r="F111" s="72">
        <f ca="1">[5]!S_VAL_PB(B111,$E$5,1)</f>
        <v>4.6486225128173828</v>
      </c>
      <c r="G111" s="72">
        <f>[5]!S_VAL_MV(B111,$D$5)/100000000</f>
        <v>108.75231271200001</v>
      </c>
      <c r="H111" s="76">
        <f>[5]!s_pq_pctchange(B111,$F$5,$G$5)</f>
        <v>-2.5056010562852671</v>
      </c>
    </row>
    <row r="112" spans="1:8">
      <c r="A112" s="168"/>
      <c r="B112" s="109" t="s">
        <v>247</v>
      </c>
      <c r="C112" s="71" t="str">
        <f>[5]!S_INFO_NAME(B112)</f>
        <v>亚宝药业</v>
      </c>
      <c r="D112" s="76">
        <f>[5]!s_pq_pctchange(B112,$B$5,$D$5)</f>
        <v>-0.53590568060022381</v>
      </c>
      <c r="E112" s="72">
        <f>[5]!S_VAL_PE_TTM(B112,$D$5)</f>
        <v>43.463924407958984</v>
      </c>
      <c r="F112" s="72">
        <f ca="1">[5]!S_VAL_PB(B112,$E$5,1)</f>
        <v>3.8556652069091797</v>
      </c>
      <c r="G112" s="72">
        <f>[5]!S_VAL_MV(B112,$D$5)/100000000</f>
        <v>64.217600000000004</v>
      </c>
      <c r="H112" s="76">
        <f>[5]!s_pq_pctchange(B112,$F$5,$G$5)</f>
        <v>1.794453507340954</v>
      </c>
    </row>
    <row r="113" spans="1:8">
      <c r="A113" s="168"/>
      <c r="B113" s="109" t="s">
        <v>248</v>
      </c>
      <c r="C113" s="71" t="str">
        <f>[5]!S_INFO_NAME(B113)</f>
        <v>昆明制药</v>
      </c>
      <c r="D113" s="76">
        <f>[5]!s_pq_pctchange(B113,$B$5,$D$5)</f>
        <v>-4.3687650498795971</v>
      </c>
      <c r="E113" s="72">
        <f>[5]!S_VAL_PE_TTM(B113,$D$5)</f>
        <v>36.061901092529297</v>
      </c>
      <c r="F113" s="72">
        <f ca="1">[5]!S_VAL_PB(B113,$E$5,1)</f>
        <v>5.4216289520263672</v>
      </c>
      <c r="G113" s="72">
        <f>[5]!S_VAL_MV(B113,$D$5)/100000000</f>
        <v>94.834189205999991</v>
      </c>
      <c r="H113" s="76">
        <f>[5]!s_pq_pctchange(B113,$F$5,$G$5)</f>
        <v>2.0770229337949031</v>
      </c>
    </row>
    <row r="114" spans="1:8">
      <c r="A114" s="168"/>
      <c r="B114" s="109" t="s">
        <v>249</v>
      </c>
      <c r="C114" s="71" t="str">
        <f>[5]!S_INFO_NAME(B114)</f>
        <v>片仔癀</v>
      </c>
      <c r="D114" s="76">
        <f>[5]!s_pq_pctchange(B114,$B$5,$D$5)</f>
        <v>-0.50517199903776788</v>
      </c>
      <c r="E114" s="72">
        <f>[5]!S_VAL_PE_TTM(B114,$D$5)</f>
        <v>31.529287338256836</v>
      </c>
      <c r="F114" s="72">
        <f ca="1">[5]!S_VAL_PB(B114,$E$5,1)</f>
        <v>5.3274331092834473</v>
      </c>
      <c r="G114" s="72">
        <f>[5]!S_VAL_MV(B114,$D$5)/100000000</f>
        <v>133.0837320208</v>
      </c>
      <c r="H114" s="76">
        <f>[5]!s_pq_pctchange(B114,$F$5,$G$5)</f>
        <v>-10.334664384864055</v>
      </c>
    </row>
    <row r="115" spans="1:8">
      <c r="A115" s="168"/>
      <c r="B115" s="109" t="s">
        <v>250</v>
      </c>
      <c r="C115" s="71" t="str">
        <f>[5]!S_INFO_NAME(B115)</f>
        <v>迪康药业</v>
      </c>
      <c r="D115" s="76">
        <f>[5]!s_pq_pctchange(B115,$B$5,$D$5)</f>
        <v>-3.5830618892508048</v>
      </c>
      <c r="E115" s="72">
        <f>[5]!S_VAL_PE_TTM(B115,$D$5)</f>
        <v>111.48935699462891</v>
      </c>
      <c r="F115" s="72">
        <f ca="1">[5]!S_VAL_PB(B115,$E$5,1)</f>
        <v>4.5357036590576172</v>
      </c>
      <c r="G115" s="72">
        <f>[5]!S_VAL_MV(B115,$D$5)/100000000</f>
        <v>25.989146615999999</v>
      </c>
      <c r="H115" s="76">
        <f>[5]!s_pq_pctchange(B115,$F$5,$G$5)</f>
        <v>-14.882032667876576</v>
      </c>
    </row>
    <row r="116" spans="1:8">
      <c r="A116" s="168"/>
      <c r="B116" s="109" t="s">
        <v>251</v>
      </c>
      <c r="C116" s="71" t="str">
        <f>[5]!S_INFO_NAME(B116)</f>
        <v>千金药业</v>
      </c>
      <c r="D116" s="76">
        <f>[5]!s_pq_pctchange(B116,$B$5,$D$5)</f>
        <v>-4.5179063360881511</v>
      </c>
      <c r="E116" s="72">
        <f>[5]!S_VAL_PE_TTM(B116,$D$5)</f>
        <v>45.307781219482422</v>
      </c>
      <c r="F116" s="72">
        <f ca="1">[5]!S_VAL_PB(B116,$E$5,1)</f>
        <v>5.1669435501098633</v>
      </c>
      <c r="G116" s="72">
        <f>[5]!S_VAL_MV(B116,$D$5)/100000000</f>
        <v>52.825167359999988</v>
      </c>
      <c r="H116" s="76">
        <f>[5]!s_pq_pctchange(B116,$F$5,$G$5)</f>
        <v>3.5361842105263053</v>
      </c>
    </row>
    <row r="117" spans="1:8">
      <c r="A117" s="168"/>
      <c r="B117" s="109" t="s">
        <v>252</v>
      </c>
      <c r="C117" s="71" t="str">
        <f>[5]!S_INFO_NAME(B117)</f>
        <v>天士力</v>
      </c>
      <c r="D117" s="76">
        <f>[5]!s_pq_pctchange(B117,$B$5,$D$5)</f>
        <v>1.6806722689075571</v>
      </c>
      <c r="E117" s="72">
        <f>[5]!S_VAL_PE_TTM(B117,$D$5)</f>
        <v>34.156883239746094</v>
      </c>
      <c r="F117" s="72">
        <f ca="1">[5]!S_VAL_PB(B117,$E$5,1)</f>
        <v>11.212029457092285</v>
      </c>
      <c r="G117" s="72">
        <f>[5]!S_VAL_MV(B117,$D$5)/100000000</f>
        <v>424.91146785559999</v>
      </c>
      <c r="H117" s="76">
        <f>[5]!s_pq_pctchange(B117,$F$5,$G$5)</f>
        <v>1.2033978291646763</v>
      </c>
    </row>
    <row r="118" spans="1:8">
      <c r="A118" s="168"/>
      <c r="B118" s="109" t="s">
        <v>253</v>
      </c>
      <c r="C118" s="71" t="str">
        <f>[5]!S_INFO_NAME(B118)</f>
        <v>康缘药业</v>
      </c>
      <c r="D118" s="76">
        <f>[5]!s_pq_pctchange(B118,$B$5,$D$5)</f>
        <v>-1.1768901569186752</v>
      </c>
      <c r="E118" s="72">
        <f>[5]!S_VAL_PE_TTM(B118,$D$5)</f>
        <v>42.772750854492188</v>
      </c>
      <c r="F118" s="72">
        <f ca="1">[5]!S_VAL_PB(B118,$E$5,1)</f>
        <v>7.3185563087463379</v>
      </c>
      <c r="G118" s="72">
        <f>[5]!S_VAL_MV(B118,$D$5)/100000000</f>
        <v>138.21083763589999</v>
      </c>
      <c r="H118" s="76">
        <f>[5]!s_pq_pctchange(B118,$F$5,$G$5)</f>
        <v>-3.8558786346396867</v>
      </c>
    </row>
    <row r="119" spans="1:8">
      <c r="A119" s="168"/>
      <c r="B119" s="109" t="s">
        <v>254</v>
      </c>
      <c r="C119" s="71" t="str">
        <f>[5]!S_INFO_NAME(B119)</f>
        <v>康恩贝</v>
      </c>
      <c r="D119" s="76">
        <f>[5]!s_pq_pctchange(B119,$B$5,$D$5)</f>
        <v>-3.4973325429756952</v>
      </c>
      <c r="E119" s="72">
        <f>[5]!S_VAL_PE_TTM(B119,$D$5)</f>
        <v>26.405374526977539</v>
      </c>
      <c r="F119" s="72">
        <f ca="1">[5]!S_VAL_PB(B119,$E$5,1)</f>
        <v>5.6934256553649902</v>
      </c>
      <c r="G119" s="72">
        <f>[5]!S_VAL_MV(B119,$D$5)/100000000</f>
        <v>131.80287999999999</v>
      </c>
      <c r="H119" s="76">
        <f>[5]!s_pq_pctchange(B119,$F$5,$G$5)</f>
        <v>0</v>
      </c>
    </row>
    <row r="120" spans="1:8">
      <c r="A120" s="168"/>
      <c r="B120" s="109" t="s">
        <v>255</v>
      </c>
      <c r="C120" s="71" t="str">
        <f>[5]!S_INFO_NAME(B120)</f>
        <v>益佰制药</v>
      </c>
      <c r="D120" s="76">
        <f>[5]!s_pq_pctchange(B120,$B$5,$D$5)</f>
        <v>-2.2029897718332081</v>
      </c>
      <c r="E120" s="72">
        <f>[5]!S_VAL_PE_TTM(B120,$D$5)</f>
        <v>31.902931213378906</v>
      </c>
      <c r="F120" s="72">
        <f ca="1">[5]!S_VAL_PB(B120,$E$5,1)</f>
        <v>7.6572399139404297</v>
      </c>
      <c r="G120" s="72">
        <f>[5]!S_VAL_MV(B120,$D$5)/100000000</f>
        <v>147.66828813000001</v>
      </c>
      <c r="H120" s="76">
        <f>[5]!s_pq_pctchange(B120,$F$5,$G$5)</f>
        <v>2.5786163522012462</v>
      </c>
    </row>
    <row r="121" spans="1:8">
      <c r="A121" s="168"/>
      <c r="B121" s="109" t="s">
        <v>256</v>
      </c>
      <c r="C121" s="71" t="str">
        <f>[5]!S_INFO_NAME(B121)</f>
        <v>神奇制药</v>
      </c>
      <c r="D121" s="76">
        <f>[5]!s_pq_pctchange(B121,$B$5,$D$5)</f>
        <v>3.1249999999999778</v>
      </c>
      <c r="E121" s="72">
        <f>[5]!S_VAL_PE_TTM(B121,$D$5)</f>
        <v>50.236801147460937</v>
      </c>
      <c r="F121" s="72">
        <f ca="1">[5]!S_VAL_PB(B121,$E$5,1)</f>
        <v>4.7156648635864258</v>
      </c>
      <c r="G121" s="72">
        <f>[5]!S_VAL_MV(B121,$D$5)/100000000</f>
        <v>80.77833373499999</v>
      </c>
      <c r="H121" s="76">
        <f>[5]!s_pq_pctchange(B121,$F$5,$G$5)</f>
        <v>-8.2828282828282802</v>
      </c>
    </row>
    <row r="122" spans="1:8">
      <c r="A122" s="168"/>
      <c r="B122" s="109" t="s">
        <v>258</v>
      </c>
      <c r="C122" s="71" t="str">
        <f>[5]!S_INFO_NAME(B122)</f>
        <v>天目药业</v>
      </c>
      <c r="D122" s="76">
        <f>[5]!s_pq_pctchange(B122,$B$5,$D$5)</f>
        <v>1.6839378238341807</v>
      </c>
      <c r="E122" s="72">
        <f>[5]!S_VAL_PE_TTM(B122,$D$5)</f>
        <v>3805.130126953125</v>
      </c>
      <c r="F122" s="72">
        <f ca="1">[5]!S_VAL_PB(B122,$E$5,1)</f>
        <v>23.642580032348633</v>
      </c>
      <c r="G122" s="72">
        <f>[5]!S_VAL_MV(B122,$D$5)/100000000</f>
        <v>19.119284944999997</v>
      </c>
      <c r="H122" s="76">
        <f>[5]!s_pq_pctchange(B122,$F$5,$G$5)</f>
        <v>-22.206800832755025</v>
      </c>
    </row>
    <row r="123" spans="1:8">
      <c r="A123" s="168"/>
      <c r="B123" s="109" t="s">
        <v>259</v>
      </c>
      <c r="C123" s="71" t="str">
        <f>[5]!S_INFO_NAME(B123)</f>
        <v>江中药业</v>
      </c>
      <c r="D123" s="76">
        <f>[5]!s_pq_pctchange(B123,$B$5,$D$5)</f>
        <v>-0.27247956403270157</v>
      </c>
      <c r="E123" s="72">
        <f>[5]!S_VAL_PE_TTM(B123,$D$5)</f>
        <v>35.606109619140625</v>
      </c>
      <c r="F123" s="72">
        <f ca="1">[5]!S_VAL_PB(B123,$E$5,1)</f>
        <v>2.6416983604431152</v>
      </c>
      <c r="G123" s="72">
        <f>[5]!S_VAL_MV(B123,$D$5)/100000000</f>
        <v>54.9</v>
      </c>
      <c r="H123" s="76">
        <f>[5]!s_pq_pctchange(B123,$F$5,$G$5)</f>
        <v>-7.0339976553341117</v>
      </c>
    </row>
    <row r="124" spans="1:8">
      <c r="A124" s="168"/>
      <c r="B124" s="109" t="s">
        <v>260</v>
      </c>
      <c r="C124" s="71" t="str">
        <f>[5]!S_INFO_NAME(B124)</f>
        <v>辅仁药业</v>
      </c>
      <c r="D124" s="76">
        <f>[5]!s_pq_pctchange(B124,$B$5,$D$5)</f>
        <v>12.168141592920346</v>
      </c>
      <c r="E124" s="72">
        <f>[5]!S_VAL_PE_TTM(B124,$D$5)</f>
        <v>165.00753784179687</v>
      </c>
      <c r="F124" s="72">
        <f ca="1">[5]!S_VAL_PB(B124,$E$5,1)</f>
        <v>12.972850799560547</v>
      </c>
      <c r="G124" s="72">
        <f>[5]!S_VAL_MV(B124,$D$5)/100000000</f>
        <v>36.0158328192</v>
      </c>
      <c r="H124" s="76">
        <f>[5]!s_pq_pctchange(B124,$F$5,$G$5)</f>
        <v>-4.082955281918343</v>
      </c>
    </row>
    <row r="125" spans="1:8">
      <c r="A125" s="168"/>
      <c r="B125" s="109" t="s">
        <v>261</v>
      </c>
      <c r="C125" s="71" t="str">
        <f>[5]!S_INFO_NAME(B125)</f>
        <v>武汉健民</v>
      </c>
      <c r="D125" s="76">
        <f>[5]!s_pq_pctchange(B125,$B$5,$D$5)</f>
        <v>-3.0444964871194302</v>
      </c>
      <c r="E125" s="72">
        <f>[5]!S_VAL_PE_TTM(B125,$D$5)</f>
        <v>41.130683898925781</v>
      </c>
      <c r="F125" s="72">
        <f ca="1">[5]!S_VAL_PB(B125,$E$5,1)</f>
        <v>4.8553094863891602</v>
      </c>
      <c r="G125" s="72">
        <f>[5]!S_VAL_MV(B125,$D$5)/100000000</f>
        <v>44.454914279999997</v>
      </c>
      <c r="H125" s="76">
        <f>[5]!s_pq_pctchange(B125,$F$5,$G$5)</f>
        <v>11.297071129707103</v>
      </c>
    </row>
    <row r="126" spans="1:8">
      <c r="A126" s="168"/>
      <c r="B126" s="109" t="s">
        <v>262</v>
      </c>
      <c r="C126" s="71" t="str">
        <f>[5]!S_INFO_NAME(B126)</f>
        <v>马应龙</v>
      </c>
      <c r="D126" s="76">
        <f>[5]!s_pq_pctchange(B126,$B$5,$D$5)</f>
        <v>7.2463768115942129</v>
      </c>
      <c r="E126" s="72">
        <f>[5]!S_VAL_PE_TTM(B126,$D$5)</f>
        <v>33.371795654296875</v>
      </c>
      <c r="F126" s="72">
        <f ca="1">[5]!S_VAL_PB(B126,$E$5,1)</f>
        <v>4.6438875198364258</v>
      </c>
      <c r="G126" s="72">
        <f>[5]!S_VAL_MV(B126,$D$5)/100000000</f>
        <v>66.249667216800006</v>
      </c>
      <c r="H126" s="76">
        <f>[5]!s_pq_pctchange(B126,$F$5,$G$5)</f>
        <v>-2.1468926553672385</v>
      </c>
    </row>
    <row r="127" spans="1:8">
      <c r="A127" s="168"/>
      <c r="B127" s="109" t="s">
        <v>257</v>
      </c>
      <c r="C127" s="71" t="str">
        <f>[5]!S_INFO_NAME(B127)</f>
        <v>鼎立股份</v>
      </c>
      <c r="D127" s="76">
        <f>[5]!s_pq_pctchange(B127,$B$5,$D$5)</f>
        <v>-1.8308631211856996</v>
      </c>
      <c r="E127" s="72">
        <f>[5]!S_VAL_PE_TTM(B127,$D$5)</f>
        <v>226.61701965332031</v>
      </c>
      <c r="F127" s="72">
        <f ca="1">[5]!S_VAL_PB(B127,$E$5,1)</f>
        <v>7.1713066101074219</v>
      </c>
      <c r="G127" s="72">
        <f>[5]!S_VAL_MV(B127,$D$5)/100000000</f>
        <v>63.8895323096</v>
      </c>
      <c r="H127" s="76">
        <f>[5]!s_pq_pctchange(B127,$F$5,$G$5)</f>
        <v>-4.6617915904936025</v>
      </c>
    </row>
    <row r="128" spans="1:8">
      <c r="A128" s="168"/>
      <c r="B128" s="109" t="s">
        <v>258</v>
      </c>
      <c r="C128" s="71" t="str">
        <f>[5]!S_INFO_NAME(B128)</f>
        <v>天目药业</v>
      </c>
      <c r="D128" s="76">
        <f>[5]!s_pq_pctchange(B128,$B$5,$D$5)</f>
        <v>1.6839378238341807</v>
      </c>
      <c r="E128" s="72">
        <f>[5]!S_VAL_PE_TTM(B128,$D$5)</f>
        <v>3805.130126953125</v>
      </c>
      <c r="F128" s="72">
        <f ca="1">[5]!S_VAL_PB(B128,$E$5,1)</f>
        <v>23.642580032348633</v>
      </c>
      <c r="G128" s="72">
        <f>[5]!S_VAL_MV(B128,$D$5)/100000000</f>
        <v>19.119284944999997</v>
      </c>
      <c r="H128" s="76">
        <f>[5]!s_pq_pctchange(B128,$F$5,$G$5)</f>
        <v>-22.206800832755025</v>
      </c>
    </row>
    <row r="129" spans="1:8">
      <c r="A129" s="168"/>
      <c r="B129" s="109" t="s">
        <v>259</v>
      </c>
      <c r="C129" s="71" t="str">
        <f>[5]!S_INFO_NAME(B129)</f>
        <v>江中药业</v>
      </c>
      <c r="D129" s="76">
        <f>[5]!s_pq_pctchange(B129,$B$5,$D$5)</f>
        <v>-0.27247956403270157</v>
      </c>
      <c r="E129" s="72">
        <f>[5]!S_VAL_PE_TTM(B129,$D$5)</f>
        <v>35.606109619140625</v>
      </c>
      <c r="F129" s="72">
        <f ca="1">[5]!S_VAL_PB(B129,$E$5,1)</f>
        <v>2.6416983604431152</v>
      </c>
      <c r="G129" s="72">
        <f>[5]!S_VAL_MV(B129,$D$5)/100000000</f>
        <v>54.9</v>
      </c>
      <c r="H129" s="76">
        <f>[5]!s_pq_pctchange(B129,$F$5,$G$5)</f>
        <v>-7.0339976553341117</v>
      </c>
    </row>
    <row r="130" spans="1:8">
      <c r="A130" s="168"/>
      <c r="B130" s="109" t="s">
        <v>263</v>
      </c>
      <c r="C130" s="71" t="str">
        <f>[5]!S_INFO_NAME(B130)</f>
        <v>辅仁药业</v>
      </c>
      <c r="D130" s="76">
        <f>[5]!s_pq_pctchange(B130,$B$5,$D$5)</f>
        <v>12.168141592920346</v>
      </c>
      <c r="E130" s="72">
        <f>[5]!S_VAL_PE_TTM(B130,$D$5)</f>
        <v>165.00753784179687</v>
      </c>
      <c r="F130" s="72">
        <f ca="1">[5]!S_VAL_PB(B130,$E$5,1)</f>
        <v>12.972850799560547</v>
      </c>
      <c r="G130" s="72">
        <f>[5]!S_VAL_MV(B130,$D$5)/100000000</f>
        <v>36.0158328192</v>
      </c>
      <c r="H130" s="76">
        <f>[5]!s_pq_pctchange(B130,$F$5,$G$5)</f>
        <v>-4.082955281918343</v>
      </c>
    </row>
    <row r="131" spans="1:8">
      <c r="A131" s="168"/>
      <c r="B131" s="109" t="s">
        <v>264</v>
      </c>
      <c r="C131" s="71" t="str">
        <f>[5]!S_INFO_NAME(B131)</f>
        <v>武汉健民</v>
      </c>
      <c r="D131" s="76">
        <f>[5]!s_pq_pctchange(B131,$B$5,$D$5)</f>
        <v>-3.0444964871194302</v>
      </c>
      <c r="E131" s="72">
        <f>[5]!S_VAL_PE_TTM(B131,$D$5)</f>
        <v>41.130683898925781</v>
      </c>
      <c r="F131" s="72">
        <f ca="1">[5]!S_VAL_PB(B131,$E$5,1)</f>
        <v>4.8553094863891602</v>
      </c>
      <c r="G131" s="72">
        <f>[5]!S_VAL_MV(B131,$D$5)/100000000</f>
        <v>44.454914279999997</v>
      </c>
      <c r="H131" s="76">
        <f>[5]!s_pq_pctchange(B131,$F$5,$G$5)</f>
        <v>11.297071129707103</v>
      </c>
    </row>
    <row r="132" spans="1:8">
      <c r="A132" s="168"/>
      <c r="B132" s="109" t="s">
        <v>265</v>
      </c>
      <c r="C132" s="71" t="str">
        <f>[5]!S_INFO_NAME(B132)</f>
        <v>马应龙</v>
      </c>
      <c r="D132" s="76">
        <f>[5]!s_pq_pctchange(B132,$B$5,$D$5)</f>
        <v>7.2463768115942129</v>
      </c>
      <c r="E132" s="72">
        <f>[5]!S_VAL_PE_TTM(B132,$D$5)</f>
        <v>33.371795654296875</v>
      </c>
      <c r="F132" s="72">
        <f ca="1">[5]!S_VAL_PB(B132,$E$5,1)</f>
        <v>4.6438875198364258</v>
      </c>
      <c r="G132" s="72">
        <f>[5]!S_VAL_MV(B132,$D$5)/100000000</f>
        <v>66.249667216800006</v>
      </c>
      <c r="H132" s="76">
        <f>[5]!s_pq_pctchange(B132,$F$5,$G$5)</f>
        <v>-2.1468926553672385</v>
      </c>
    </row>
    <row r="133" spans="1:8">
      <c r="B133" s="109" t="s">
        <v>269</v>
      </c>
      <c r="C133" s="71" t="str">
        <f>[5]!S_INFO_NAME(B133)</f>
        <v>海王生物</v>
      </c>
      <c r="D133" s="76">
        <f>[5]!s_pq_pctchange(B133,$B$5,$D$5)</f>
        <v>4.6408839779005451</v>
      </c>
      <c r="E133" s="72">
        <f>[5]!S_VAL_PE_TTM(B133,$D$5)</f>
        <v>58.411296844482422</v>
      </c>
      <c r="F133" s="72">
        <f ca="1">[5]!S_VAL_PB(B133,$E$5,1)</f>
        <v>4.7197699546813965</v>
      </c>
      <c r="G133" s="72">
        <f>[5]!S_VAL_MV(B133,$D$5)/100000000</f>
        <v>69.293302068499997</v>
      </c>
      <c r="H133" s="76">
        <f>[5]!s_pq_pctchange(B133,$F$5,$G$5)</f>
        <v>-0.39577836411610612</v>
      </c>
    </row>
    <row r="134" spans="1:8">
      <c r="A134" s="167" t="s">
        <v>300</v>
      </c>
      <c r="B134" s="109" t="s">
        <v>270</v>
      </c>
      <c r="C134" s="71" t="str">
        <f>[5]!S_INFO_NAME(B134)</f>
        <v>*ST生化</v>
      </c>
      <c r="D134" s="76">
        <f>[5]!s_pq_pctchange(B134,$B$5,$D$5)</f>
        <v>1.332698714897651</v>
      </c>
      <c r="E134" s="72">
        <f>[5]!S_VAL_PE_TTM(B134,$D$5)</f>
        <v>49.252040863037109</v>
      </c>
      <c r="F134" s="72">
        <f ca="1">[5]!S_VAL_PB(B134,$E$5,1)</f>
        <v>20.283798217773438</v>
      </c>
      <c r="G134" s="72">
        <f>[5]!S_VAL_MV(B134,$D$5)/100000000</f>
        <v>58.031770827099997</v>
      </c>
      <c r="H134" s="76">
        <f>[5]!s_pq_pctchange(B134,$F$5,$G$5)</f>
        <v>7.9670329670329831</v>
      </c>
    </row>
    <row r="135" spans="1:8">
      <c r="A135" s="168"/>
      <c r="B135" s="109" t="s">
        <v>271</v>
      </c>
      <c r="C135" s="71" t="str">
        <f>[5]!S_INFO_NAME(B135)</f>
        <v>四环生物</v>
      </c>
      <c r="D135" s="76">
        <f>[5]!s_pq_pctchange(B135,$B$5,$D$5)</f>
        <v>-0.44943820224718767</v>
      </c>
      <c r="E135" s="72">
        <f>[5]!S_VAL_PE_TTM(B135,$D$5)</f>
        <v>-97.737548828125</v>
      </c>
      <c r="F135" s="72">
        <f ca="1">[5]!S_VAL_PB(B135,$E$5,1)</f>
        <v>6.8320817947387695</v>
      </c>
      <c r="G135" s="72">
        <f>[5]!S_VAL_MV(B135,$D$5)/100000000</f>
        <v>45.609340634600002</v>
      </c>
      <c r="H135" s="76">
        <f>[5]!s_pq_pctchange(B135,$F$5,$G$5)</f>
        <v>-3.2258064516129226</v>
      </c>
    </row>
    <row r="136" spans="1:8">
      <c r="A136" s="168"/>
      <c r="B136" s="109" t="s">
        <v>272</v>
      </c>
      <c r="C136" s="71" t="str">
        <f>[5]!S_INFO_NAME(B136)</f>
        <v>渤海股份</v>
      </c>
      <c r="D136" s="76">
        <f>[5]!s_pq_pctchange(B136,$B$5,$D$5)</f>
        <v>0</v>
      </c>
      <c r="E136" s="72">
        <f>[5]!S_VAL_PE_TTM(B136,$D$5)</f>
        <v>6090.1044921875</v>
      </c>
      <c r="F136" s="72">
        <f ca="1">[5]!S_VAL_PB(B136,$E$5,1)</f>
        <v>9.9156904220581055</v>
      </c>
      <c r="G136" s="72">
        <f>[5]!S_VAL_MV(B136,$D$5)/100000000</f>
        <v>33.655457991600002</v>
      </c>
      <c r="H136" s="76">
        <f>[5]!s_pq_pctchange(B136,$F$5,$G$5)</f>
        <v>-8.5316308763784043</v>
      </c>
    </row>
    <row r="137" spans="1:8">
      <c r="A137" s="168"/>
      <c r="B137" s="109" t="s">
        <v>273</v>
      </c>
      <c r="C137" s="71" t="str">
        <f>[5]!S_INFO_NAME(B137)</f>
        <v>吉林敖东</v>
      </c>
      <c r="D137" s="76">
        <f>[5]!s_pq_pctchange(B137,$B$5,$D$5)</f>
        <v>4.228571428571426</v>
      </c>
      <c r="E137" s="72">
        <f>[5]!S_VAL_PE_TTM(B137,$D$5)</f>
        <v>13.880340576171875</v>
      </c>
      <c r="F137" s="72">
        <f ca="1">[5]!S_VAL_PB(B137,$E$5,1)</f>
        <v>1.5790632963180542</v>
      </c>
      <c r="G137" s="72">
        <f>[5]!S_VAL_MV(B137,$D$5)/100000000</f>
        <v>163.14557017919995</v>
      </c>
      <c r="H137" s="76">
        <f>[5]!s_pq_pctchange(B137,$F$5,$G$5)</f>
        <v>-0.67114093959729226</v>
      </c>
    </row>
    <row r="138" spans="1:8">
      <c r="A138" s="168"/>
      <c r="B138" s="109" t="s">
        <v>274</v>
      </c>
      <c r="C138" s="71" t="str">
        <f>[5]!S_INFO_NAME(B138)</f>
        <v>长春高新</v>
      </c>
      <c r="D138" s="76">
        <f>[5]!s_pq_pctchange(B138,$B$5,$D$5)</f>
        <v>-1.2667946257197915</v>
      </c>
      <c r="E138" s="72">
        <f>[5]!S_VAL_PE_TTM(B138,$D$5)</f>
        <v>55.887538909912109</v>
      </c>
      <c r="F138" s="72">
        <f ca="1">[5]!S_VAL_PB(B138,$E$5,1)</f>
        <v>11.228418350219727</v>
      </c>
      <c r="G138" s="72">
        <f>[5]!S_VAL_MV(B138,$D$5)/100000000</f>
        <v>135.108775216</v>
      </c>
      <c r="H138" s="76">
        <f>[5]!s_pq_pctchange(B138,$F$5,$G$5)</f>
        <v>-1.9395579612088376</v>
      </c>
    </row>
    <row r="139" spans="1:8">
      <c r="A139" s="168"/>
      <c r="B139" s="109" t="s">
        <v>275</v>
      </c>
      <c r="C139" s="71" t="str">
        <f>[5]!S_INFO_NAME(B139)</f>
        <v>诚志股份</v>
      </c>
      <c r="D139" s="76">
        <f>[5]!s_pq_pctchange(B139,$B$5,$D$5)</f>
        <v>13.120784794604546</v>
      </c>
      <c r="E139" s="72">
        <f>[5]!S_VAL_PE_TTM(B139,$D$5)</f>
        <v>117.50711822509766</v>
      </c>
      <c r="F139" s="72">
        <f ca="1">[5]!S_VAL_PB(B139,$E$5,1)</f>
        <v>4.7680163383483887</v>
      </c>
      <c r="G139" s="72">
        <f>[5]!S_VAL_MV(B139,$D$5)/100000000</f>
        <v>71.527632318000002</v>
      </c>
      <c r="H139" s="76">
        <f>[5]!s_pq_pctchange(B139,$F$5,$G$5)</f>
        <v>-8.8422971741112235</v>
      </c>
    </row>
    <row r="140" spans="1:8">
      <c r="A140" s="168"/>
      <c r="B140" s="109" t="s">
        <v>276</v>
      </c>
      <c r="C140" s="71" t="str">
        <f>[5]!S_INFO_NAME(B140)</f>
        <v>华兰生物</v>
      </c>
      <c r="D140" s="76">
        <f>[5]!s_pq_pctchange(B140,$B$5,$D$5)</f>
        <v>1.6399286987522466</v>
      </c>
      <c r="E140" s="72">
        <f>[5]!S_VAL_PE_TTM(B140,$D$5)</f>
        <v>31.273204803466797</v>
      </c>
      <c r="F140" s="72">
        <f ca="1">[5]!S_VAL_PB(B140,$E$5,1)</f>
        <v>5.3570375442504883</v>
      </c>
      <c r="G140" s="72">
        <f>[5]!S_VAL_MV(B140,$D$5)/100000000</f>
        <v>165.72999848000001</v>
      </c>
      <c r="H140" s="76">
        <f>[5]!s_pq_pctchange(B140,$F$5,$G$5)</f>
        <v>8.2202111613876241</v>
      </c>
    </row>
    <row r="141" spans="1:8">
      <c r="A141" s="168"/>
      <c r="B141" s="109" t="s">
        <v>277</v>
      </c>
      <c r="C141" s="71" t="str">
        <f>[5]!S_INFO_NAME(B141)</f>
        <v>科华生物</v>
      </c>
      <c r="D141" s="76">
        <f>[5]!s_pq_pctchange(B141,$B$5,$D$5)</f>
        <v>-0.62066447608616349</v>
      </c>
      <c r="E141" s="72">
        <f>[5]!S_VAL_PE_TTM(B141,$D$5)</f>
        <v>45.291942596435547</v>
      </c>
      <c r="F141" s="72">
        <f ca="1">[5]!S_VAL_PB(B141,$E$5,1)</f>
        <v>11.735262870788574</v>
      </c>
      <c r="G141" s="72">
        <f>[5]!S_VAL_MV(B141,$D$5)/100000000</f>
        <v>133.99793550000001</v>
      </c>
      <c r="H141" s="76">
        <f>[5]!s_pq_pctchange(B141,$F$5,$G$5)</f>
        <v>3.1901840490797362</v>
      </c>
    </row>
    <row r="142" spans="1:8">
      <c r="A142" s="168"/>
      <c r="B142" s="109" t="s">
        <v>278</v>
      </c>
      <c r="C142" s="71" t="str">
        <f>[5]!S_INFO_NAME(B142)</f>
        <v>达安基因</v>
      </c>
      <c r="D142" s="76">
        <f>[5]!s_pq_pctchange(B142,$B$5,$D$5)</f>
        <v>2.5618374558303847</v>
      </c>
      <c r="E142" s="72">
        <f>[5]!S_VAL_PE_TTM(B142,$D$5)</f>
        <v>93.371192932128906</v>
      </c>
      <c r="F142" s="72">
        <f ca="1">[5]!S_VAL_PB(B142,$E$5,1)</f>
        <v>17.976306915283203</v>
      </c>
      <c r="G142" s="72">
        <f>[5]!S_VAL_MV(B142,$D$5)/100000000</f>
        <v>127.52010126719999</v>
      </c>
      <c r="H142" s="76">
        <f>[5]!s_pq_pctchange(B142,$F$5,$G$5)</f>
        <v>6.9492703266149647E-2</v>
      </c>
    </row>
    <row r="143" spans="1:8">
      <c r="A143" s="168"/>
      <c r="B143" s="109" t="s">
        <v>279</v>
      </c>
      <c r="C143" s="71" t="str">
        <f>[5]!S_INFO_NAME(B143)</f>
        <v>双鹭药业</v>
      </c>
      <c r="D143" s="76">
        <f>[5]!s_pq_pctchange(B143,$B$5,$D$5)</f>
        <v>-0.20910780669144424</v>
      </c>
      <c r="E143" s="72">
        <f>[5]!S_VAL_PE_TTM(B143,$D$5)</f>
        <v>30.517305374145508</v>
      </c>
      <c r="F143" s="72">
        <f ca="1">[5]!S_VAL_PB(B143,$E$5,1)</f>
        <v>7.5550494194030762</v>
      </c>
      <c r="G143" s="72">
        <f>[5]!S_VAL_MV(B143,$D$5)/100000000</f>
        <v>196.21278000000001</v>
      </c>
      <c r="H143" s="76">
        <f>[5]!s_pq_pctchange(B143,$F$5,$G$5)</f>
        <v>5.2905644657363027</v>
      </c>
    </row>
    <row r="144" spans="1:8">
      <c r="A144" s="168"/>
      <c r="B144" s="109" t="s">
        <v>280</v>
      </c>
      <c r="C144" s="71" t="str">
        <f>[5]!S_INFO_NAME(B144)</f>
        <v>上海莱士</v>
      </c>
      <c r="D144" s="76">
        <f>[5]!s_pq_pctchange(B144,$B$5,$D$5)</f>
        <v>21.011058451816723</v>
      </c>
      <c r="E144" s="72">
        <f>[5]!S_VAL_PE_TTM(B144,$D$5)</f>
        <v>201.61412048339844</v>
      </c>
      <c r="F144" s="72">
        <f ca="1">[5]!S_VAL_PB(B144,$E$5,1)</f>
        <v>46.566646575927734</v>
      </c>
      <c r="G144" s="72">
        <f>[5]!S_VAL_MV(B144,$D$5)/100000000</f>
        <v>466.68737210399996</v>
      </c>
      <c r="H144" s="76">
        <f>[5]!s_pq_pctchange(B144,$F$5,$G$5)</f>
        <v>50.078988941548189</v>
      </c>
    </row>
    <row r="145" spans="1:8">
      <c r="A145" s="168"/>
      <c r="B145" s="109" t="s">
        <v>281</v>
      </c>
      <c r="C145" s="71" t="str">
        <f>[5]!S_INFO_NAME(B145)</f>
        <v>千红制药</v>
      </c>
      <c r="D145" s="76">
        <f>[5]!s_pq_pctchange(B145,$B$5,$D$5)</f>
        <v>6.2525211778942991</v>
      </c>
      <c r="E145" s="72">
        <f>[5]!S_VAL_PE_TTM(B145,$D$5)</f>
        <v>41.081253051757813</v>
      </c>
      <c r="F145" s="72">
        <f ca="1">[5]!S_VAL_PB(B145,$E$5,1)</f>
        <v>4.4259757995605469</v>
      </c>
      <c r="G145" s="72">
        <f>[5]!S_VAL_MV(B145,$D$5)/100000000</f>
        <v>84.287999999999997</v>
      </c>
      <c r="H145" s="76">
        <f>[5]!s_pq_pctchange(B145,$F$5,$G$5)</f>
        <v>5.4328358208955096</v>
      </c>
    </row>
    <row r="146" spans="1:8">
      <c r="A146" s="168"/>
      <c r="B146" s="109" t="s">
        <v>282</v>
      </c>
      <c r="C146" s="71" t="str">
        <f>[5]!S_INFO_NAME(B146)</f>
        <v>金河生物</v>
      </c>
      <c r="D146" s="76">
        <f>[5]!s_pq_pctchange(B146,$B$5,$D$5)</f>
        <v>0</v>
      </c>
      <c r="E146" s="72">
        <f>[5]!S_VAL_PE_TTM(B146,$D$5)</f>
        <v>37.260456085205078</v>
      </c>
      <c r="F146" s="72">
        <f ca="1">[5]!S_VAL_PB(B146,$E$5,1)</f>
        <v>3.9161891937255859</v>
      </c>
      <c r="G146" s="72">
        <f>[5]!S_VAL_MV(B146,$D$5)/100000000</f>
        <v>35.268296000000007</v>
      </c>
      <c r="H146" s="76">
        <f>[5]!s_pq_pctchange(B146,$F$5,$G$5)</f>
        <v>-3.5376532399299498</v>
      </c>
    </row>
    <row r="147" spans="1:8">
      <c r="A147" s="168"/>
      <c r="B147" s="109" t="s">
        <v>283</v>
      </c>
      <c r="C147" s="71" t="str">
        <f>[5]!S_INFO_NAME(B147)</f>
        <v>安科生物</v>
      </c>
      <c r="D147" s="76">
        <f>[5]!s_pq_pctchange(B147,$B$5,$D$5)</f>
        <v>4.3428571428571594</v>
      </c>
      <c r="E147" s="72">
        <f>[5]!S_VAL_PE_TTM(B147,$D$5)</f>
        <v>53.537483215332031</v>
      </c>
      <c r="F147" s="72">
        <f ca="1">[5]!S_VAL_PB(B147,$E$5,1)</f>
        <v>8.0743246078491211</v>
      </c>
      <c r="G147" s="72">
        <f>[5]!S_VAL_MV(B147,$D$5)/100000000</f>
        <v>53.019549382800008</v>
      </c>
      <c r="H147" s="76">
        <f>[5]!s_pq_pctchange(B147,$F$5,$G$5)</f>
        <v>1.572327044025168</v>
      </c>
    </row>
    <row r="148" spans="1:8">
      <c r="A148" s="168"/>
      <c r="B148" s="109" t="s">
        <v>284</v>
      </c>
      <c r="C148" s="71" t="str">
        <f>[5]!S_INFO_NAME(B148)</f>
        <v>瑞普生物</v>
      </c>
      <c r="D148" s="76">
        <f>[5]!s_pq_pctchange(B148,$B$5,$D$5)</f>
        <v>5.468025949953681</v>
      </c>
      <c r="E148" s="72">
        <f>[5]!S_VAL_PE_TTM(B148,$D$5)</f>
        <v>39.066635131835938</v>
      </c>
      <c r="F148" s="72">
        <f ca="1">[5]!S_VAL_PB(B148,$E$5,1)</f>
        <v>2.7627480030059814</v>
      </c>
      <c r="G148" s="72">
        <f>[5]!S_VAL_MV(B148,$D$5)/100000000</f>
        <v>44.284846777800006</v>
      </c>
      <c r="H148" s="76">
        <f>[5]!s_pq_pctchange(B148,$F$5,$G$5)</f>
        <v>-5.8518518518518414</v>
      </c>
    </row>
    <row r="149" spans="1:8">
      <c r="A149" s="168"/>
      <c r="B149" s="109" t="s">
        <v>285</v>
      </c>
      <c r="C149" s="71" t="str">
        <f>[5]!S_INFO_NAME(B149)</f>
        <v>沃森生物</v>
      </c>
      <c r="D149" s="76">
        <f>[5]!s_pq_pctchange(B149,$B$5,$D$5)</f>
        <v>0</v>
      </c>
      <c r="E149" s="72">
        <f>[5]!S_VAL_PE_TTM(B149,$D$5)</f>
        <v>-110.23683166503906</v>
      </c>
      <c r="F149" s="72">
        <f ca="1">[5]!S_VAL_PB(B149,$E$5,1)</f>
        <v>3.6517677307128906</v>
      </c>
      <c r="G149" s="72">
        <f>[5]!S_VAL_MV(B149,$D$5)/100000000</f>
        <v>100.152</v>
      </c>
      <c r="H149" s="76">
        <f>[5]!s_pq_pctchange(B149,$F$5,$G$5)</f>
        <v>3.5590969455511434</v>
      </c>
    </row>
    <row r="150" spans="1:8">
      <c r="A150" s="168"/>
      <c r="B150" s="109" t="s">
        <v>286</v>
      </c>
      <c r="C150" s="71" t="str">
        <f>[5]!S_INFO_NAME(B150)</f>
        <v>汤臣倍健</v>
      </c>
      <c r="D150" s="76">
        <f>[5]!s_pq_pctchange(B150,$B$5,$D$5)</f>
        <v>-3.5064059339177334</v>
      </c>
      <c r="E150" s="72">
        <f>[5]!S_VAL_PE_TTM(B150,$D$5)</f>
        <v>34.752685546875</v>
      </c>
      <c r="F150" s="72">
        <f ca="1">[5]!S_VAL_PB(B150,$E$5,1)</f>
        <v>8.5317096710205078</v>
      </c>
      <c r="G150" s="72">
        <f>[5]!S_VAL_MV(B150,$D$5)/100000000</f>
        <v>188.32273102799999</v>
      </c>
      <c r="H150" s="76">
        <f>[5]!s_pq_pctchange(B150,$F$5,$G$5)</f>
        <v>-2.1479393207141761</v>
      </c>
    </row>
    <row r="151" spans="1:8">
      <c r="A151" s="168"/>
      <c r="B151" s="109" t="s">
        <v>287</v>
      </c>
      <c r="C151" s="71" t="str">
        <f>[5]!S_INFO_NAME(B151)</f>
        <v>大华农</v>
      </c>
      <c r="D151" s="76">
        <f>[5]!s_pq_pctchange(B151,$B$5,$D$5)</f>
        <v>2.9691211401425166</v>
      </c>
      <c r="E151" s="72">
        <f>[5]!S_VAL_PE_TTM(B151,$D$5)</f>
        <v>26.941797256469727</v>
      </c>
      <c r="F151" s="72">
        <f ca="1">[5]!S_VAL_PB(B151,$E$5,1)</f>
        <v>2.1618754863739014</v>
      </c>
      <c r="G151" s="72">
        <f>[5]!S_VAL_MV(B151,$D$5)/100000000</f>
        <v>46.297800000000002</v>
      </c>
      <c r="H151" s="76">
        <f>[5]!s_pq_pctchange(B151,$F$5,$G$5)</f>
        <v>-0.66889632107023367</v>
      </c>
    </row>
    <row r="152" spans="1:8">
      <c r="A152" s="168"/>
      <c r="B152" s="109" t="s">
        <v>288</v>
      </c>
      <c r="C152" s="71" t="str">
        <f>[5]!S_INFO_NAME(B152)</f>
        <v>舒泰神</v>
      </c>
      <c r="D152" s="76">
        <f>[5]!s_pq_pctchange(B152,$B$5,$D$5)</f>
        <v>0.40371417036737522</v>
      </c>
      <c r="E152" s="72">
        <f>[5]!S_VAL_PE_TTM(B152,$D$5)</f>
        <v>81.192543029785156</v>
      </c>
      <c r="F152" s="72">
        <f ca="1">[5]!S_VAL_PB(B152,$E$5,1)</f>
        <v>4.5721521377563477</v>
      </c>
      <c r="G152" s="72">
        <f>[5]!S_VAL_MV(B152,$D$5)/100000000</f>
        <v>59.717843999999999</v>
      </c>
      <c r="H152" s="76">
        <f>[5]!s_pq_pctchange(B152,$F$5,$G$5)</f>
        <v>-6.6666666666666652</v>
      </c>
    </row>
    <row r="153" spans="1:8">
      <c r="A153" s="168"/>
      <c r="B153" s="109" t="s">
        <v>289</v>
      </c>
      <c r="C153" s="71" t="str">
        <f>[5]!S_INFO_NAME(B153)</f>
        <v>冠昊生物</v>
      </c>
      <c r="D153" s="76">
        <f>[5]!s_pq_pctchange(B153,$B$5,$D$5)</f>
        <v>-7.1336167067085565</v>
      </c>
      <c r="E153" s="72">
        <f>[5]!S_VAL_PE_TTM(B153,$D$5)</f>
        <v>149.20755004882812</v>
      </c>
      <c r="F153" s="72">
        <f ca="1">[5]!S_VAL_PB(B153,$E$5,1)</f>
        <v>12.863472938537598</v>
      </c>
      <c r="G153" s="72">
        <f>[5]!S_VAL_MV(B153,$D$5)/100000000</f>
        <v>62.031112499999999</v>
      </c>
      <c r="H153" s="76">
        <f>[5]!s_pq_pctchange(B153,$F$5,$G$5)</f>
        <v>-6.2003179650238494</v>
      </c>
    </row>
    <row r="154" spans="1:8">
      <c r="A154" s="168"/>
      <c r="B154" s="109" t="s">
        <v>290</v>
      </c>
      <c r="C154" s="71" t="str">
        <f>[5]!S_INFO_NAME(B154)</f>
        <v>东宝生物</v>
      </c>
      <c r="D154" s="76">
        <f>[5]!s_pq_pctchange(B154,$B$5,$D$5)</f>
        <v>2.7777777777777901</v>
      </c>
      <c r="E154" s="72">
        <f>[5]!S_VAL_PE_TTM(B154,$D$5)</f>
        <v>109.10601043701172</v>
      </c>
      <c r="F154" s="72">
        <f ca="1">[5]!S_VAL_PB(B154,$E$5,1)</f>
        <v>6.9920229911804199</v>
      </c>
      <c r="G154" s="72">
        <f>[5]!S_VAL_MV(B154,$D$5)/100000000</f>
        <v>24.120610800000001</v>
      </c>
      <c r="H154" s="76">
        <f>[5]!s_pq_pctchange(B154,$F$5,$G$5)</f>
        <v>-2.6382978723404227</v>
      </c>
    </row>
    <row r="155" spans="1:8">
      <c r="A155" s="168"/>
      <c r="B155" s="109" t="s">
        <v>291</v>
      </c>
      <c r="C155" s="71" t="str">
        <f>[5]!S_INFO_NAME(B155)</f>
        <v>常山药业</v>
      </c>
      <c r="D155" s="76">
        <f>[5]!s_pq_pctchange(B155,$B$5,$D$5)</f>
        <v>4.8917102315160443</v>
      </c>
      <c r="E155" s="72">
        <f>[5]!S_VAL_PE_TTM(B155,$D$5)</f>
        <v>45.613739013671875</v>
      </c>
      <c r="F155" s="72">
        <f ca="1">[5]!S_VAL_PB(B155,$E$5,1)</f>
        <v>4.2854442596435547</v>
      </c>
      <c r="G155" s="72">
        <f>[5]!S_VAL_MV(B155,$D$5)/100000000</f>
        <v>52.926812830000003</v>
      </c>
      <c r="H155" s="76">
        <f>[5]!s_pq_pctchange(B155,$F$5,$G$5)</f>
        <v>9.6814232519652386</v>
      </c>
    </row>
    <row r="156" spans="1:8">
      <c r="A156" s="168"/>
      <c r="B156" s="109" t="s">
        <v>292</v>
      </c>
      <c r="C156" s="71" t="str">
        <f>[5]!S_INFO_NAME(B156)</f>
        <v>博雅生物</v>
      </c>
      <c r="D156" s="76">
        <f>[5]!s_pq_pctchange(B156,$B$5,$D$5)</f>
        <v>0</v>
      </c>
      <c r="E156" s="72">
        <f>[5]!S_VAL_PE_TTM(B156,$D$5)</f>
        <v>48.276317596435547</v>
      </c>
      <c r="F156" s="72">
        <f ca="1">[5]!S_VAL_PB(B156,$E$5,1)</f>
        <v>5.4067206382751465</v>
      </c>
      <c r="G156" s="72">
        <f>[5]!S_VAL_MV(B156,$D$5)/100000000</f>
        <v>42.826999999999998</v>
      </c>
      <c r="H156" s="76">
        <f>[5]!s_pq_pctchange(B156,$F$5,$G$5)</f>
        <v>-3.7399999999999989</v>
      </c>
    </row>
    <row r="157" spans="1:8">
      <c r="A157" s="168"/>
      <c r="B157" s="109" t="s">
        <v>293</v>
      </c>
      <c r="C157" s="71" t="str">
        <f>[5]!S_INFO_NAME(B157)</f>
        <v>我武生物</v>
      </c>
      <c r="D157" s="76">
        <f>[5]!s_pq_pctchange(B157,$B$5,$D$5)</f>
        <v>-1.8528610354223374</v>
      </c>
      <c r="E157" s="72">
        <f>[5]!S_VAL_PE_TTM(B157,$D$5)</f>
        <v>74.270309448242188</v>
      </c>
      <c r="F157" s="72">
        <f ca="1">[5]!S_VAL_PB(B157,$E$5,1)</f>
        <v>23.67132568359375</v>
      </c>
      <c r="G157" s="72">
        <f>[5]!S_VAL_MV(B157,$D$5)/100000000</f>
        <v>58.208320000000008</v>
      </c>
      <c r="H157" s="76">
        <f>[5]!s_pq_pctchange(B157,$F$5,$G$5)</f>
        <v>0</v>
      </c>
    </row>
    <row r="158" spans="1:8">
      <c r="A158" s="168"/>
      <c r="B158" s="109" t="s">
        <v>294</v>
      </c>
      <c r="C158" s="71" t="str">
        <f>[5]!S_INFO_NAME(B158)</f>
        <v>金花股份</v>
      </c>
      <c r="D158" s="76">
        <f>[5]!s_pq_pctchange(B158,$B$5,$D$5)</f>
        <v>-7.4786324786324627</v>
      </c>
      <c r="E158" s="72">
        <f>[5]!S_VAL_PE_TTM(B158,$D$5)</f>
        <v>85.522994995117188</v>
      </c>
      <c r="F158" s="72">
        <f ca="1">[5]!S_VAL_PB(B158,$E$5,1)</f>
        <v>4.0397696495056152</v>
      </c>
      <c r="G158" s="72">
        <f>[5]!S_VAL_MV(B158,$D$5)/100000000</f>
        <v>39.6579337728</v>
      </c>
      <c r="H158" s="76">
        <f>[5]!s_pq_pctchange(B158,$F$5,$G$5)</f>
        <v>-2.4793388429752206</v>
      </c>
    </row>
    <row r="159" spans="1:8">
      <c r="A159" s="168"/>
      <c r="B159" s="109" t="s">
        <v>295</v>
      </c>
      <c r="C159" s="71" t="str">
        <f>[5]!S_INFO_NAME(B159)</f>
        <v>天坛生物</v>
      </c>
      <c r="D159" s="76">
        <f>[5]!s_pq_pctchange(B159,$B$5,$D$5)</f>
        <v>5.6833558863328859</v>
      </c>
      <c r="E159" s="72">
        <f>[5]!S_VAL_PE_TTM(B159,$D$5)</f>
        <v>32.023544311523438</v>
      </c>
      <c r="F159" s="72">
        <f ca="1">[5]!S_VAL_PB(B159,$E$5,1)</f>
        <v>6.2277779579162598</v>
      </c>
      <c r="G159" s="72">
        <f>[5]!S_VAL_MV(B159,$D$5)/100000000</f>
        <v>120.77388717240002</v>
      </c>
      <c r="H159" s="76">
        <f>[5]!s_pq_pctchange(B159,$F$5,$G$5)</f>
        <v>1.2380952380952381</v>
      </c>
    </row>
    <row r="160" spans="1:8">
      <c r="A160" s="168"/>
      <c r="B160" s="109" t="s">
        <v>296</v>
      </c>
      <c r="C160" s="71" t="str">
        <f>[5]!S_INFO_NAME(B160)</f>
        <v>仰帆控股</v>
      </c>
      <c r="D160" s="76">
        <f>[5]!s_pq_pctchange(B160,$B$5,$D$5)</f>
        <v>0</v>
      </c>
      <c r="E160" s="72">
        <f>[5]!S_VAL_PE_TTM(B160,$D$5)</f>
        <v>4788.95458984375</v>
      </c>
      <c r="F160" s="72">
        <f ca="1">[5]!S_VAL_PB(B160,$E$5,1)</f>
        <v>469.49319458007812</v>
      </c>
      <c r="G160" s="72">
        <f>[5]!S_VAL_MV(B160,$D$5)/100000000</f>
        <v>15.432840000000001</v>
      </c>
      <c r="H160" s="76">
        <f>[5]!s_pq_pctchange(B160,$F$5,$G$5)</f>
        <v>-7.6149425287356358</v>
      </c>
    </row>
    <row r="161" spans="1:8">
      <c r="A161" s="168"/>
      <c r="B161" s="109" t="s">
        <v>297</v>
      </c>
      <c r="C161" s="71" t="str">
        <f>[5]!S_INFO_NAME(B161)</f>
        <v>交大昂立</v>
      </c>
      <c r="D161" s="76">
        <f>[5]!s_pq_pctchange(B161,$B$5,$D$5)</f>
        <v>-0.79840319361277334</v>
      </c>
      <c r="E161" s="72">
        <f>[5]!S_VAL_PE_TTM(B161,$D$5)</f>
        <v>48.6585693359375</v>
      </c>
      <c r="F161" s="72">
        <f ca="1">[5]!S_VAL_PB(B161,$E$5,1)</f>
        <v>2.355762243270874</v>
      </c>
      <c r="G161" s="72">
        <f>[5]!S_VAL_MV(B161,$D$5)/100000000</f>
        <v>31.012799999999999</v>
      </c>
      <c r="H161" s="76">
        <f>[5]!s_pq_pctchange(B161,$F$5,$G$5)</f>
        <v>-8.2558139534883672</v>
      </c>
    </row>
    <row r="162" spans="1:8">
      <c r="A162" s="168"/>
      <c r="B162" s="109" t="s">
        <v>298</v>
      </c>
      <c r="C162" s="71" t="str">
        <f>[5]!S_INFO_NAME(B162)</f>
        <v>中源协和</v>
      </c>
      <c r="D162" s="76">
        <f>[5]!s_pq_pctchange(B162,$B$5,$D$5)</f>
        <v>2.7728613569321769</v>
      </c>
      <c r="E162" s="72">
        <f>[5]!S_VAL_PE_TTM(B162,$D$5)</f>
        <v>423.43869018554688</v>
      </c>
      <c r="F162" s="72">
        <f ca="1">[5]!S_VAL_PB(B162,$E$5,1)</f>
        <v>24.758523941040039</v>
      </c>
      <c r="G162" s="72">
        <f>[5]!S_VAL_MV(B162,$D$5)/100000000</f>
        <v>122.82529485200001</v>
      </c>
      <c r="H162" s="76">
        <f>[5]!s_pq_pctchange(B162,$F$5,$G$5)</f>
        <v>-4.4657097288676066</v>
      </c>
    </row>
    <row r="163" spans="1:8">
      <c r="A163" s="168"/>
      <c r="B163" s="109" t="s">
        <v>299</v>
      </c>
      <c r="C163" s="71" t="str">
        <f>[5]!S_INFO_NAME(B163)</f>
        <v>通化东宝</v>
      </c>
      <c r="D163" s="76">
        <f>[5]!s_pq_pctchange(B163,$B$5,$D$5)</f>
        <v>0.65359477124182774</v>
      </c>
      <c r="E163" s="72">
        <f>[5]!S_VAL_PE_TTM(B163,$D$5)</f>
        <v>66.167694091796875</v>
      </c>
      <c r="F163" s="72">
        <f ca="1">[5]!S_VAL_PB(B163,$E$5,1)</f>
        <v>7.1288261413574219</v>
      </c>
      <c r="G163" s="72">
        <f>[5]!S_VAL_MV(B163,$D$5)/100000000</f>
        <v>142.7719331808</v>
      </c>
      <c r="H163" s="76">
        <f>[5]!s_pq_pctchange(B163,$F$5,$G$5)</f>
        <v>2.2712090848363342</v>
      </c>
    </row>
    <row r="164" spans="1:8">
      <c r="A164" s="167" t="s">
        <v>333</v>
      </c>
      <c r="B164" s="109" t="s">
        <v>301</v>
      </c>
      <c r="C164" s="71" t="str">
        <f>[5]!S_INFO_NAME(B164)</f>
        <v>国药一致</v>
      </c>
      <c r="D164" s="76">
        <f>[5]!s_pq_pctchange(B164,$B$5,$D$5)</f>
        <v>0.99123141441097573</v>
      </c>
      <c r="E164" s="72">
        <f>[5]!S_VAL_PE_TTM(B164,$D$5)</f>
        <v>31.551984786987305</v>
      </c>
      <c r="F164" s="72">
        <f ca="1">[5]!S_VAL_PB(B164,$E$5,1)</f>
        <v>8.3971681594848633</v>
      </c>
      <c r="G164" s="72">
        <f>[5]!S_VAL_MV(B164,$D$5)/100000000</f>
        <v>192.12240340139999</v>
      </c>
      <c r="H164" s="76">
        <f>[5]!s_pq_pctchange(B164,$F$5,$G$5)</f>
        <v>18.596311475409834</v>
      </c>
    </row>
    <row r="165" spans="1:8">
      <c r="A165" s="168"/>
      <c r="B165" s="109" t="s">
        <v>302</v>
      </c>
      <c r="C165" s="71" t="str">
        <f>[5]!S_INFO_NAME(B165)</f>
        <v>英特集团</v>
      </c>
      <c r="D165" s="76">
        <f>[5]!s_pq_pctchange(B165,$B$5,$D$5)</f>
        <v>6.5480427046263445</v>
      </c>
      <c r="E165" s="72">
        <f>[5]!S_VAL_PE_TTM(B165,$D$5)</f>
        <v>53.575736999511719</v>
      </c>
      <c r="F165" s="72">
        <f ca="1">[5]!S_VAL_PB(B165,$E$5,1)</f>
        <v>5.6283116340637207</v>
      </c>
      <c r="G165" s="72">
        <f>[5]!S_VAL_MV(B165,$D$5)/100000000</f>
        <v>31.055256916200005</v>
      </c>
      <c r="H165" s="76">
        <f>[5]!s_pq_pctchange(B165,$F$5,$G$5)</f>
        <v>-3.8009049773755632</v>
      </c>
    </row>
    <row r="166" spans="1:8">
      <c r="A166" s="168"/>
      <c r="B166" s="109" t="s">
        <v>303</v>
      </c>
      <c r="C166" s="71" t="str">
        <f>[5]!S_INFO_NAME(B166)</f>
        <v>桐君阁</v>
      </c>
      <c r="D166" s="76">
        <f>[5]!s_pq_pctchange(B166,$B$5,$D$5)</f>
        <v>2.6468155500413593</v>
      </c>
      <c r="E166" s="72">
        <f>[5]!S_VAL_PE_TTM(B166,$D$5)</f>
        <v>102.5172119140625</v>
      </c>
      <c r="F166" s="72">
        <f ca="1">[5]!S_VAL_PB(B166,$E$5,1)</f>
        <v>7.6089673042297363</v>
      </c>
      <c r="G166" s="72">
        <f>[5]!S_VAL_MV(B166,$D$5)/100000000</f>
        <v>34.081704990300004</v>
      </c>
      <c r="H166" s="76">
        <f>[5]!s_pq_pctchange(B166,$F$5,$G$5)</f>
        <v>-10.273224043715846</v>
      </c>
    </row>
    <row r="167" spans="1:8">
      <c r="A167" s="168"/>
      <c r="B167" s="109" t="s">
        <v>304</v>
      </c>
      <c r="C167" s="71" t="str">
        <f>[5]!S_INFO_NAME(B167)</f>
        <v>浙江震元</v>
      </c>
      <c r="D167" s="76">
        <f>[5]!s_pq_pctchange(B167,$B$5,$D$5)</f>
        <v>-1.6917293233082775</v>
      </c>
      <c r="E167" s="72">
        <f>[5]!S_VAL_PE_TTM(B167,$D$5)</f>
        <v>52.807647705078125</v>
      </c>
      <c r="F167" s="72">
        <f ca="1">[5]!S_VAL_PB(B167,$E$5,1)</f>
        <v>3.0364913940429687</v>
      </c>
      <c r="G167" s="72">
        <f>[5]!S_VAL_MV(B167,$D$5)/100000000</f>
        <v>34.949295715600002</v>
      </c>
      <c r="H167" s="76">
        <f>[5]!s_pq_pctchange(B167,$F$5,$G$5)</f>
        <v>2.6404874746106977</v>
      </c>
    </row>
    <row r="168" spans="1:8">
      <c r="A168" s="168"/>
      <c r="B168" s="109" t="s">
        <v>305</v>
      </c>
      <c r="C168" s="71" t="str">
        <f>[5]!S_INFO_NAME(B168)</f>
        <v>嘉事堂</v>
      </c>
      <c r="D168" s="76">
        <f>[5]!s_pq_pctchange(B168,$B$5,$D$5)</f>
        <v>-2.683134582623492</v>
      </c>
      <c r="E168" s="72">
        <f>[5]!S_VAL_PE_TTM(B168,$D$5)</f>
        <v>23.785205841064453</v>
      </c>
      <c r="F168" s="72">
        <f ca="1">[5]!S_VAL_PB(B168,$E$5,1)</f>
        <v>4.6574215888977051</v>
      </c>
      <c r="G168" s="72">
        <f>[5]!S_VAL_MV(B168,$D$5)/100000000</f>
        <v>54.84</v>
      </c>
      <c r="H168" s="76">
        <f>[5]!s_pq_pctchange(B168,$F$5,$G$5)</f>
        <v>-9.2827004219409375</v>
      </c>
    </row>
    <row r="169" spans="1:8">
      <c r="A169" s="168"/>
      <c r="B169" s="109" t="s">
        <v>306</v>
      </c>
      <c r="C169" s="71" t="str">
        <f>[5]!S_INFO_NAME(B169)</f>
        <v>中国医药</v>
      </c>
      <c r="D169" s="76">
        <f>[5]!s_pq_pctchange(B169,$B$5,$D$5)</f>
        <v>0.77942322681214815</v>
      </c>
      <c r="E169" s="72">
        <f>[5]!S_VAL_PE_TTM(B169,$D$5)</f>
        <v>25.891756057739258</v>
      </c>
      <c r="F169" s="72">
        <f ca="1">[5]!S_VAL_PB(B169,$E$5,1)</f>
        <v>3.8349168300628662</v>
      </c>
      <c r="G169" s="72">
        <f>[5]!S_VAL_MV(B169,$D$5)/100000000</f>
        <v>130.91798262</v>
      </c>
      <c r="H169" s="76">
        <f>[5]!s_pq_pctchange(B169,$F$5,$G$5)</f>
        <v>1.1126564673157091</v>
      </c>
    </row>
    <row r="170" spans="1:8">
      <c r="A170" s="168"/>
      <c r="B170" s="109" t="s">
        <v>307</v>
      </c>
      <c r="C170" s="71" t="str">
        <f>[5]!S_INFO_NAME(B170)</f>
        <v>国药股份</v>
      </c>
      <c r="D170" s="76">
        <f>[5]!s_pq_pctchange(B170,$B$5,$D$5)</f>
        <v>-2.3913043478260843</v>
      </c>
      <c r="E170" s="72">
        <f>[5]!S_VAL_PE_TTM(B170,$D$5)</f>
        <v>28.236673355102539</v>
      </c>
      <c r="F170" s="72">
        <f ca="1">[5]!S_VAL_PB(B170,$E$5,1)</f>
        <v>6.121190071105957</v>
      </c>
      <c r="G170" s="72">
        <f>[5]!S_VAL_MV(B170,$D$5)/100000000</f>
        <v>128.98872</v>
      </c>
      <c r="H170" s="76">
        <f>[5]!s_pq_pctchange(B170,$F$5,$G$5)</f>
        <v>10.60961313012896</v>
      </c>
    </row>
    <row r="171" spans="1:8">
      <c r="A171" s="168"/>
      <c r="B171" s="109" t="s">
        <v>308</v>
      </c>
      <c r="C171" s="71" t="str">
        <f>[5]!S_INFO_NAME(B171)</f>
        <v>南京医药</v>
      </c>
      <c r="D171" s="76">
        <f>[5]!s_pq_pctchange(B171,$B$5,$D$5)</f>
        <v>10.407876230661039</v>
      </c>
      <c r="E171" s="72">
        <f>[5]!S_VAL_PE_TTM(B171,$D$5)</f>
        <v>113.32466888427734</v>
      </c>
      <c r="F171" s="72">
        <f ca="1">[5]!S_VAL_PB(B171,$E$5,1)</f>
        <v>5.1714906692504883</v>
      </c>
      <c r="G171" s="72">
        <f>[5]!S_VAL_MV(B171,$D$5)/100000000</f>
        <v>54.446083379999997</v>
      </c>
      <c r="H171" s="76">
        <f>[5]!s_pq_pctchange(B171,$F$5,$G$5)</f>
        <v>-8.333333333333325</v>
      </c>
    </row>
    <row r="172" spans="1:8">
      <c r="A172" s="168"/>
      <c r="B172" s="109" t="s">
        <v>309</v>
      </c>
      <c r="C172" s="71" t="str">
        <f>[5]!S_INFO_NAME(B172)</f>
        <v>第一医药</v>
      </c>
      <c r="D172" s="76">
        <f>[5]!s_pq_pctchange(B172,$B$5,$D$5)</f>
        <v>1.0164190774042403</v>
      </c>
      <c r="E172" s="72">
        <f>[5]!S_VAL_PE_TTM(B172,$D$5)</f>
        <v>82.996208190917969</v>
      </c>
      <c r="F172" s="72">
        <f ca="1">[5]!S_VAL_PB(B172,$E$5,1)</f>
        <v>5.4851479530334473</v>
      </c>
      <c r="G172" s="72">
        <f>[5]!S_VAL_MV(B172,$D$5)/100000000</f>
        <v>28.822756032399997</v>
      </c>
      <c r="H172" s="76">
        <f>[5]!s_pq_pctchange(B172,$F$5,$G$5)</f>
        <v>-6.8777292576419402</v>
      </c>
    </row>
    <row r="173" spans="1:8">
      <c r="A173" s="168"/>
      <c r="B173" s="109" t="s">
        <v>310</v>
      </c>
      <c r="C173" s="71" t="str">
        <f>[5]!S_INFO_NAME(B173)</f>
        <v>九州通</v>
      </c>
      <c r="D173" s="76">
        <f>[5]!s_pq_pctchange(B173,$B$5,$D$5)</f>
        <v>-3.5327635327635498</v>
      </c>
      <c r="E173" s="72">
        <f>[5]!S_VAL_PE_TTM(B173,$D$5)</f>
        <v>54.628944396972656</v>
      </c>
      <c r="F173" s="72">
        <f ca="1">[5]!S_VAL_PB(B173,$E$5,1)</f>
        <v>5.448427677154541</v>
      </c>
      <c r="G173" s="72">
        <f>[5]!S_VAL_MV(B173,$D$5)/100000000</f>
        <v>278.1725693962</v>
      </c>
      <c r="H173" s="76">
        <f>[5]!s_pq_pctchange(B173,$F$5,$G$5)</f>
        <v>9.897360703812307</v>
      </c>
    </row>
    <row r="174" spans="1:8">
      <c r="A174" s="168"/>
      <c r="B174" s="109" t="s">
        <v>311</v>
      </c>
      <c r="C174" s="71" t="str">
        <f>[5]!S_INFO_NAME(B174)</f>
        <v>上海医药</v>
      </c>
      <c r="D174" s="76">
        <f>[5]!s_pq_pctchange(B174,$B$5,$D$5)</f>
        <v>1.0966415352981596</v>
      </c>
      <c r="E174" s="72">
        <f>[5]!S_VAL_PE_TTM(B174,$D$5)</f>
        <v>16.725475311279297</v>
      </c>
      <c r="F174" s="72">
        <f ca="1">[5]!S_VAL_PB(B174,$E$5,1)</f>
        <v>1.5229741334915161</v>
      </c>
      <c r="G174" s="72">
        <f>[5]!S_VAL_MV(B174,$D$5)/100000000</f>
        <v>396.614304355</v>
      </c>
      <c r="H174" s="76">
        <f>[5]!s_pq_pctchange(B174,$F$5,$G$5)</f>
        <v>-4.7649710238248488</v>
      </c>
    </row>
    <row r="175" spans="1:8">
      <c r="A175" s="167" t="s">
        <v>327</v>
      </c>
      <c r="B175" s="109" t="s">
        <v>312</v>
      </c>
      <c r="C175" s="71" t="str">
        <f>[5]!S_INFO_NAME(B175)</f>
        <v>鱼跃医疗</v>
      </c>
      <c r="D175" s="76">
        <f>[5]!s_pq_pctchange(B175,$B$5,$D$5)</f>
        <v>-4.5485403937542523</v>
      </c>
      <c r="E175" s="72">
        <f>[5]!S_VAL_PE_TTM(B175,$D$5)</f>
        <v>50.928653717041016</v>
      </c>
      <c r="F175" s="72">
        <f ca="1">[5]!S_VAL_PB(B175,$E$5,1)</f>
        <v>9.9447021484375</v>
      </c>
      <c r="G175" s="72">
        <f>[5]!S_VAL_MV(B175,$D$5)/100000000</f>
        <v>149.48771968</v>
      </c>
      <c r="H175" s="76">
        <f>[5]!s_pq_pctchange(B175,$F$5,$G$5)</f>
        <v>-8.7130295763389256</v>
      </c>
    </row>
    <row r="176" spans="1:8">
      <c r="A176" s="168"/>
      <c r="B176" s="109" t="s">
        <v>313</v>
      </c>
      <c r="C176" s="71" t="str">
        <f>[5]!S_INFO_NAME(B176)</f>
        <v>九安医疗</v>
      </c>
      <c r="D176" s="76">
        <f>[5]!s_pq_pctchange(B176,$B$5,$D$5)</f>
        <v>5.7192374350086839</v>
      </c>
      <c r="E176" s="72">
        <f>[5]!S_VAL_PE_TTM(B176,$D$5)</f>
        <v>-416.50750732421875</v>
      </c>
      <c r="F176" s="72">
        <f ca="1">[5]!S_VAL_PB(B176,$E$5,1)</f>
        <v>11.932828903198242</v>
      </c>
      <c r="G176" s="72">
        <f>[5]!S_VAL_MV(B176,$D$5)/100000000</f>
        <v>90.768000000000001</v>
      </c>
      <c r="H176" s="76">
        <f>[5]!s_pq_pctchange(B176,$F$5,$G$5)</f>
        <v>-8.1666666666666785</v>
      </c>
    </row>
    <row r="177" spans="1:8">
      <c r="A177" s="168"/>
      <c r="B177" s="109" t="s">
        <v>314</v>
      </c>
      <c r="C177" s="71" t="str">
        <f>[5]!S_INFO_NAME(B177)</f>
        <v>尚荣医疗</v>
      </c>
      <c r="D177" s="76">
        <f>[5]!s_pq_pctchange(B177,$B$5,$D$5)</f>
        <v>-3.8759689922480689</v>
      </c>
      <c r="E177" s="72">
        <f>[5]!S_VAL_PE_TTM(B177,$D$5)</f>
        <v>108.82331848144531</v>
      </c>
      <c r="F177" s="72">
        <f ca="1">[5]!S_VAL_PB(B177,$E$5,1)</f>
        <v>7.8579859733581543</v>
      </c>
      <c r="G177" s="72">
        <f>[5]!S_VAL_MV(B177,$D$5)/100000000</f>
        <v>93.685410000000005</v>
      </c>
      <c r="H177" s="76">
        <f>[5]!s_pq_pctchange(B177,$F$5,$G$5)</f>
        <v>12.225938312894847</v>
      </c>
    </row>
    <row r="178" spans="1:8">
      <c r="A178" s="168"/>
      <c r="B178" s="109" t="s">
        <v>315</v>
      </c>
      <c r="C178" s="71" t="str">
        <f>[5]!S_INFO_NAME(B178)</f>
        <v>乐普医疗</v>
      </c>
      <c r="D178" s="76">
        <f>[5]!s_pq_pctchange(B178,$B$5,$D$5)</f>
        <v>-2.683438155136264</v>
      </c>
      <c r="E178" s="72">
        <f>[5]!S_VAL_PE_TTM(B178,$D$5)</f>
        <v>48.954826354980469</v>
      </c>
      <c r="F178" s="72">
        <f ca="1">[5]!S_VAL_PB(B178,$E$5,1)</f>
        <v>6.6968507766723633</v>
      </c>
      <c r="G178" s="72">
        <f>[5]!S_VAL_MV(B178,$D$5)/100000000</f>
        <v>188.46520000000001</v>
      </c>
      <c r="H178" s="76">
        <f>[5]!s_pq_pctchange(B178,$F$5,$G$5)</f>
        <v>9.4056172436316032</v>
      </c>
    </row>
    <row r="179" spans="1:8">
      <c r="A179" s="168"/>
      <c r="B179" s="109" t="s">
        <v>316</v>
      </c>
      <c r="C179" s="71" t="str">
        <f>[5]!S_INFO_NAME(B179)</f>
        <v>阳普医疗</v>
      </c>
      <c r="D179" s="76">
        <f>[5]!s_pq_pctchange(B179,$B$5,$D$5)</f>
        <v>1.8601190476190466</v>
      </c>
      <c r="E179" s="72">
        <f>[5]!S_VAL_PE_TTM(B179,$D$5)</f>
        <v>77.0697021484375</v>
      </c>
      <c r="F179" s="72">
        <f ca="1">[5]!S_VAL_PB(B179,$E$5,1)</f>
        <v>5.9645900726318359</v>
      </c>
      <c r="G179" s="72">
        <f>[5]!S_VAL_MV(B179,$D$5)/100000000</f>
        <v>40.522399999999998</v>
      </c>
      <c r="H179" s="76">
        <f>[5]!s_pq_pctchange(B179,$F$5,$G$5)</f>
        <v>0.17064846416383617</v>
      </c>
    </row>
    <row r="180" spans="1:8">
      <c r="A180" s="168"/>
      <c r="B180" s="109" t="s">
        <v>317</v>
      </c>
      <c r="C180" s="71" t="str">
        <f>[5]!S_INFO_NAME(B180)</f>
        <v>理邦仪器</v>
      </c>
      <c r="D180" s="76">
        <f>[5]!s_pq_pctchange(B180,$B$5,$D$5)</f>
        <v>-7.3684210526315796</v>
      </c>
      <c r="E180" s="72">
        <f>[5]!S_VAL_PE_TTM(B180,$D$5)</f>
        <v>146.19554138183594</v>
      </c>
      <c r="F180" s="72">
        <f ca="1">[5]!S_VAL_PB(B180,$E$5,1)</f>
        <v>3.6921465396881104</v>
      </c>
      <c r="G180" s="72">
        <f>[5]!S_VAL_MV(B180,$D$5)/100000000</f>
        <v>42.9</v>
      </c>
      <c r="H180" s="76">
        <f>[5]!s_pq_pctchange(B180,$F$5,$G$5)</f>
        <v>-8.1060889054912266</v>
      </c>
    </row>
    <row r="181" spans="1:8">
      <c r="A181" s="168"/>
      <c r="B181" s="109" t="s">
        <v>318</v>
      </c>
      <c r="C181" s="71" t="str">
        <f>[5]!S_INFO_NAME(B181)</f>
        <v>迪安诊断</v>
      </c>
      <c r="D181" s="76">
        <f>[5]!s_pq_pctchange(B181,$B$5,$D$5)</f>
        <v>1.6622500602264667</v>
      </c>
      <c r="E181" s="72">
        <f>[5]!S_VAL_PE_TTM(B181,$D$5)</f>
        <v>83.960098266601563</v>
      </c>
      <c r="F181" s="72">
        <f ca="1">[5]!S_VAL_PB(B181,$E$5,1)</f>
        <v>15.102056503295898</v>
      </c>
      <c r="G181" s="72">
        <f>[5]!S_VAL_MV(B181,$D$5)/100000000</f>
        <v>86.758654216000011</v>
      </c>
      <c r="H181" s="76">
        <f>[5]!s_pq_pctchange(B181,$F$5,$G$5)</f>
        <v>-5.0647249190938437</v>
      </c>
    </row>
    <row r="182" spans="1:8">
      <c r="A182" s="168"/>
      <c r="B182" s="109" t="s">
        <v>319</v>
      </c>
      <c r="C182" s="71" t="str">
        <f>[5]!S_INFO_NAME(B182)</f>
        <v>宝莱特</v>
      </c>
      <c r="D182" s="76">
        <f>[5]!s_pq_pctchange(B182,$B$5,$D$5)</f>
        <v>8.9767270040635339</v>
      </c>
      <c r="E182" s="72">
        <f>[5]!S_VAL_PE_TTM(B182,$D$5)</f>
        <v>153.68157958984375</v>
      </c>
      <c r="F182" s="72">
        <f ca="1">[5]!S_VAL_PB(B182,$E$5,1)</f>
        <v>11.137463569641113</v>
      </c>
      <c r="G182" s="72">
        <f>[5]!S_VAL_MV(B182,$D$5)/100000000</f>
        <v>43.095959999999998</v>
      </c>
      <c r="H182" s="76">
        <f>[5]!s_pq_pctchange(B182,$F$5,$G$5)</f>
        <v>-11.66347992351816</v>
      </c>
    </row>
    <row r="183" spans="1:8">
      <c r="A183" s="168"/>
      <c r="B183" s="109" t="s">
        <v>320</v>
      </c>
      <c r="C183" s="71" t="str">
        <f>[5]!S_INFO_NAME(B183)</f>
        <v>和佳股份</v>
      </c>
      <c r="D183" s="76">
        <f>[5]!s_pq_pctchange(B183,$B$5,$D$5)</f>
        <v>2.5909090909091104</v>
      </c>
      <c r="E183" s="72">
        <f>[5]!S_VAL_PE_TTM(B183,$D$5)</f>
        <v>63.517738342285156</v>
      </c>
      <c r="F183" s="72">
        <f ca="1">[5]!S_VAL_PB(B183,$E$5,1)</f>
        <v>12.47205638885498</v>
      </c>
      <c r="G183" s="72">
        <f>[5]!S_VAL_MV(B183,$D$5)/100000000</f>
        <v>129.11653755</v>
      </c>
      <c r="H183" s="76">
        <f>[5]!s_pq_pctchange(B183,$F$5,$G$5)</f>
        <v>-6.1231884057971087</v>
      </c>
    </row>
    <row r="184" spans="1:8">
      <c r="A184" s="168"/>
      <c r="B184" s="109" t="s">
        <v>321</v>
      </c>
      <c r="C184" s="71" t="str">
        <f>[5]!S_INFO_NAME(B184)</f>
        <v>三诺生物</v>
      </c>
      <c r="D184" s="76">
        <f>[5]!s_pq_pctchange(B184,$B$5,$D$5)</f>
        <v>-7.5170842824601287</v>
      </c>
      <c r="E184" s="72">
        <f>[5]!S_VAL_PE_TTM(B184,$D$5)</f>
        <v>46.055355072021484</v>
      </c>
      <c r="F184" s="72">
        <f ca="1">[5]!S_VAL_PB(B184,$E$5,1)</f>
        <v>8.5494451522827148</v>
      </c>
      <c r="G184" s="72">
        <f>[5]!S_VAL_MV(B184,$D$5)/100000000</f>
        <v>81.224360000000004</v>
      </c>
      <c r="H184" s="76">
        <f>[5]!s_pq_pctchange(B184,$F$5,$G$5)</f>
        <v>9.3362972372181829</v>
      </c>
    </row>
    <row r="185" spans="1:8">
      <c r="A185" s="168"/>
      <c r="B185" s="109" t="s">
        <v>322</v>
      </c>
      <c r="C185" s="71" t="str">
        <f>[5]!S_INFO_NAME(B185)</f>
        <v>戴维医疗</v>
      </c>
      <c r="D185" s="76">
        <f>[5]!s_pq_pctchange(B185,$B$5,$D$5)</f>
        <v>-3.0127940569541933</v>
      </c>
      <c r="E185" s="72">
        <f>[5]!S_VAL_PE_TTM(B185,$D$5)</f>
        <v>68.327430725097656</v>
      </c>
      <c r="F185" s="72">
        <f ca="1">[5]!S_VAL_PB(B185,$E$5,1)</f>
        <v>6.2175192832946777</v>
      </c>
      <c r="G185" s="72">
        <f>[5]!S_VAL_MV(B185,$D$5)/100000000</f>
        <v>37.6</v>
      </c>
      <c r="H185" s="76">
        <f>[5]!s_pq_pctchange(B185,$F$5,$G$5)</f>
        <v>-19.472315124489036</v>
      </c>
    </row>
    <row r="186" spans="1:8">
      <c r="A186" s="168"/>
      <c r="B186" s="109" t="s">
        <v>323</v>
      </c>
      <c r="C186" s="71" t="str">
        <f>[5]!S_INFO_NAME(B186)</f>
        <v>凯利泰</v>
      </c>
      <c r="D186" s="76">
        <f>[5]!s_pq_pctchange(B186,$B$5,$D$5)</f>
        <v>0</v>
      </c>
      <c r="E186" s="72">
        <f>[5]!S_VAL_PE_TTM(B186,$D$5)</f>
        <v>81.779502868652344</v>
      </c>
      <c r="F186" s="72">
        <f ca="1">[5]!S_VAL_PB(B186,$E$5,1)</f>
        <v>10.416460990905762</v>
      </c>
      <c r="G186" s="72">
        <f>[5]!S_VAL_MV(B186,$D$5)/100000000</f>
        <v>53.016621386399997</v>
      </c>
      <c r="H186" s="76">
        <f>[5]!s_pq_pctchange(B186,$F$5,$G$5)</f>
        <v>-1.89657967255632</v>
      </c>
    </row>
    <row r="187" spans="1:8">
      <c r="A187" s="168"/>
      <c r="B187" s="109" t="s">
        <v>324</v>
      </c>
      <c r="C187" s="71" t="str">
        <f>[5]!S_INFO_NAME(B187)</f>
        <v>华润万东</v>
      </c>
      <c r="D187" s="76">
        <f>[5]!s_pq_pctchange(B187,$B$5,$D$5)</f>
        <v>5.0618672665916797</v>
      </c>
      <c r="E187" s="72">
        <f>[5]!S_VAL_PE_TTM(B187,$D$5)</f>
        <v>108.21930694580078</v>
      </c>
      <c r="F187" s="72">
        <f ca="1">[5]!S_VAL_PB(B187,$E$5,1)</f>
        <v>6.3904914855957031</v>
      </c>
      <c r="G187" s="72">
        <f>[5]!S_VAL_MV(B187,$D$5)/100000000</f>
        <v>40.432859999999998</v>
      </c>
      <c r="H187" s="76">
        <f>[5]!s_pq_pctchange(B187,$F$5,$G$5)</f>
        <v>-9.6204766107678701</v>
      </c>
    </row>
    <row r="188" spans="1:8">
      <c r="A188" s="168"/>
      <c r="B188" s="109" t="s">
        <v>325</v>
      </c>
      <c r="C188" s="71" t="str">
        <f>[5]!S_INFO_NAME(B188)</f>
        <v>山东药玻</v>
      </c>
      <c r="D188" s="76">
        <f>[5]!s_pq_pctchange(B188,$B$5,$D$5)</f>
        <v>3.3707865168539408</v>
      </c>
      <c r="E188" s="72">
        <f>[5]!S_VAL_PE_TTM(B188,$D$5)</f>
        <v>29.001531600952148</v>
      </c>
      <c r="F188" s="72">
        <f ca="1">[5]!S_VAL_PB(B188,$E$5,1)</f>
        <v>1.7636393308639526</v>
      </c>
      <c r="G188" s="72">
        <f>[5]!S_VAL_MV(B188,$D$5)/100000000</f>
        <v>35.518455318000001</v>
      </c>
      <c r="H188" s="76">
        <f>[5]!s_pq_pctchange(B188,$F$5,$G$5)</f>
        <v>-0.59642147117296984</v>
      </c>
    </row>
    <row r="189" spans="1:8">
      <c r="A189" s="169"/>
      <c r="B189" s="109" t="s">
        <v>326</v>
      </c>
      <c r="C189" s="71" t="str">
        <f>[5]!S_INFO_NAME(B189)</f>
        <v>新华医疗</v>
      </c>
      <c r="D189" s="76">
        <f>[5]!s_pq_pctchange(B189,$B$5,$D$5)</f>
        <v>-2.7126306866346428</v>
      </c>
      <c r="E189" s="72">
        <f>[5]!S_VAL_PE_TTM(B189,$D$5)</f>
        <v>48.914146423339844</v>
      </c>
      <c r="F189" s="72">
        <f ca="1">[5]!S_VAL_PB(B189,$E$5,1)</f>
        <v>5.7991499900817871</v>
      </c>
      <c r="G189" s="72">
        <f>[5]!S_VAL_MV(B189,$D$5)/100000000</f>
        <v>136.87564832039996</v>
      </c>
      <c r="H189" s="76">
        <f>[5]!s_pq_pctchange(B189,$F$5,$G$5)</f>
        <v>13.324687955908576</v>
      </c>
    </row>
    <row r="190" spans="1:8">
      <c r="A190" s="167" t="s">
        <v>334</v>
      </c>
      <c r="B190" s="109" t="s">
        <v>329</v>
      </c>
      <c r="C190" s="71" t="str">
        <f>[5]!S_INFO_NAME(B190)</f>
        <v>海虹控股</v>
      </c>
      <c r="D190" s="76">
        <f>[5]!s_pq_pctchange(B190,$B$5,$D$5)</f>
        <v>0.55658627087198376</v>
      </c>
      <c r="E190" s="72">
        <f>[5]!S_VAL_PE_TTM(B190,$D$5)</f>
        <v>1297.97119140625</v>
      </c>
      <c r="F190" s="72">
        <f ca="1">[5]!S_VAL_PB(B190,$E$5,1)</f>
        <v>15.503832817077637</v>
      </c>
      <c r="G190" s="72">
        <f>[5]!S_VAL_MV(B190,$D$5)/100000000</f>
        <v>194.86465382720002</v>
      </c>
      <c r="H190" s="76">
        <f>[5]!s_pq_pctchange(B190,$F$5,$G$5)</f>
        <v>-11.814345991561181</v>
      </c>
    </row>
    <row r="191" spans="1:8">
      <c r="A191" s="168"/>
      <c r="B191" s="109" t="s">
        <v>328</v>
      </c>
      <c r="C191" s="71" t="str">
        <f>[5]!S_INFO_NAME(B191)</f>
        <v>爱尔眼科</v>
      </c>
      <c r="D191" s="76">
        <f>[5]!s_pq_pctchange(B191,$B$5,$D$5)</f>
        <v>-1.3636363636363558</v>
      </c>
      <c r="E191" s="72">
        <f>[5]!S_VAL_PE_TTM(B191,$D$5)</f>
        <v>64.061210632324219</v>
      </c>
      <c r="F191" s="72">
        <f ca="1">[5]!S_VAL_PB(B191,$E$5,1)</f>
        <v>10.252812385559082</v>
      </c>
      <c r="G191" s="72">
        <f>[5]!S_VAL_MV(B191,$D$5)/100000000</f>
        <v>170.1610155084</v>
      </c>
      <c r="H191" s="76">
        <f>[5]!s_pq_pctchange(B191,$F$5,$G$5)</f>
        <v>-3.2248062015503787</v>
      </c>
    </row>
    <row r="192" spans="1:8">
      <c r="A192" s="168"/>
      <c r="B192" s="109" t="s">
        <v>330</v>
      </c>
      <c r="C192" s="71" t="str">
        <f>[5]!S_INFO_NAME(B192)</f>
        <v>泰格医药</v>
      </c>
      <c r="D192" s="76">
        <f>[5]!s_pq_pctchange(B192,$B$5,$D$5)</f>
        <v>-3.9158386908240916</v>
      </c>
      <c r="E192" s="72">
        <f>[5]!S_VAL_PE_TTM(B192,$D$5)</f>
        <v>68.841903686523438</v>
      </c>
      <c r="F192" s="72">
        <f ca="1">[5]!S_VAL_PB(B192,$E$5,1)</f>
        <v>9.5261869430541992</v>
      </c>
      <c r="G192" s="72">
        <f>[5]!S_VAL_MV(B192,$D$5)/100000000</f>
        <v>70.231680000000011</v>
      </c>
      <c r="H192" s="76">
        <f>[5]!s_pq_pctchange(B192,$F$5,$G$5)</f>
        <v>-4.1446872645063859</v>
      </c>
    </row>
    <row r="193" spans="1:8">
      <c r="A193" s="168"/>
      <c r="B193" s="109" t="s">
        <v>331</v>
      </c>
      <c r="C193" s="71" t="str">
        <f>[5]!S_INFO_NAME(B193)</f>
        <v>通策医疗</v>
      </c>
      <c r="D193" s="76">
        <f>[5]!s_pq_pctchange(B193,$B$5,$D$5)</f>
        <v>1.5078671328671467</v>
      </c>
      <c r="E193" s="72">
        <f>[5]!S_VAL_PE_TTM(B193,$D$5)</f>
        <v>72.462173461914063</v>
      </c>
      <c r="F193" s="72">
        <f ca="1">[5]!S_VAL_PB(B193,$E$5,1)</f>
        <v>14.821330070495605</v>
      </c>
      <c r="G193" s="72">
        <f>[5]!S_VAL_MV(B193,$D$5)/100000000</f>
        <v>74.468639999999994</v>
      </c>
      <c r="H193" s="76">
        <f>[5]!s_pq_pctchange(B193,$F$5,$G$5)</f>
        <v>-6.8915382378598515</v>
      </c>
    </row>
    <row r="194" spans="1:8">
      <c r="A194" s="130"/>
      <c r="B194" s="109"/>
      <c r="C194" s="71"/>
      <c r="D194" s="76"/>
      <c r="E194" s="72"/>
      <c r="F194" s="72"/>
      <c r="G194" s="72"/>
      <c r="H194" s="76"/>
    </row>
    <row r="195" spans="1:8">
      <c r="A195" s="50" t="s">
        <v>339</v>
      </c>
      <c r="B195" s="50" t="s">
        <v>340</v>
      </c>
    </row>
  </sheetData>
  <mergeCells count="7">
    <mergeCell ref="A134:A163"/>
    <mergeCell ref="A164:A174"/>
    <mergeCell ref="A175:A189"/>
    <mergeCell ref="A190:A193"/>
    <mergeCell ref="A7:A29"/>
    <mergeCell ref="A30:A70"/>
    <mergeCell ref="A72:A132"/>
  </mergeCells>
  <phoneticPr fontId="2" type="noConversion"/>
  <conditionalFormatting sqref="G7:G194">
    <cfRule type="dataBar" priority="10">
      <dataBar>
        <cfvo type="min"/>
        <cfvo type="max"/>
        <color rgb="FFD6007B"/>
      </dataBar>
    </cfRule>
  </conditionalFormatting>
  <conditionalFormatting sqref="D7:D194">
    <cfRule type="dataBar" priority="9">
      <dataBar>
        <cfvo type="min"/>
        <cfvo type="max"/>
        <color rgb="FF008AEF"/>
      </dataBar>
    </cfRule>
  </conditionalFormatting>
  <conditionalFormatting sqref="H7:H194">
    <cfRule type="dataBar" priority="5">
      <dataBar>
        <cfvo type="min"/>
        <cfvo type="max"/>
        <color rgb="FF008AEF"/>
      </dataBar>
    </cfRule>
  </conditionalFormatting>
  <conditionalFormatting sqref="E35:E36 E63 E7:E10 E38:E41 E43:E50 E52:E61 E12:E31 E65:E194">
    <cfRule type="dataBar" priority="1">
      <dataBar>
        <cfvo type="min"/>
        <cfvo type="max"/>
        <color rgb="FF63C384"/>
      </dataBar>
    </cfRule>
  </conditionalFormatting>
  <conditionalFormatting sqref="H7:H194">
    <cfRule type="dataBar" priority="13">
      <dataBar>
        <cfvo type="min"/>
        <cfvo type="max"/>
        <color rgb="FF63C384"/>
      </dataBar>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Q1313"/>
  <sheetViews>
    <sheetView workbookViewId="0">
      <pane xSplit="8" ySplit="4" topLeftCell="I627" activePane="bottomRight" state="frozen"/>
      <selection pane="topRight" activeCell="I1" sqref="I1"/>
      <selection pane="bottomLeft" activeCell="A5" sqref="A5"/>
      <selection pane="bottomRight" activeCell="K602" sqref="K602:Q622"/>
    </sheetView>
  </sheetViews>
  <sheetFormatPr defaultRowHeight="14.25"/>
  <cols>
    <col min="1" max="7" width="9" style="42"/>
    <col min="8" max="8" width="11.625" style="42" bestFit="1" customWidth="1"/>
    <col min="9" max="9" width="18" style="42" customWidth="1"/>
    <col min="10" max="10" width="17.125" style="42" hidden="1" customWidth="1"/>
    <col min="11" max="11" width="15" style="42" customWidth="1"/>
    <col min="12" max="12" width="12.875" style="42" hidden="1" customWidth="1"/>
    <col min="13" max="13" width="20.375" style="42" customWidth="1"/>
    <col min="14" max="14" width="11.625" style="42" hidden="1" customWidth="1"/>
    <col min="15" max="15" width="17.125" style="42" customWidth="1"/>
    <col min="16" max="16" width="11.625" style="42" hidden="1" customWidth="1"/>
    <col min="17" max="17" width="13" style="42" customWidth="1"/>
    <col min="18" max="16384" width="9" style="42"/>
  </cols>
  <sheetData>
    <row r="1" spans="1:17" ht="23.25" customHeight="1">
      <c r="H1" s="65"/>
      <c r="I1" s="88"/>
      <c r="J1" s="88"/>
      <c r="K1" s="88"/>
      <c r="L1" s="88"/>
      <c r="M1" s="88"/>
      <c r="N1" s="88"/>
      <c r="O1" s="88"/>
      <c r="P1" s="88"/>
      <c r="Q1" s="88"/>
    </row>
    <row r="2" spans="1:17" ht="21.75" customHeight="1">
      <c r="H2" s="63" t="str">
        <f>[5]!edb()</f>
        <v>Wind资讯</v>
      </c>
      <c r="I2" s="65"/>
      <c r="J2" s="113" t="str">
        <f>[5]!edb()</f>
        <v>Wind资讯</v>
      </c>
      <c r="K2" s="65"/>
      <c r="L2" s="113" t="str">
        <f>[5]!edb()</f>
        <v>Wind资讯</v>
      </c>
      <c r="M2" s="65"/>
      <c r="N2" s="113" t="str">
        <f>[5]!edb()</f>
        <v>Wind资讯</v>
      </c>
      <c r="O2" s="88"/>
      <c r="P2" s="113" t="str">
        <f>[5]!edb()</f>
        <v>Wind资讯</v>
      </c>
      <c r="Q2" s="88"/>
    </row>
    <row r="3" spans="1:17">
      <c r="H3" s="46" t="s">
        <v>387</v>
      </c>
      <c r="I3" s="46" t="s">
        <v>400</v>
      </c>
      <c r="J3" s="46" t="s">
        <v>387</v>
      </c>
      <c r="K3" s="46" t="s">
        <v>408</v>
      </c>
      <c r="L3" s="46" t="s">
        <v>387</v>
      </c>
      <c r="M3" s="46" t="s">
        <v>411</v>
      </c>
      <c r="N3" s="46" t="s">
        <v>387</v>
      </c>
      <c r="O3" s="46" t="s">
        <v>410</v>
      </c>
      <c r="P3" s="46" t="s">
        <v>387</v>
      </c>
      <c r="Q3" s="46" t="s">
        <v>404</v>
      </c>
    </row>
    <row r="4" spans="1:17">
      <c r="H4" s="40" t="s">
        <v>389</v>
      </c>
      <c r="I4" s="40" t="s">
        <v>390</v>
      </c>
      <c r="J4" s="40" t="s">
        <v>389</v>
      </c>
      <c r="K4" s="40" t="s">
        <v>390</v>
      </c>
      <c r="L4" s="40" t="s">
        <v>389</v>
      </c>
      <c r="M4" s="40" t="s">
        <v>390</v>
      </c>
      <c r="N4" s="40" t="s">
        <v>389</v>
      </c>
      <c r="O4" s="40" t="s">
        <v>390</v>
      </c>
      <c r="P4" s="40" t="s">
        <v>389</v>
      </c>
      <c r="Q4" s="40" t="s">
        <v>390</v>
      </c>
    </row>
    <row r="5" spans="1:17">
      <c r="H5" s="56">
        <v>40968</v>
      </c>
      <c r="I5" s="81">
        <v>130</v>
      </c>
      <c r="J5" s="56">
        <v>40968</v>
      </c>
      <c r="K5" s="81">
        <v>120</v>
      </c>
      <c r="L5" s="56">
        <v>40968</v>
      </c>
      <c r="M5" s="81">
        <v>220</v>
      </c>
      <c r="N5" s="56">
        <v>40968</v>
      </c>
      <c r="O5" s="81">
        <v>58</v>
      </c>
      <c r="P5" s="56">
        <v>40968</v>
      </c>
      <c r="Q5" s="81">
        <v>32</v>
      </c>
    </row>
    <row r="6" spans="1:17">
      <c r="A6" s="66"/>
      <c r="H6" s="56">
        <v>40969</v>
      </c>
      <c r="I6" s="81">
        <v>131.5</v>
      </c>
      <c r="J6" s="56">
        <v>40969</v>
      </c>
      <c r="K6" s="81">
        <v>120</v>
      </c>
      <c r="L6" s="56">
        <v>40969</v>
      </c>
      <c r="M6" s="81">
        <v>220</v>
      </c>
      <c r="N6" s="56">
        <v>40969</v>
      </c>
      <c r="O6" s="81">
        <v>58</v>
      </c>
      <c r="P6" s="56">
        <v>40969</v>
      </c>
      <c r="Q6" s="81">
        <v>32</v>
      </c>
    </row>
    <row r="7" spans="1:17">
      <c r="H7" s="56">
        <v>40970</v>
      </c>
      <c r="I7" s="81">
        <v>133</v>
      </c>
      <c r="J7" s="56">
        <v>40970</v>
      </c>
      <c r="K7" s="81">
        <v>125</v>
      </c>
      <c r="L7" s="56">
        <v>40970</v>
      </c>
      <c r="M7" s="81">
        <v>220</v>
      </c>
      <c r="N7" s="56">
        <v>40970</v>
      </c>
      <c r="O7" s="81">
        <v>58</v>
      </c>
      <c r="P7" s="56">
        <v>40970</v>
      </c>
      <c r="Q7" s="81">
        <v>32</v>
      </c>
    </row>
    <row r="8" spans="1:17">
      <c r="A8" s="62" t="s">
        <v>32</v>
      </c>
      <c r="B8" s="62"/>
      <c r="C8" s="62"/>
      <c r="D8" s="62">
        <v>1</v>
      </c>
      <c r="E8" s="62"/>
      <c r="F8" s="62"/>
      <c r="H8" s="56">
        <v>40973</v>
      </c>
      <c r="I8" s="81">
        <v>138</v>
      </c>
      <c r="J8" s="56">
        <v>40973</v>
      </c>
      <c r="K8" s="81">
        <v>127</v>
      </c>
      <c r="L8" s="56">
        <v>40973</v>
      </c>
      <c r="M8" s="81">
        <v>230</v>
      </c>
      <c r="N8" s="56">
        <v>40973</v>
      </c>
      <c r="O8" s="81">
        <v>58</v>
      </c>
      <c r="P8" s="56">
        <v>40973</v>
      </c>
      <c r="Q8" s="81">
        <v>32</v>
      </c>
    </row>
    <row r="9" spans="1:17">
      <c r="A9" s="62" t="s">
        <v>33</v>
      </c>
      <c r="B9" s="62"/>
      <c r="C9" s="62"/>
      <c r="D9" s="62"/>
      <c r="E9" s="62"/>
      <c r="F9" s="62"/>
      <c r="H9" s="56">
        <v>40974</v>
      </c>
      <c r="I9" s="81">
        <v>138</v>
      </c>
      <c r="J9" s="56">
        <v>40974</v>
      </c>
      <c r="K9" s="81">
        <v>127</v>
      </c>
      <c r="L9" s="56">
        <v>40974</v>
      </c>
      <c r="M9" s="81">
        <v>230</v>
      </c>
      <c r="N9" s="56">
        <v>40974</v>
      </c>
      <c r="O9" s="81">
        <v>58</v>
      </c>
      <c r="P9" s="56">
        <v>40974</v>
      </c>
      <c r="Q9" s="81">
        <v>32</v>
      </c>
    </row>
    <row r="10" spans="1:17">
      <c r="A10" s="62" t="s">
        <v>34</v>
      </c>
      <c r="B10" s="62"/>
      <c r="C10" s="62"/>
      <c r="D10" s="62"/>
      <c r="E10" s="62"/>
      <c r="F10" s="62"/>
      <c r="H10" s="56">
        <v>40975</v>
      </c>
      <c r="I10" s="81">
        <v>140</v>
      </c>
      <c r="J10" s="56">
        <v>40975</v>
      </c>
      <c r="K10" s="81">
        <v>127</v>
      </c>
      <c r="L10" s="56">
        <v>40975</v>
      </c>
      <c r="M10" s="81">
        <v>240</v>
      </c>
      <c r="N10" s="56">
        <v>40975</v>
      </c>
      <c r="O10" s="81">
        <v>58</v>
      </c>
      <c r="P10" s="56">
        <v>40975</v>
      </c>
      <c r="Q10" s="81">
        <v>32</v>
      </c>
    </row>
    <row r="11" spans="1:17">
      <c r="A11" s="62" t="s">
        <v>35</v>
      </c>
      <c r="B11" s="62"/>
      <c r="C11" s="62"/>
      <c r="D11" s="62"/>
      <c r="E11" s="62"/>
      <c r="F11" s="62"/>
      <c r="H11" s="56">
        <v>40976</v>
      </c>
      <c r="I11" s="81">
        <v>140</v>
      </c>
      <c r="J11" s="56">
        <v>40976</v>
      </c>
      <c r="K11" s="81">
        <v>127</v>
      </c>
      <c r="L11" s="56">
        <v>40976</v>
      </c>
      <c r="M11" s="81">
        <v>250</v>
      </c>
      <c r="N11" s="56">
        <v>40976</v>
      </c>
      <c r="O11" s="81">
        <v>58</v>
      </c>
      <c r="P11" s="56">
        <v>40976</v>
      </c>
      <c r="Q11" s="81">
        <v>32</v>
      </c>
    </row>
    <row r="12" spans="1:17">
      <c r="A12" s="62" t="s">
        <v>36</v>
      </c>
      <c r="B12" s="62"/>
      <c r="C12" s="62"/>
      <c r="D12" s="62"/>
      <c r="E12" s="62"/>
      <c r="F12" s="62"/>
      <c r="H12" s="56">
        <v>40977</v>
      </c>
      <c r="I12" s="81">
        <v>140</v>
      </c>
      <c r="J12" s="56">
        <v>40977</v>
      </c>
      <c r="K12" s="81">
        <v>127</v>
      </c>
      <c r="L12" s="56">
        <v>40977</v>
      </c>
      <c r="M12" s="81">
        <v>250</v>
      </c>
      <c r="N12" s="56">
        <v>40977</v>
      </c>
      <c r="O12" s="81">
        <v>58</v>
      </c>
      <c r="P12" s="56">
        <v>40977</v>
      </c>
      <c r="Q12" s="81">
        <v>32</v>
      </c>
    </row>
    <row r="13" spans="1:17">
      <c r="A13" s="62"/>
      <c r="B13" s="62"/>
      <c r="C13" s="62"/>
      <c r="D13" s="62"/>
      <c r="E13" s="62"/>
      <c r="F13" s="62"/>
      <c r="H13" s="56">
        <v>40980</v>
      </c>
      <c r="I13" s="81">
        <v>140</v>
      </c>
      <c r="J13" s="56">
        <v>40980</v>
      </c>
      <c r="K13" s="81">
        <v>127</v>
      </c>
      <c r="L13" s="56">
        <v>40980</v>
      </c>
      <c r="M13" s="81">
        <v>250</v>
      </c>
      <c r="N13" s="56">
        <v>40980</v>
      </c>
      <c r="O13" s="81">
        <v>58</v>
      </c>
      <c r="P13" s="56">
        <v>40980</v>
      </c>
      <c r="Q13" s="81">
        <v>32</v>
      </c>
    </row>
    <row r="14" spans="1:17">
      <c r="A14" s="62"/>
      <c r="B14" s="62"/>
      <c r="C14" s="62"/>
      <c r="D14" s="62"/>
      <c r="E14" s="62"/>
      <c r="F14" s="62"/>
      <c r="H14" s="56">
        <v>40981</v>
      </c>
      <c r="I14" s="81">
        <v>140</v>
      </c>
      <c r="J14" s="56">
        <v>40981</v>
      </c>
      <c r="K14" s="81">
        <v>127</v>
      </c>
      <c r="L14" s="56">
        <v>40981</v>
      </c>
      <c r="M14" s="81">
        <v>250</v>
      </c>
      <c r="N14" s="56">
        <v>40981</v>
      </c>
      <c r="O14" s="81">
        <v>58</v>
      </c>
      <c r="P14" s="56">
        <v>40981</v>
      </c>
      <c r="Q14" s="81">
        <v>32</v>
      </c>
    </row>
    <row r="15" spans="1:17">
      <c r="A15" s="62"/>
      <c r="B15" s="62"/>
      <c r="C15" s="62"/>
      <c r="D15" s="62"/>
      <c r="E15" s="62"/>
      <c r="F15" s="62"/>
      <c r="H15" s="56">
        <v>40982</v>
      </c>
      <c r="I15" s="81">
        <v>140</v>
      </c>
      <c r="J15" s="56">
        <v>40982</v>
      </c>
      <c r="K15" s="81">
        <v>125</v>
      </c>
      <c r="L15" s="56">
        <v>40982</v>
      </c>
      <c r="M15" s="81">
        <v>250</v>
      </c>
      <c r="N15" s="56">
        <v>40982</v>
      </c>
      <c r="O15" s="81">
        <v>58</v>
      </c>
      <c r="P15" s="56">
        <v>40982</v>
      </c>
      <c r="Q15" s="81">
        <v>32</v>
      </c>
    </row>
    <row r="16" spans="1:17">
      <c r="A16" s="62"/>
      <c r="B16" s="62"/>
      <c r="C16" s="62"/>
      <c r="D16" s="62"/>
      <c r="E16" s="62"/>
      <c r="F16" s="62"/>
      <c r="H16" s="56">
        <v>40983</v>
      </c>
      <c r="I16" s="81">
        <v>140</v>
      </c>
      <c r="J16" s="56">
        <v>40983</v>
      </c>
      <c r="K16" s="81">
        <v>125</v>
      </c>
      <c r="L16" s="56">
        <v>40983</v>
      </c>
      <c r="M16" s="81">
        <v>250</v>
      </c>
      <c r="N16" s="56">
        <v>40983</v>
      </c>
      <c r="O16" s="81">
        <v>58</v>
      </c>
      <c r="P16" s="56">
        <v>40983</v>
      </c>
      <c r="Q16" s="81">
        <v>32</v>
      </c>
    </row>
    <row r="17" spans="1:17">
      <c r="A17" s="62"/>
      <c r="B17" s="62"/>
      <c r="C17" s="62"/>
      <c r="D17" s="62"/>
      <c r="E17" s="62"/>
      <c r="F17" s="62"/>
      <c r="H17" s="56">
        <v>40984</v>
      </c>
      <c r="I17" s="81">
        <v>140</v>
      </c>
      <c r="J17" s="56">
        <v>40984</v>
      </c>
      <c r="K17" s="81">
        <v>125</v>
      </c>
      <c r="L17" s="56">
        <v>40984</v>
      </c>
      <c r="M17" s="81">
        <v>250</v>
      </c>
      <c r="N17" s="56">
        <v>40984</v>
      </c>
      <c r="O17" s="81">
        <v>58</v>
      </c>
      <c r="P17" s="56">
        <v>40984</v>
      </c>
      <c r="Q17" s="81">
        <v>32</v>
      </c>
    </row>
    <row r="18" spans="1:17">
      <c r="H18" s="56">
        <v>40987</v>
      </c>
      <c r="I18" s="81">
        <v>138</v>
      </c>
      <c r="J18" s="56">
        <v>40987</v>
      </c>
      <c r="K18" s="81">
        <v>123</v>
      </c>
      <c r="L18" s="56">
        <v>40987</v>
      </c>
      <c r="M18" s="81">
        <v>250</v>
      </c>
      <c r="N18" s="56">
        <v>40987</v>
      </c>
      <c r="O18" s="81">
        <v>58</v>
      </c>
      <c r="P18" s="56">
        <v>40987</v>
      </c>
      <c r="Q18" s="81">
        <v>32</v>
      </c>
    </row>
    <row r="19" spans="1:17">
      <c r="H19" s="56">
        <v>40988</v>
      </c>
      <c r="I19" s="81">
        <v>135</v>
      </c>
      <c r="J19" s="56">
        <v>40988</v>
      </c>
      <c r="K19" s="81">
        <v>123</v>
      </c>
      <c r="L19" s="56">
        <v>40988</v>
      </c>
      <c r="M19" s="81">
        <v>250</v>
      </c>
      <c r="N19" s="56">
        <v>40988</v>
      </c>
      <c r="O19" s="81">
        <v>58</v>
      </c>
      <c r="P19" s="56">
        <v>40988</v>
      </c>
      <c r="Q19" s="81">
        <v>26</v>
      </c>
    </row>
    <row r="20" spans="1:17">
      <c r="H20" s="56">
        <v>40989</v>
      </c>
      <c r="I20" s="81">
        <v>135</v>
      </c>
      <c r="J20" s="56">
        <v>40989</v>
      </c>
      <c r="K20" s="81">
        <v>123</v>
      </c>
      <c r="L20" s="56">
        <v>40989</v>
      </c>
      <c r="M20" s="81">
        <v>250</v>
      </c>
      <c r="N20" s="56">
        <v>40989</v>
      </c>
      <c r="O20" s="81">
        <v>58</v>
      </c>
      <c r="P20" s="56">
        <v>40989</v>
      </c>
      <c r="Q20" s="81">
        <v>26</v>
      </c>
    </row>
    <row r="21" spans="1:17">
      <c r="A21" s="87" t="s">
        <v>31</v>
      </c>
      <c r="H21" s="56">
        <v>40990</v>
      </c>
      <c r="I21" s="81">
        <v>135</v>
      </c>
      <c r="J21" s="56">
        <v>40990</v>
      </c>
      <c r="K21" s="81">
        <v>123</v>
      </c>
      <c r="L21" s="56">
        <v>40990</v>
      </c>
      <c r="M21" s="81">
        <v>250</v>
      </c>
      <c r="N21" s="56">
        <v>40990</v>
      </c>
      <c r="O21" s="81">
        <v>58</v>
      </c>
      <c r="P21" s="56">
        <v>40990</v>
      </c>
      <c r="Q21" s="81">
        <v>26</v>
      </c>
    </row>
    <row r="22" spans="1:17">
      <c r="H22" s="56">
        <v>40991</v>
      </c>
      <c r="I22" s="81">
        <v>135</v>
      </c>
      <c r="J22" s="56">
        <v>40991</v>
      </c>
      <c r="K22" s="81">
        <v>121.5</v>
      </c>
      <c r="L22" s="56">
        <v>40991</v>
      </c>
      <c r="M22" s="81">
        <v>250</v>
      </c>
      <c r="N22" s="56">
        <v>40991</v>
      </c>
      <c r="O22" s="81">
        <v>58</v>
      </c>
      <c r="P22" s="56">
        <v>40991</v>
      </c>
      <c r="Q22" s="81">
        <v>26</v>
      </c>
    </row>
    <row r="23" spans="1:17">
      <c r="H23" s="56">
        <v>40994</v>
      </c>
      <c r="I23" s="81">
        <v>135</v>
      </c>
      <c r="J23" s="56">
        <v>40994</v>
      </c>
      <c r="K23" s="81">
        <v>121.5</v>
      </c>
      <c r="L23" s="56">
        <v>40994</v>
      </c>
      <c r="M23" s="81">
        <v>250</v>
      </c>
      <c r="N23" s="56">
        <v>40994</v>
      </c>
      <c r="O23" s="81">
        <v>58</v>
      </c>
      <c r="P23" s="56">
        <v>40994</v>
      </c>
      <c r="Q23" s="81">
        <v>26</v>
      </c>
    </row>
    <row r="24" spans="1:17">
      <c r="H24" s="56">
        <v>40995</v>
      </c>
      <c r="I24" s="81">
        <v>135</v>
      </c>
      <c r="J24" s="56">
        <v>40995</v>
      </c>
      <c r="K24" s="81">
        <v>121.5</v>
      </c>
      <c r="L24" s="56">
        <v>40995</v>
      </c>
      <c r="M24" s="81">
        <v>250</v>
      </c>
      <c r="N24" s="56">
        <v>40995</v>
      </c>
      <c r="O24" s="81">
        <v>58</v>
      </c>
      <c r="P24" s="56">
        <v>40995</v>
      </c>
      <c r="Q24" s="81">
        <v>26</v>
      </c>
    </row>
    <row r="25" spans="1:17">
      <c r="A25" s="53"/>
      <c r="H25" s="56">
        <v>40996</v>
      </c>
      <c r="I25" s="81">
        <v>135</v>
      </c>
      <c r="J25" s="56">
        <v>40996</v>
      </c>
      <c r="K25" s="81">
        <v>121.5</v>
      </c>
      <c r="L25" s="56">
        <v>40996</v>
      </c>
      <c r="M25" s="81">
        <v>250</v>
      </c>
      <c r="N25" s="56">
        <v>40996</v>
      </c>
      <c r="O25" s="81">
        <v>58</v>
      </c>
      <c r="P25" s="56">
        <v>40996</v>
      </c>
      <c r="Q25" s="81">
        <v>26</v>
      </c>
    </row>
    <row r="26" spans="1:17">
      <c r="H26" s="56">
        <v>40997</v>
      </c>
      <c r="I26" s="81">
        <v>135</v>
      </c>
      <c r="J26" s="56">
        <v>40997</v>
      </c>
      <c r="K26" s="81">
        <v>121.5</v>
      </c>
      <c r="L26" s="56">
        <v>40997</v>
      </c>
      <c r="M26" s="81">
        <v>250</v>
      </c>
      <c r="N26" s="56">
        <v>40997</v>
      </c>
      <c r="O26" s="81">
        <v>58</v>
      </c>
      <c r="P26" s="56">
        <v>40997</v>
      </c>
      <c r="Q26" s="81">
        <v>26</v>
      </c>
    </row>
    <row r="27" spans="1:17">
      <c r="H27" s="56">
        <v>40998</v>
      </c>
      <c r="I27" s="81">
        <v>135</v>
      </c>
      <c r="J27" s="56">
        <v>40998</v>
      </c>
      <c r="K27" s="81">
        <v>120</v>
      </c>
      <c r="L27" s="56">
        <v>40998</v>
      </c>
      <c r="M27" s="81">
        <v>250</v>
      </c>
      <c r="N27" s="56">
        <v>40998</v>
      </c>
      <c r="O27" s="81">
        <v>58</v>
      </c>
      <c r="P27" s="56">
        <v>40998</v>
      </c>
      <c r="Q27" s="81">
        <v>26</v>
      </c>
    </row>
    <row r="28" spans="1:17">
      <c r="H28" s="56">
        <v>40999</v>
      </c>
      <c r="I28" s="81">
        <v>135</v>
      </c>
      <c r="J28" s="56">
        <v>40999</v>
      </c>
      <c r="K28" s="81">
        <v>120</v>
      </c>
      <c r="L28" s="56">
        <v>40999</v>
      </c>
      <c r="M28" s="81">
        <v>250</v>
      </c>
      <c r="N28" s="56">
        <v>40999</v>
      </c>
      <c r="O28" s="81">
        <v>58</v>
      </c>
      <c r="P28" s="56">
        <v>40999</v>
      </c>
      <c r="Q28" s="81">
        <v>26</v>
      </c>
    </row>
    <row r="29" spans="1:17">
      <c r="H29" s="56">
        <v>41000</v>
      </c>
      <c r="I29" s="81">
        <v>135</v>
      </c>
      <c r="J29" s="56">
        <v>41000</v>
      </c>
      <c r="K29" s="81">
        <v>120</v>
      </c>
      <c r="L29" s="56">
        <v>41000</v>
      </c>
      <c r="M29" s="81">
        <v>250</v>
      </c>
      <c r="N29" s="56">
        <v>41000</v>
      </c>
      <c r="O29" s="81">
        <v>58</v>
      </c>
      <c r="P29" s="56">
        <v>41000</v>
      </c>
      <c r="Q29" s="81">
        <v>26</v>
      </c>
    </row>
    <row r="30" spans="1:17">
      <c r="H30" s="56">
        <v>41004</v>
      </c>
      <c r="I30" s="81">
        <v>135</v>
      </c>
      <c r="J30" s="56">
        <v>41004</v>
      </c>
      <c r="K30" s="81">
        <v>120</v>
      </c>
      <c r="L30" s="56">
        <v>41004</v>
      </c>
      <c r="M30" s="81">
        <v>250</v>
      </c>
      <c r="N30" s="56">
        <v>41004</v>
      </c>
      <c r="O30" s="81">
        <v>58</v>
      </c>
      <c r="P30" s="56">
        <v>41004</v>
      </c>
      <c r="Q30" s="81">
        <v>26</v>
      </c>
    </row>
    <row r="31" spans="1:17">
      <c r="H31" s="56">
        <v>41005</v>
      </c>
      <c r="I31" s="81">
        <v>135</v>
      </c>
      <c r="J31" s="56">
        <v>41005</v>
      </c>
      <c r="K31" s="81">
        <v>115</v>
      </c>
      <c r="L31" s="56">
        <v>41005</v>
      </c>
      <c r="M31" s="81">
        <v>250</v>
      </c>
      <c r="N31" s="56">
        <v>41005</v>
      </c>
      <c r="O31" s="81">
        <v>58</v>
      </c>
      <c r="P31" s="56">
        <v>41005</v>
      </c>
      <c r="Q31" s="81">
        <v>26</v>
      </c>
    </row>
    <row r="32" spans="1:17">
      <c r="H32" s="56">
        <v>41008</v>
      </c>
      <c r="I32" s="81">
        <v>135</v>
      </c>
      <c r="J32" s="56">
        <v>41008</v>
      </c>
      <c r="K32" s="81">
        <v>115</v>
      </c>
      <c r="L32" s="56">
        <v>41008</v>
      </c>
      <c r="M32" s="81">
        <v>250</v>
      </c>
      <c r="N32" s="56">
        <v>41008</v>
      </c>
      <c r="O32" s="81">
        <v>58</v>
      </c>
      <c r="P32" s="56">
        <v>41008</v>
      </c>
      <c r="Q32" s="81">
        <v>26</v>
      </c>
    </row>
    <row r="33" spans="1:17">
      <c r="H33" s="56">
        <v>41009</v>
      </c>
      <c r="I33" s="81">
        <v>135</v>
      </c>
      <c r="J33" s="56">
        <v>41009</v>
      </c>
      <c r="K33" s="81">
        <v>115</v>
      </c>
      <c r="L33" s="56">
        <v>41009</v>
      </c>
      <c r="M33" s="81">
        <v>250</v>
      </c>
      <c r="N33" s="56">
        <v>41009</v>
      </c>
      <c r="O33" s="81">
        <v>58</v>
      </c>
      <c r="P33" s="56">
        <v>41009</v>
      </c>
      <c r="Q33" s="81">
        <v>26</v>
      </c>
    </row>
    <row r="34" spans="1:17">
      <c r="H34" s="56">
        <v>41010</v>
      </c>
      <c r="I34" s="81">
        <v>135</v>
      </c>
      <c r="J34" s="56">
        <v>41010</v>
      </c>
      <c r="K34" s="81">
        <v>115</v>
      </c>
      <c r="L34" s="56">
        <v>41010</v>
      </c>
      <c r="M34" s="81">
        <v>250</v>
      </c>
      <c r="N34" s="56">
        <v>41010</v>
      </c>
      <c r="O34" s="81">
        <v>58</v>
      </c>
      <c r="P34" s="56">
        <v>41010</v>
      </c>
      <c r="Q34" s="81">
        <v>26</v>
      </c>
    </row>
    <row r="35" spans="1:17">
      <c r="H35" s="56">
        <v>41011</v>
      </c>
      <c r="I35" s="81">
        <v>135</v>
      </c>
      <c r="J35" s="56">
        <v>41011</v>
      </c>
      <c r="K35" s="81">
        <v>115</v>
      </c>
      <c r="L35" s="56">
        <v>41011</v>
      </c>
      <c r="M35" s="81">
        <v>250</v>
      </c>
      <c r="N35" s="56">
        <v>41011</v>
      </c>
      <c r="O35" s="81">
        <v>58</v>
      </c>
      <c r="P35" s="56">
        <v>41011</v>
      </c>
      <c r="Q35" s="81">
        <v>26</v>
      </c>
    </row>
    <row r="36" spans="1:17">
      <c r="H36" s="56">
        <v>41012</v>
      </c>
      <c r="I36" s="81">
        <v>135</v>
      </c>
      <c r="J36" s="56">
        <v>41012</v>
      </c>
      <c r="K36" s="81">
        <v>115</v>
      </c>
      <c r="L36" s="56">
        <v>41012</v>
      </c>
      <c r="M36" s="81">
        <v>250</v>
      </c>
      <c r="N36" s="56">
        <v>41012</v>
      </c>
      <c r="O36" s="81">
        <v>58</v>
      </c>
      <c r="P36" s="56">
        <v>41012</v>
      </c>
      <c r="Q36" s="81">
        <v>26</v>
      </c>
    </row>
    <row r="37" spans="1:17">
      <c r="H37" s="56">
        <v>41015</v>
      </c>
      <c r="I37" s="84">
        <v>135</v>
      </c>
      <c r="J37" s="56">
        <v>41015</v>
      </c>
      <c r="K37" s="81">
        <v>115</v>
      </c>
      <c r="L37" s="56">
        <v>41015</v>
      </c>
      <c r="M37" s="81">
        <v>230</v>
      </c>
      <c r="N37" s="56">
        <v>41015</v>
      </c>
      <c r="O37" s="81">
        <v>58</v>
      </c>
      <c r="P37" s="56">
        <v>41015</v>
      </c>
      <c r="Q37" s="81">
        <v>26</v>
      </c>
    </row>
    <row r="38" spans="1:17">
      <c r="H38" s="56">
        <v>41016</v>
      </c>
      <c r="I38" s="84">
        <v>135</v>
      </c>
      <c r="J38" s="56">
        <v>41016</v>
      </c>
      <c r="K38" s="81">
        <v>115</v>
      </c>
      <c r="L38" s="56">
        <v>41016</v>
      </c>
      <c r="M38" s="81">
        <v>230</v>
      </c>
      <c r="N38" s="56">
        <v>41016</v>
      </c>
      <c r="O38" s="81">
        <v>58</v>
      </c>
      <c r="P38" s="56">
        <v>41016</v>
      </c>
      <c r="Q38" s="81">
        <v>26</v>
      </c>
    </row>
    <row r="39" spans="1:17">
      <c r="A39" s="87" t="s">
        <v>31</v>
      </c>
      <c r="H39" s="56">
        <v>41017</v>
      </c>
      <c r="I39" s="84">
        <v>135</v>
      </c>
      <c r="J39" s="56">
        <v>41017</v>
      </c>
      <c r="K39" s="81">
        <v>115</v>
      </c>
      <c r="L39" s="56">
        <v>41017</v>
      </c>
      <c r="M39" s="81">
        <v>230</v>
      </c>
      <c r="N39" s="56">
        <v>41017</v>
      </c>
      <c r="O39" s="81">
        <v>58</v>
      </c>
      <c r="P39" s="56">
        <v>41017</v>
      </c>
      <c r="Q39" s="81">
        <v>26</v>
      </c>
    </row>
    <row r="40" spans="1:17">
      <c r="H40" s="56">
        <v>41018</v>
      </c>
      <c r="I40" s="84">
        <v>135</v>
      </c>
      <c r="J40" s="56">
        <v>41018</v>
      </c>
      <c r="K40" s="84">
        <v>115</v>
      </c>
      <c r="L40" s="56">
        <v>41018</v>
      </c>
      <c r="M40" s="81">
        <v>230</v>
      </c>
      <c r="N40" s="56">
        <v>41018</v>
      </c>
      <c r="O40" s="81">
        <v>58</v>
      </c>
      <c r="P40" s="56">
        <v>41018</v>
      </c>
      <c r="Q40" s="81">
        <v>26</v>
      </c>
    </row>
    <row r="41" spans="1:17">
      <c r="A41" s="50"/>
      <c r="H41" s="56">
        <v>41019</v>
      </c>
      <c r="I41" s="84">
        <v>135</v>
      </c>
      <c r="J41" s="56">
        <v>41019</v>
      </c>
      <c r="K41" s="84">
        <v>115</v>
      </c>
      <c r="L41" s="56">
        <v>41019</v>
      </c>
      <c r="M41" s="81">
        <v>230</v>
      </c>
      <c r="N41" s="56">
        <v>41019</v>
      </c>
      <c r="O41" s="81">
        <v>58</v>
      </c>
      <c r="P41" s="56">
        <v>41019</v>
      </c>
      <c r="Q41" s="81">
        <v>26</v>
      </c>
    </row>
    <row r="42" spans="1:17">
      <c r="H42" s="56">
        <v>41022</v>
      </c>
      <c r="I42" s="84">
        <v>135</v>
      </c>
      <c r="J42" s="56">
        <v>41022</v>
      </c>
      <c r="K42" s="84">
        <v>115</v>
      </c>
      <c r="L42" s="56">
        <v>41022</v>
      </c>
      <c r="M42" s="81">
        <v>230</v>
      </c>
      <c r="N42" s="56">
        <v>41022</v>
      </c>
      <c r="O42" s="81">
        <v>58</v>
      </c>
      <c r="P42" s="56">
        <v>41022</v>
      </c>
      <c r="Q42" s="81">
        <v>26</v>
      </c>
    </row>
    <row r="43" spans="1:17">
      <c r="H43" s="56">
        <v>41023</v>
      </c>
      <c r="I43" s="84">
        <v>135</v>
      </c>
      <c r="J43" s="56">
        <v>41023</v>
      </c>
      <c r="K43" s="84">
        <v>115</v>
      </c>
      <c r="L43" s="56">
        <v>41023</v>
      </c>
      <c r="M43" s="81">
        <v>230</v>
      </c>
      <c r="N43" s="56">
        <v>41023</v>
      </c>
      <c r="O43" s="81">
        <v>58</v>
      </c>
      <c r="P43" s="56">
        <v>41023</v>
      </c>
      <c r="Q43" s="81">
        <v>26</v>
      </c>
    </row>
    <row r="44" spans="1:17">
      <c r="H44" s="56">
        <v>41024</v>
      </c>
      <c r="I44" s="84">
        <v>135</v>
      </c>
      <c r="J44" s="56">
        <v>41024</v>
      </c>
      <c r="K44" s="84">
        <v>115</v>
      </c>
      <c r="L44" s="56">
        <v>41024</v>
      </c>
      <c r="M44" s="81">
        <v>230</v>
      </c>
      <c r="N44" s="56">
        <v>41024</v>
      </c>
      <c r="O44" s="81">
        <v>58</v>
      </c>
      <c r="P44" s="56">
        <v>41024</v>
      </c>
      <c r="Q44" s="81">
        <v>26</v>
      </c>
    </row>
    <row r="45" spans="1:17">
      <c r="H45" s="56">
        <v>41025</v>
      </c>
      <c r="I45" s="84">
        <v>135</v>
      </c>
      <c r="J45" s="56">
        <v>41025</v>
      </c>
      <c r="K45" s="84">
        <v>115</v>
      </c>
      <c r="L45" s="56">
        <v>41025</v>
      </c>
      <c r="M45" s="81">
        <v>230</v>
      </c>
      <c r="N45" s="56">
        <v>41025</v>
      </c>
      <c r="O45" s="81">
        <v>58</v>
      </c>
      <c r="P45" s="56">
        <v>41025</v>
      </c>
      <c r="Q45" s="81">
        <v>26</v>
      </c>
    </row>
    <row r="46" spans="1:17">
      <c r="H46" s="56">
        <v>41026</v>
      </c>
      <c r="I46" s="84">
        <v>135</v>
      </c>
      <c r="J46" s="56">
        <v>41026</v>
      </c>
      <c r="K46" s="84">
        <v>115</v>
      </c>
      <c r="L46" s="56">
        <v>41026</v>
      </c>
      <c r="M46" s="81">
        <v>230</v>
      </c>
      <c r="N46" s="56">
        <v>41026</v>
      </c>
      <c r="O46" s="81">
        <v>58</v>
      </c>
      <c r="P46" s="56">
        <v>41026</v>
      </c>
      <c r="Q46" s="81">
        <v>26</v>
      </c>
    </row>
    <row r="47" spans="1:17">
      <c r="H47" s="56">
        <v>41027</v>
      </c>
      <c r="I47" s="84">
        <v>135</v>
      </c>
      <c r="J47" s="56">
        <v>41027</v>
      </c>
      <c r="K47" s="84">
        <v>115</v>
      </c>
      <c r="L47" s="56">
        <v>41027</v>
      </c>
      <c r="M47" s="81">
        <v>230</v>
      </c>
      <c r="N47" s="56">
        <v>41027</v>
      </c>
      <c r="O47" s="81">
        <v>58</v>
      </c>
      <c r="P47" s="56">
        <v>41027</v>
      </c>
      <c r="Q47" s="81">
        <v>26</v>
      </c>
    </row>
    <row r="48" spans="1:17">
      <c r="H48" s="56">
        <v>41031</v>
      </c>
      <c r="I48" s="84">
        <v>135</v>
      </c>
      <c r="J48" s="56">
        <v>41031</v>
      </c>
      <c r="K48" s="84">
        <v>115</v>
      </c>
      <c r="L48" s="56">
        <v>41031</v>
      </c>
      <c r="M48" s="81">
        <v>230</v>
      </c>
      <c r="N48" s="56">
        <v>41031</v>
      </c>
      <c r="O48" s="81">
        <v>58</v>
      </c>
      <c r="P48" s="56">
        <v>41031</v>
      </c>
      <c r="Q48" s="81">
        <v>26</v>
      </c>
    </row>
    <row r="49" spans="1:17">
      <c r="H49" s="56">
        <v>41032</v>
      </c>
      <c r="I49" s="84">
        <v>135</v>
      </c>
      <c r="J49" s="56">
        <v>41032</v>
      </c>
      <c r="K49" s="84">
        <v>115</v>
      </c>
      <c r="L49" s="56">
        <v>41032</v>
      </c>
      <c r="M49" s="81">
        <v>230</v>
      </c>
      <c r="N49" s="56">
        <v>41032</v>
      </c>
      <c r="O49" s="81">
        <v>58</v>
      </c>
      <c r="P49" s="56">
        <v>41032</v>
      </c>
      <c r="Q49" s="81">
        <v>26</v>
      </c>
    </row>
    <row r="50" spans="1:17">
      <c r="H50" s="56">
        <v>41033</v>
      </c>
      <c r="I50" s="84">
        <v>135</v>
      </c>
      <c r="J50" s="56">
        <v>41033</v>
      </c>
      <c r="K50" s="84">
        <v>112.5</v>
      </c>
      <c r="L50" s="56">
        <v>41033</v>
      </c>
      <c r="M50" s="81">
        <v>210</v>
      </c>
      <c r="N50" s="56">
        <v>41033</v>
      </c>
      <c r="O50" s="81">
        <v>58</v>
      </c>
      <c r="P50" s="56">
        <v>41033</v>
      </c>
      <c r="Q50" s="81">
        <v>26</v>
      </c>
    </row>
    <row r="51" spans="1:17">
      <c r="H51" s="56">
        <v>41036</v>
      </c>
      <c r="I51" s="84">
        <v>135</v>
      </c>
      <c r="J51" s="56">
        <v>41036</v>
      </c>
      <c r="K51" s="84">
        <v>112.5</v>
      </c>
      <c r="L51" s="56">
        <v>41036</v>
      </c>
      <c r="M51" s="81">
        <v>210</v>
      </c>
      <c r="N51" s="56">
        <v>41036</v>
      </c>
      <c r="O51" s="81">
        <v>58</v>
      </c>
      <c r="P51" s="56">
        <v>41036</v>
      </c>
      <c r="Q51" s="81">
        <v>26</v>
      </c>
    </row>
    <row r="52" spans="1:17">
      <c r="H52" s="56">
        <v>41037</v>
      </c>
      <c r="I52" s="84">
        <v>135</v>
      </c>
      <c r="J52" s="56">
        <v>41037</v>
      </c>
      <c r="K52" s="84">
        <v>112.5</v>
      </c>
      <c r="L52" s="56">
        <v>41037</v>
      </c>
      <c r="M52" s="81">
        <v>210</v>
      </c>
      <c r="N52" s="56">
        <v>41037</v>
      </c>
      <c r="O52" s="81">
        <v>58</v>
      </c>
      <c r="P52" s="56">
        <v>41037</v>
      </c>
      <c r="Q52" s="81">
        <v>26</v>
      </c>
    </row>
    <row r="53" spans="1:17">
      <c r="H53" s="56">
        <v>41038</v>
      </c>
      <c r="I53" s="84">
        <v>135</v>
      </c>
      <c r="J53" s="56">
        <v>41038</v>
      </c>
      <c r="K53" s="84">
        <v>112.5</v>
      </c>
      <c r="L53" s="56">
        <v>41038</v>
      </c>
      <c r="M53" s="81">
        <v>210</v>
      </c>
      <c r="N53" s="56">
        <v>41038</v>
      </c>
      <c r="O53" s="81">
        <v>58</v>
      </c>
      <c r="P53" s="56">
        <v>41038</v>
      </c>
      <c r="Q53" s="81">
        <v>26</v>
      </c>
    </row>
    <row r="54" spans="1:17">
      <c r="H54" s="56">
        <v>41039</v>
      </c>
      <c r="I54" s="84">
        <v>135</v>
      </c>
      <c r="J54" s="56">
        <v>41039</v>
      </c>
      <c r="K54" s="84">
        <v>112.5</v>
      </c>
      <c r="L54" s="56">
        <v>41039</v>
      </c>
      <c r="M54" s="81">
        <v>210</v>
      </c>
      <c r="N54" s="56">
        <v>41039</v>
      </c>
      <c r="O54" s="81">
        <v>58</v>
      </c>
      <c r="P54" s="56">
        <v>41039</v>
      </c>
      <c r="Q54" s="81">
        <v>26</v>
      </c>
    </row>
    <row r="55" spans="1:17">
      <c r="H55" s="56">
        <v>41040</v>
      </c>
      <c r="I55" s="84">
        <v>135</v>
      </c>
      <c r="J55" s="56">
        <v>41040</v>
      </c>
      <c r="K55" s="84">
        <v>112.5</v>
      </c>
      <c r="L55" s="56">
        <v>41040</v>
      </c>
      <c r="M55" s="81">
        <v>210</v>
      </c>
      <c r="N55" s="56">
        <v>41040</v>
      </c>
      <c r="O55" s="81">
        <v>58</v>
      </c>
      <c r="P55" s="56">
        <v>41040</v>
      </c>
      <c r="Q55" s="81">
        <v>26</v>
      </c>
    </row>
    <row r="56" spans="1:17">
      <c r="H56" s="56">
        <v>41043</v>
      </c>
      <c r="I56" s="84">
        <v>135</v>
      </c>
      <c r="J56" s="56">
        <v>41043</v>
      </c>
      <c r="K56" s="84">
        <v>112</v>
      </c>
      <c r="L56" s="56">
        <v>41043</v>
      </c>
      <c r="M56" s="81">
        <v>200</v>
      </c>
      <c r="N56" s="56">
        <v>41043</v>
      </c>
      <c r="O56" s="81">
        <v>58</v>
      </c>
      <c r="P56" s="56">
        <v>41043</v>
      </c>
      <c r="Q56" s="81">
        <v>24</v>
      </c>
    </row>
    <row r="57" spans="1:17">
      <c r="H57" s="56">
        <v>41044</v>
      </c>
      <c r="I57" s="84">
        <v>132</v>
      </c>
      <c r="J57" s="56">
        <v>41044</v>
      </c>
      <c r="K57" s="84">
        <v>112</v>
      </c>
      <c r="L57" s="56">
        <v>41044</v>
      </c>
      <c r="M57" s="81">
        <v>190</v>
      </c>
      <c r="N57" s="56">
        <v>41044</v>
      </c>
      <c r="O57" s="81">
        <v>58</v>
      </c>
      <c r="P57" s="56">
        <v>41044</v>
      </c>
      <c r="Q57" s="81">
        <v>24</v>
      </c>
    </row>
    <row r="58" spans="1:17">
      <c r="A58" s="87" t="s">
        <v>31</v>
      </c>
      <c r="H58" s="56">
        <v>41045</v>
      </c>
      <c r="I58" s="84">
        <v>132</v>
      </c>
      <c r="J58" s="56">
        <v>41045</v>
      </c>
      <c r="K58" s="84">
        <v>112</v>
      </c>
      <c r="L58" s="56">
        <v>41045</v>
      </c>
      <c r="M58" s="81">
        <v>190</v>
      </c>
      <c r="N58" s="56">
        <v>41045</v>
      </c>
      <c r="O58" s="81">
        <v>58</v>
      </c>
      <c r="P58" s="56">
        <v>41045</v>
      </c>
      <c r="Q58" s="81">
        <v>24</v>
      </c>
    </row>
    <row r="59" spans="1:17">
      <c r="H59" s="56">
        <v>41046</v>
      </c>
      <c r="I59" s="84">
        <v>132</v>
      </c>
      <c r="J59" s="56">
        <v>41046</v>
      </c>
      <c r="K59" s="84">
        <v>112</v>
      </c>
      <c r="L59" s="56">
        <v>41046</v>
      </c>
      <c r="M59" s="81">
        <v>190</v>
      </c>
      <c r="N59" s="56">
        <v>41046</v>
      </c>
      <c r="O59" s="81">
        <v>58</v>
      </c>
      <c r="P59" s="56">
        <v>41046</v>
      </c>
      <c r="Q59" s="81">
        <v>24</v>
      </c>
    </row>
    <row r="60" spans="1:17">
      <c r="H60" s="56">
        <v>41047</v>
      </c>
      <c r="I60" s="84">
        <v>132</v>
      </c>
      <c r="J60" s="56">
        <v>41047</v>
      </c>
      <c r="K60" s="84">
        <v>112</v>
      </c>
      <c r="L60" s="56">
        <v>41047</v>
      </c>
      <c r="M60" s="81">
        <v>180</v>
      </c>
      <c r="N60" s="56">
        <v>41047</v>
      </c>
      <c r="O60" s="81">
        <v>58</v>
      </c>
      <c r="P60" s="56">
        <v>41047</v>
      </c>
      <c r="Q60" s="81">
        <v>24</v>
      </c>
    </row>
    <row r="61" spans="1:17">
      <c r="H61" s="56">
        <v>41050</v>
      </c>
      <c r="I61" s="84">
        <v>132</v>
      </c>
      <c r="J61" s="56">
        <v>41050</v>
      </c>
      <c r="K61" s="84">
        <v>112</v>
      </c>
      <c r="L61" s="56">
        <v>41050</v>
      </c>
      <c r="M61" s="81">
        <v>178</v>
      </c>
      <c r="N61" s="56">
        <v>41050</v>
      </c>
      <c r="O61" s="81">
        <v>58</v>
      </c>
      <c r="P61" s="56">
        <v>41050</v>
      </c>
      <c r="Q61" s="81">
        <v>24</v>
      </c>
    </row>
    <row r="62" spans="1:17">
      <c r="H62" s="56">
        <v>41051</v>
      </c>
      <c r="I62" s="84">
        <v>132</v>
      </c>
      <c r="J62" s="56">
        <v>41051</v>
      </c>
      <c r="K62" s="84">
        <v>112</v>
      </c>
      <c r="L62" s="56">
        <v>41051</v>
      </c>
      <c r="M62" s="81">
        <v>178</v>
      </c>
      <c r="N62" s="56">
        <v>41051</v>
      </c>
      <c r="O62" s="81">
        <v>58</v>
      </c>
      <c r="P62" s="56">
        <v>41051</v>
      </c>
      <c r="Q62" s="81">
        <v>24</v>
      </c>
    </row>
    <row r="63" spans="1:17">
      <c r="H63" s="56">
        <v>41052</v>
      </c>
      <c r="I63" s="84">
        <v>132</v>
      </c>
      <c r="J63" s="56">
        <v>41052</v>
      </c>
      <c r="K63" s="84">
        <v>112</v>
      </c>
      <c r="L63" s="56">
        <v>41052</v>
      </c>
      <c r="M63" s="81">
        <v>178</v>
      </c>
      <c r="N63" s="56">
        <v>41052</v>
      </c>
      <c r="O63" s="81">
        <v>58</v>
      </c>
      <c r="P63" s="56">
        <v>41052</v>
      </c>
      <c r="Q63" s="81">
        <v>24</v>
      </c>
    </row>
    <row r="64" spans="1:17">
      <c r="H64" s="56">
        <v>41053</v>
      </c>
      <c r="I64" s="84">
        <v>132</v>
      </c>
      <c r="J64" s="56">
        <v>41053</v>
      </c>
      <c r="K64" s="84">
        <v>112</v>
      </c>
      <c r="L64" s="56">
        <v>41053</v>
      </c>
      <c r="M64" s="81">
        <v>175</v>
      </c>
      <c r="N64" s="56">
        <v>41053</v>
      </c>
      <c r="O64" s="81">
        <v>58</v>
      </c>
      <c r="P64" s="56">
        <v>41053</v>
      </c>
      <c r="Q64" s="81">
        <v>24</v>
      </c>
    </row>
    <row r="65" spans="1:17">
      <c r="H65" s="56">
        <v>41054</v>
      </c>
      <c r="I65" s="84">
        <v>132</v>
      </c>
      <c r="J65" s="56">
        <v>41054</v>
      </c>
      <c r="K65" s="84">
        <v>113.5</v>
      </c>
      <c r="L65" s="56">
        <v>41054</v>
      </c>
      <c r="M65" s="81">
        <v>175</v>
      </c>
      <c r="N65" s="56">
        <v>41054</v>
      </c>
      <c r="O65" s="81">
        <v>58</v>
      </c>
      <c r="P65" s="56">
        <v>41054</v>
      </c>
      <c r="Q65" s="81">
        <v>24</v>
      </c>
    </row>
    <row r="66" spans="1:17">
      <c r="H66" s="56">
        <v>41057</v>
      </c>
      <c r="I66" s="84">
        <v>132</v>
      </c>
      <c r="J66" s="56">
        <v>41057</v>
      </c>
      <c r="K66" s="84">
        <v>113.5</v>
      </c>
      <c r="L66" s="56">
        <v>41057</v>
      </c>
      <c r="M66" s="81">
        <v>172</v>
      </c>
      <c r="N66" s="56">
        <v>41057</v>
      </c>
      <c r="O66" s="81">
        <v>58</v>
      </c>
      <c r="P66" s="56">
        <v>41057</v>
      </c>
      <c r="Q66" s="81">
        <v>24</v>
      </c>
    </row>
    <row r="67" spans="1:17">
      <c r="H67" s="56">
        <v>41058</v>
      </c>
      <c r="I67" s="84">
        <v>132</v>
      </c>
      <c r="J67" s="56">
        <v>41058</v>
      </c>
      <c r="K67" s="84">
        <v>113.5</v>
      </c>
      <c r="L67" s="56">
        <v>41058</v>
      </c>
      <c r="M67" s="81">
        <v>172</v>
      </c>
      <c r="N67" s="56">
        <v>41058</v>
      </c>
      <c r="O67" s="81">
        <v>58</v>
      </c>
      <c r="P67" s="56">
        <v>41058</v>
      </c>
      <c r="Q67" s="81">
        <v>24</v>
      </c>
    </row>
    <row r="68" spans="1:17">
      <c r="H68" s="56">
        <v>41059</v>
      </c>
      <c r="I68" s="84">
        <v>132</v>
      </c>
      <c r="J68" s="56">
        <v>41059</v>
      </c>
      <c r="K68" s="84">
        <v>113.5</v>
      </c>
      <c r="L68" s="56">
        <v>41059</v>
      </c>
      <c r="M68" s="81">
        <v>172</v>
      </c>
      <c r="N68" s="56">
        <v>41059</v>
      </c>
      <c r="O68" s="81">
        <v>58</v>
      </c>
      <c r="P68" s="56">
        <v>41059</v>
      </c>
      <c r="Q68" s="81">
        <v>24</v>
      </c>
    </row>
    <row r="69" spans="1:17">
      <c r="H69" s="56">
        <v>41060</v>
      </c>
      <c r="I69" s="84">
        <v>132</v>
      </c>
      <c r="J69" s="56">
        <v>41060</v>
      </c>
      <c r="K69" s="84">
        <v>113.5</v>
      </c>
      <c r="L69" s="56">
        <v>41060</v>
      </c>
      <c r="M69" s="81">
        <v>172</v>
      </c>
      <c r="N69" s="56">
        <v>41060</v>
      </c>
      <c r="O69" s="81">
        <v>58</v>
      </c>
      <c r="P69" s="56">
        <v>41060</v>
      </c>
      <c r="Q69" s="81">
        <v>24</v>
      </c>
    </row>
    <row r="70" spans="1:17">
      <c r="H70" s="56">
        <v>41061</v>
      </c>
      <c r="I70" s="84">
        <v>132</v>
      </c>
      <c r="J70" s="56">
        <v>41061</v>
      </c>
      <c r="K70" s="84">
        <v>113.5</v>
      </c>
      <c r="L70" s="56">
        <v>41061</v>
      </c>
      <c r="M70" s="81">
        <v>172</v>
      </c>
      <c r="N70" s="56">
        <v>41061</v>
      </c>
      <c r="O70" s="81">
        <v>58</v>
      </c>
      <c r="P70" s="56">
        <v>41061</v>
      </c>
      <c r="Q70" s="81">
        <v>24</v>
      </c>
    </row>
    <row r="71" spans="1:17">
      <c r="H71" s="56">
        <v>41064</v>
      </c>
      <c r="I71" s="84">
        <v>132</v>
      </c>
      <c r="J71" s="56">
        <v>41064</v>
      </c>
      <c r="K71" s="84">
        <v>113.5</v>
      </c>
      <c r="L71" s="56">
        <v>41064</v>
      </c>
      <c r="M71" s="81">
        <v>165</v>
      </c>
      <c r="N71" s="56">
        <v>41064</v>
      </c>
      <c r="O71" s="81">
        <v>58</v>
      </c>
      <c r="P71" s="56">
        <v>41064</v>
      </c>
      <c r="Q71" s="81">
        <v>24</v>
      </c>
    </row>
    <row r="72" spans="1:17">
      <c r="H72" s="56">
        <v>41065</v>
      </c>
      <c r="I72" s="84">
        <v>132</v>
      </c>
      <c r="J72" s="56">
        <v>41065</v>
      </c>
      <c r="K72" s="84">
        <v>113.5</v>
      </c>
      <c r="L72" s="56">
        <v>41065</v>
      </c>
      <c r="M72" s="81">
        <v>165</v>
      </c>
      <c r="N72" s="56">
        <v>41065</v>
      </c>
      <c r="O72" s="81">
        <v>58</v>
      </c>
      <c r="P72" s="56">
        <v>41065</v>
      </c>
      <c r="Q72" s="81">
        <v>24</v>
      </c>
    </row>
    <row r="73" spans="1:17">
      <c r="H73" s="56">
        <v>41066</v>
      </c>
      <c r="I73" s="84">
        <v>132</v>
      </c>
      <c r="J73" s="56">
        <v>41066</v>
      </c>
      <c r="K73" s="84">
        <v>113.5</v>
      </c>
      <c r="L73" s="56">
        <v>41066</v>
      </c>
      <c r="M73" s="81">
        <v>165</v>
      </c>
      <c r="N73" s="56">
        <v>41066</v>
      </c>
      <c r="O73" s="81">
        <v>58</v>
      </c>
      <c r="P73" s="56">
        <v>41066</v>
      </c>
      <c r="Q73" s="81">
        <v>24</v>
      </c>
    </row>
    <row r="74" spans="1:17">
      <c r="H74" s="56">
        <v>41067</v>
      </c>
      <c r="I74" s="84">
        <v>132</v>
      </c>
      <c r="J74" s="56">
        <v>41067</v>
      </c>
      <c r="K74" s="84">
        <v>113.5</v>
      </c>
      <c r="L74" s="56">
        <v>41067</v>
      </c>
      <c r="M74" s="81">
        <v>165</v>
      </c>
      <c r="N74" s="56">
        <v>41067</v>
      </c>
      <c r="O74" s="81">
        <v>58</v>
      </c>
      <c r="P74" s="56">
        <v>41067</v>
      </c>
      <c r="Q74" s="81">
        <v>24</v>
      </c>
    </row>
    <row r="75" spans="1:17">
      <c r="H75" s="56">
        <v>41068</v>
      </c>
      <c r="I75" s="84">
        <v>132</v>
      </c>
      <c r="J75" s="56">
        <v>41068</v>
      </c>
      <c r="K75" s="84">
        <v>113.5</v>
      </c>
      <c r="L75" s="56">
        <v>41068</v>
      </c>
      <c r="M75" s="81">
        <v>165</v>
      </c>
      <c r="N75" s="56">
        <v>41068</v>
      </c>
      <c r="O75" s="81">
        <v>58</v>
      </c>
      <c r="P75" s="56">
        <v>41068</v>
      </c>
      <c r="Q75" s="81">
        <v>24</v>
      </c>
    </row>
    <row r="76" spans="1:17">
      <c r="H76" s="56">
        <v>41071</v>
      </c>
      <c r="I76" s="84">
        <v>132</v>
      </c>
      <c r="J76" s="56">
        <v>41071</v>
      </c>
      <c r="K76" s="84">
        <v>113.5</v>
      </c>
      <c r="L76" s="56">
        <v>41071</v>
      </c>
      <c r="M76" s="81">
        <v>155</v>
      </c>
      <c r="N76" s="56">
        <v>41071</v>
      </c>
      <c r="O76" s="81">
        <v>58</v>
      </c>
      <c r="P76" s="56">
        <v>41071</v>
      </c>
      <c r="Q76" s="81">
        <v>24</v>
      </c>
    </row>
    <row r="77" spans="1:17">
      <c r="A77" s="87" t="s">
        <v>31</v>
      </c>
      <c r="H77" s="56">
        <v>41072</v>
      </c>
      <c r="I77" s="84">
        <v>132</v>
      </c>
      <c r="J77" s="56">
        <v>41072</v>
      </c>
      <c r="K77" s="84">
        <v>113.5</v>
      </c>
      <c r="L77" s="56">
        <v>41072</v>
      </c>
      <c r="M77" s="81">
        <v>155</v>
      </c>
      <c r="N77" s="56">
        <v>41072</v>
      </c>
      <c r="O77" s="81">
        <v>58</v>
      </c>
      <c r="P77" s="56">
        <v>41072</v>
      </c>
      <c r="Q77" s="81">
        <v>24</v>
      </c>
    </row>
    <row r="78" spans="1:17">
      <c r="H78" s="56">
        <v>41073</v>
      </c>
      <c r="I78" s="84">
        <v>132</v>
      </c>
      <c r="J78" s="56">
        <v>41073</v>
      </c>
      <c r="K78" s="84">
        <v>110</v>
      </c>
      <c r="L78" s="56">
        <v>41073</v>
      </c>
      <c r="M78" s="81">
        <v>155</v>
      </c>
      <c r="N78" s="56">
        <v>41073</v>
      </c>
      <c r="O78" s="81">
        <v>58</v>
      </c>
      <c r="P78" s="56">
        <v>41073</v>
      </c>
      <c r="Q78" s="81">
        <v>24</v>
      </c>
    </row>
    <row r="79" spans="1:17">
      <c r="H79" s="56">
        <v>41074</v>
      </c>
      <c r="I79" s="84">
        <v>132</v>
      </c>
      <c r="J79" s="56">
        <v>41074</v>
      </c>
      <c r="K79" s="84">
        <v>110</v>
      </c>
      <c r="L79" s="56">
        <v>41074</v>
      </c>
      <c r="M79" s="81">
        <v>150</v>
      </c>
      <c r="N79" s="56">
        <v>41074</v>
      </c>
      <c r="O79" s="81">
        <v>58</v>
      </c>
      <c r="P79" s="56">
        <v>41074</v>
      </c>
      <c r="Q79" s="81">
        <v>24</v>
      </c>
    </row>
    <row r="80" spans="1:17">
      <c r="H80" s="56">
        <v>41075</v>
      </c>
      <c r="I80" s="84">
        <v>132</v>
      </c>
      <c r="J80" s="56">
        <v>41075</v>
      </c>
      <c r="K80" s="84">
        <v>110</v>
      </c>
      <c r="L80" s="56">
        <v>41075</v>
      </c>
      <c r="M80" s="81">
        <v>150</v>
      </c>
      <c r="N80" s="56">
        <v>41075</v>
      </c>
      <c r="O80" s="81">
        <v>58</v>
      </c>
      <c r="P80" s="56">
        <v>41075</v>
      </c>
      <c r="Q80" s="81">
        <v>24</v>
      </c>
    </row>
    <row r="81" spans="1:17">
      <c r="H81" s="56">
        <v>41078</v>
      </c>
      <c r="I81" s="84">
        <v>132</v>
      </c>
      <c r="J81" s="56">
        <v>41078</v>
      </c>
      <c r="K81" s="84">
        <v>110</v>
      </c>
      <c r="L81" s="56">
        <v>41078</v>
      </c>
      <c r="M81" s="81">
        <v>150</v>
      </c>
      <c r="N81" s="56">
        <v>41078</v>
      </c>
      <c r="O81" s="81">
        <v>58</v>
      </c>
      <c r="P81" s="56">
        <v>41078</v>
      </c>
      <c r="Q81" s="81">
        <v>24</v>
      </c>
    </row>
    <row r="82" spans="1:17">
      <c r="H82" s="56">
        <v>41080</v>
      </c>
      <c r="I82" s="84">
        <v>132</v>
      </c>
      <c r="J82" s="56">
        <v>41080</v>
      </c>
      <c r="K82" s="84">
        <v>110</v>
      </c>
      <c r="L82" s="56">
        <v>41080</v>
      </c>
      <c r="M82" s="81">
        <v>150</v>
      </c>
      <c r="N82" s="56">
        <v>41080</v>
      </c>
      <c r="O82" s="81">
        <v>58</v>
      </c>
      <c r="P82" s="56">
        <v>41080</v>
      </c>
      <c r="Q82" s="81">
        <v>24</v>
      </c>
    </row>
    <row r="83" spans="1:17">
      <c r="H83" s="56">
        <v>41081</v>
      </c>
      <c r="I83" s="84">
        <v>132</v>
      </c>
      <c r="J83" s="56">
        <v>41081</v>
      </c>
      <c r="K83" s="84">
        <v>108</v>
      </c>
      <c r="L83" s="56">
        <v>41081</v>
      </c>
      <c r="M83" s="81">
        <v>145</v>
      </c>
      <c r="N83" s="56">
        <v>41081</v>
      </c>
      <c r="O83" s="81">
        <v>58</v>
      </c>
      <c r="P83" s="56">
        <v>41081</v>
      </c>
      <c r="Q83" s="81">
        <v>24</v>
      </c>
    </row>
    <row r="84" spans="1:17">
      <c r="H84" s="56">
        <v>41085</v>
      </c>
      <c r="I84" s="84">
        <v>130</v>
      </c>
      <c r="J84" s="56">
        <v>41085</v>
      </c>
      <c r="K84" s="84">
        <v>108</v>
      </c>
      <c r="L84" s="56">
        <v>41085</v>
      </c>
      <c r="M84" s="81">
        <v>145</v>
      </c>
      <c r="N84" s="56">
        <v>41085</v>
      </c>
      <c r="O84" s="81">
        <v>58</v>
      </c>
      <c r="P84" s="56">
        <v>41085</v>
      </c>
      <c r="Q84" s="81">
        <v>24</v>
      </c>
    </row>
    <row r="85" spans="1:17">
      <c r="H85" s="56">
        <v>41086</v>
      </c>
      <c r="I85" s="84">
        <v>130</v>
      </c>
      <c r="J85" s="56">
        <v>41086</v>
      </c>
      <c r="K85" s="84">
        <v>108</v>
      </c>
      <c r="L85" s="56">
        <v>41086</v>
      </c>
      <c r="M85" s="81">
        <v>145</v>
      </c>
      <c r="N85" s="56">
        <v>41086</v>
      </c>
      <c r="O85" s="81">
        <v>58</v>
      </c>
      <c r="P85" s="56">
        <v>41086</v>
      </c>
      <c r="Q85" s="81">
        <v>24</v>
      </c>
    </row>
    <row r="86" spans="1:17">
      <c r="H86" s="56">
        <v>41087</v>
      </c>
      <c r="I86" s="84">
        <v>130</v>
      </c>
      <c r="J86" s="56">
        <v>41087</v>
      </c>
      <c r="K86" s="84">
        <v>108</v>
      </c>
      <c r="L86" s="56">
        <v>41087</v>
      </c>
      <c r="M86" s="81">
        <v>145</v>
      </c>
      <c r="N86" s="56">
        <v>41087</v>
      </c>
      <c r="O86" s="81">
        <v>58</v>
      </c>
      <c r="P86" s="56">
        <v>41087</v>
      </c>
      <c r="Q86" s="81">
        <v>24</v>
      </c>
    </row>
    <row r="87" spans="1:17">
      <c r="H87" s="56">
        <v>41088</v>
      </c>
      <c r="I87" s="84">
        <v>125</v>
      </c>
      <c r="J87" s="56">
        <v>41088</v>
      </c>
      <c r="K87" s="84">
        <v>105</v>
      </c>
      <c r="L87" s="56">
        <v>41088</v>
      </c>
      <c r="M87" s="81">
        <v>140</v>
      </c>
      <c r="N87" s="56">
        <v>41088</v>
      </c>
      <c r="O87" s="81">
        <v>58</v>
      </c>
      <c r="P87" s="56">
        <v>41088</v>
      </c>
      <c r="Q87" s="81">
        <v>24</v>
      </c>
    </row>
    <row r="88" spans="1:17">
      <c r="H88" s="56">
        <v>41089</v>
      </c>
      <c r="I88" s="84">
        <v>125</v>
      </c>
      <c r="J88" s="56">
        <v>41089</v>
      </c>
      <c r="K88" s="84">
        <v>105</v>
      </c>
      <c r="L88" s="56">
        <v>41089</v>
      </c>
      <c r="M88" s="81">
        <v>140</v>
      </c>
      <c r="N88" s="56">
        <v>41089</v>
      </c>
      <c r="O88" s="81">
        <v>58</v>
      </c>
      <c r="P88" s="56">
        <v>41089</v>
      </c>
      <c r="Q88" s="81">
        <v>24</v>
      </c>
    </row>
    <row r="89" spans="1:17">
      <c r="H89" s="56">
        <v>41092</v>
      </c>
      <c r="I89" s="84">
        <v>125</v>
      </c>
      <c r="J89" s="56">
        <v>41092</v>
      </c>
      <c r="K89" s="84">
        <v>105</v>
      </c>
      <c r="L89" s="56">
        <v>41092</v>
      </c>
      <c r="M89" s="81">
        <v>140</v>
      </c>
      <c r="N89" s="56">
        <v>41092</v>
      </c>
      <c r="O89" s="81">
        <v>58</v>
      </c>
      <c r="P89" s="56">
        <v>41092</v>
      </c>
      <c r="Q89" s="81">
        <v>24</v>
      </c>
    </row>
    <row r="90" spans="1:17">
      <c r="H90" s="56">
        <v>41093</v>
      </c>
      <c r="I90" s="84">
        <v>125</v>
      </c>
      <c r="J90" s="56">
        <v>41093</v>
      </c>
      <c r="K90" s="81">
        <v>105</v>
      </c>
      <c r="L90" s="56">
        <v>41093</v>
      </c>
      <c r="M90" s="81">
        <v>140</v>
      </c>
      <c r="N90" s="56">
        <v>41093</v>
      </c>
      <c r="O90" s="81">
        <v>58</v>
      </c>
      <c r="P90" s="56">
        <v>41093</v>
      </c>
      <c r="Q90" s="81">
        <v>24</v>
      </c>
    </row>
    <row r="91" spans="1:17">
      <c r="H91" s="56">
        <v>41094</v>
      </c>
      <c r="I91" s="84">
        <v>125</v>
      </c>
      <c r="J91" s="56">
        <v>41094</v>
      </c>
      <c r="K91" s="81">
        <v>105</v>
      </c>
      <c r="L91" s="56">
        <v>41094</v>
      </c>
      <c r="M91" s="81">
        <v>140</v>
      </c>
      <c r="N91" s="56">
        <v>41094</v>
      </c>
      <c r="O91" s="81">
        <v>58</v>
      </c>
      <c r="P91" s="56">
        <v>41094</v>
      </c>
      <c r="Q91" s="81">
        <v>24</v>
      </c>
    </row>
    <row r="92" spans="1:17">
      <c r="H92" s="56">
        <v>41095</v>
      </c>
      <c r="I92" s="84">
        <v>125</v>
      </c>
      <c r="J92" s="56">
        <v>41095</v>
      </c>
      <c r="K92" s="81">
        <v>105</v>
      </c>
      <c r="L92" s="56">
        <v>41095</v>
      </c>
      <c r="M92" s="81">
        <v>130</v>
      </c>
      <c r="N92" s="56">
        <v>41095</v>
      </c>
      <c r="O92" s="81">
        <v>58</v>
      </c>
      <c r="P92" s="56">
        <v>41095</v>
      </c>
      <c r="Q92" s="81">
        <v>24</v>
      </c>
    </row>
    <row r="93" spans="1:17">
      <c r="H93" s="56">
        <v>41096</v>
      </c>
      <c r="I93" s="84">
        <v>125</v>
      </c>
      <c r="J93" s="56">
        <v>41096</v>
      </c>
      <c r="K93" s="81">
        <v>105</v>
      </c>
      <c r="L93" s="56">
        <v>41096</v>
      </c>
      <c r="M93" s="81">
        <v>130</v>
      </c>
      <c r="N93" s="56">
        <v>41096</v>
      </c>
      <c r="O93" s="81">
        <v>58</v>
      </c>
      <c r="P93" s="56">
        <v>41096</v>
      </c>
      <c r="Q93" s="81">
        <v>24</v>
      </c>
    </row>
    <row r="94" spans="1:17">
      <c r="H94" s="56">
        <v>41099</v>
      </c>
      <c r="I94" s="84">
        <v>125</v>
      </c>
      <c r="J94" s="56">
        <v>41099</v>
      </c>
      <c r="K94" s="81">
        <v>105</v>
      </c>
      <c r="L94" s="56">
        <v>41099</v>
      </c>
      <c r="M94" s="81">
        <v>130</v>
      </c>
      <c r="N94" s="56">
        <v>41099</v>
      </c>
      <c r="O94" s="81">
        <v>58</v>
      </c>
      <c r="P94" s="56">
        <v>41099</v>
      </c>
      <c r="Q94" s="81">
        <v>24</v>
      </c>
    </row>
    <row r="95" spans="1:17">
      <c r="A95" s="87" t="s">
        <v>31</v>
      </c>
      <c r="H95" s="56">
        <v>41100</v>
      </c>
      <c r="I95" s="84">
        <v>125</v>
      </c>
      <c r="J95" s="56">
        <v>41100</v>
      </c>
      <c r="K95" s="81">
        <v>105</v>
      </c>
      <c r="L95" s="56">
        <v>41100</v>
      </c>
      <c r="M95" s="81">
        <v>128</v>
      </c>
      <c r="N95" s="56">
        <v>41100</v>
      </c>
      <c r="O95" s="81">
        <v>58</v>
      </c>
      <c r="P95" s="56">
        <v>41100</v>
      </c>
      <c r="Q95" s="81">
        <v>24</v>
      </c>
    </row>
    <row r="96" spans="1:17">
      <c r="H96" s="56">
        <v>41101</v>
      </c>
      <c r="I96" s="84">
        <v>125</v>
      </c>
      <c r="J96" s="56">
        <v>41101</v>
      </c>
      <c r="K96" s="81">
        <v>105</v>
      </c>
      <c r="L96" s="56">
        <v>41101</v>
      </c>
      <c r="M96" s="81">
        <v>128</v>
      </c>
      <c r="N96" s="56">
        <v>41101</v>
      </c>
      <c r="O96" s="81">
        <v>58</v>
      </c>
      <c r="P96" s="56">
        <v>41101</v>
      </c>
      <c r="Q96" s="81">
        <v>24</v>
      </c>
    </row>
    <row r="97" spans="8:17">
      <c r="H97" s="56">
        <v>41102</v>
      </c>
      <c r="I97" s="84">
        <v>125</v>
      </c>
      <c r="J97" s="56">
        <v>41102</v>
      </c>
      <c r="K97" s="81">
        <v>105</v>
      </c>
      <c r="L97" s="56">
        <v>41102</v>
      </c>
      <c r="M97" s="81">
        <v>128</v>
      </c>
      <c r="N97" s="56">
        <v>41102</v>
      </c>
      <c r="O97" s="81">
        <v>58</v>
      </c>
      <c r="P97" s="56">
        <v>41102</v>
      </c>
      <c r="Q97" s="81">
        <v>24</v>
      </c>
    </row>
    <row r="98" spans="8:17">
      <c r="H98" s="56">
        <v>41103</v>
      </c>
      <c r="I98" s="84">
        <v>125</v>
      </c>
      <c r="J98" s="56">
        <v>41103</v>
      </c>
      <c r="K98" s="81">
        <v>105</v>
      </c>
      <c r="L98" s="56">
        <v>41103</v>
      </c>
      <c r="M98" s="81">
        <v>128</v>
      </c>
      <c r="N98" s="56">
        <v>41103</v>
      </c>
      <c r="O98" s="81">
        <v>58</v>
      </c>
      <c r="P98" s="56">
        <v>41103</v>
      </c>
      <c r="Q98" s="81">
        <v>24</v>
      </c>
    </row>
    <row r="99" spans="8:17">
      <c r="H99" s="56">
        <v>41106</v>
      </c>
      <c r="I99" s="84">
        <v>125</v>
      </c>
      <c r="J99" s="56">
        <v>41106</v>
      </c>
      <c r="K99" s="81">
        <v>105</v>
      </c>
      <c r="L99" s="56">
        <v>41106</v>
      </c>
      <c r="M99" s="81">
        <v>128</v>
      </c>
      <c r="N99" s="56">
        <v>41106</v>
      </c>
      <c r="O99" s="81">
        <v>58</v>
      </c>
      <c r="P99" s="56">
        <v>41106</v>
      </c>
      <c r="Q99" s="81">
        <v>24</v>
      </c>
    </row>
    <row r="100" spans="8:17">
      <c r="H100" s="56">
        <v>41107</v>
      </c>
      <c r="I100" s="84">
        <v>125</v>
      </c>
      <c r="J100" s="56">
        <v>41107</v>
      </c>
      <c r="K100" s="81">
        <v>105</v>
      </c>
      <c r="L100" s="56">
        <v>41107</v>
      </c>
      <c r="M100" s="81">
        <v>128</v>
      </c>
      <c r="N100" s="56">
        <v>41107</v>
      </c>
      <c r="O100" s="81">
        <v>58</v>
      </c>
      <c r="P100" s="56">
        <v>41107</v>
      </c>
      <c r="Q100" s="81">
        <v>24</v>
      </c>
    </row>
    <row r="101" spans="8:17">
      <c r="H101" s="56">
        <v>41108</v>
      </c>
      <c r="I101" s="84">
        <v>125</v>
      </c>
      <c r="J101" s="56">
        <v>41108</v>
      </c>
      <c r="K101" s="81">
        <v>105</v>
      </c>
      <c r="L101" s="56">
        <v>41108</v>
      </c>
      <c r="M101" s="81">
        <v>128</v>
      </c>
      <c r="N101" s="56">
        <v>41108</v>
      </c>
      <c r="O101" s="81">
        <v>58</v>
      </c>
      <c r="P101" s="56">
        <v>41108</v>
      </c>
      <c r="Q101" s="81">
        <v>24</v>
      </c>
    </row>
    <row r="102" spans="8:17">
      <c r="H102" s="56">
        <v>41109</v>
      </c>
      <c r="I102" s="84">
        <v>125</v>
      </c>
      <c r="J102" s="56">
        <v>41109</v>
      </c>
      <c r="K102" s="81">
        <v>105</v>
      </c>
      <c r="L102" s="56">
        <v>41109</v>
      </c>
      <c r="M102" s="81">
        <v>128</v>
      </c>
      <c r="N102" s="56">
        <v>41109</v>
      </c>
      <c r="O102" s="81">
        <v>58</v>
      </c>
      <c r="P102" s="56">
        <v>41109</v>
      </c>
      <c r="Q102" s="81">
        <v>24</v>
      </c>
    </row>
    <row r="103" spans="8:17">
      <c r="H103" s="56">
        <v>41110</v>
      </c>
      <c r="I103" s="84">
        <v>125</v>
      </c>
      <c r="J103" s="56">
        <v>41110</v>
      </c>
      <c r="K103" s="81">
        <v>105</v>
      </c>
      <c r="L103" s="56">
        <v>41110</v>
      </c>
      <c r="M103" s="81">
        <v>128</v>
      </c>
      <c r="N103" s="56">
        <v>41110</v>
      </c>
      <c r="O103" s="81">
        <v>58</v>
      </c>
      <c r="P103" s="56">
        <v>41110</v>
      </c>
      <c r="Q103" s="81">
        <v>24</v>
      </c>
    </row>
    <row r="104" spans="8:17">
      <c r="H104" s="56">
        <v>41113</v>
      </c>
      <c r="I104" s="84">
        <v>125</v>
      </c>
      <c r="J104" s="56">
        <v>41113</v>
      </c>
      <c r="K104" s="81">
        <v>105</v>
      </c>
      <c r="L104" s="56">
        <v>41113</v>
      </c>
      <c r="M104" s="81">
        <v>125</v>
      </c>
      <c r="N104" s="56">
        <v>41113</v>
      </c>
      <c r="O104" s="81">
        <v>58</v>
      </c>
      <c r="P104" s="56">
        <v>41113</v>
      </c>
      <c r="Q104" s="81">
        <v>24</v>
      </c>
    </row>
    <row r="105" spans="8:17">
      <c r="H105" s="56">
        <v>41114</v>
      </c>
      <c r="I105" s="84">
        <v>125</v>
      </c>
      <c r="J105" s="56">
        <v>41114</v>
      </c>
      <c r="K105" s="81">
        <v>105</v>
      </c>
      <c r="L105" s="56">
        <v>41114</v>
      </c>
      <c r="M105" s="81">
        <v>125</v>
      </c>
      <c r="N105" s="56">
        <v>41114</v>
      </c>
      <c r="O105" s="81">
        <v>58</v>
      </c>
      <c r="P105" s="56">
        <v>41114</v>
      </c>
      <c r="Q105" s="81">
        <v>24</v>
      </c>
    </row>
    <row r="106" spans="8:17">
      <c r="H106" s="56">
        <v>41115</v>
      </c>
      <c r="I106" s="84">
        <v>125</v>
      </c>
      <c r="J106" s="56">
        <v>41115</v>
      </c>
      <c r="K106" s="81">
        <v>105</v>
      </c>
      <c r="L106" s="56">
        <v>41115</v>
      </c>
      <c r="M106" s="81">
        <v>125</v>
      </c>
      <c r="N106" s="56">
        <v>41115</v>
      </c>
      <c r="O106" s="81">
        <v>58</v>
      </c>
      <c r="P106" s="56">
        <v>41115</v>
      </c>
      <c r="Q106" s="81">
        <v>24</v>
      </c>
    </row>
    <row r="107" spans="8:17">
      <c r="H107" s="56">
        <v>41116</v>
      </c>
      <c r="I107" s="84">
        <v>125</v>
      </c>
      <c r="J107" s="56">
        <v>41116</v>
      </c>
      <c r="K107" s="81">
        <v>105</v>
      </c>
      <c r="L107" s="56">
        <v>41116</v>
      </c>
      <c r="M107" s="81">
        <v>120</v>
      </c>
      <c r="N107" s="56">
        <v>41116</v>
      </c>
      <c r="O107" s="81">
        <v>58</v>
      </c>
      <c r="P107" s="56">
        <v>41116</v>
      </c>
      <c r="Q107" s="81">
        <v>24</v>
      </c>
    </row>
    <row r="108" spans="8:17">
      <c r="H108" s="56">
        <v>41117</v>
      </c>
      <c r="I108" s="84">
        <v>125</v>
      </c>
      <c r="J108" s="56">
        <v>41117</v>
      </c>
      <c r="K108" s="81">
        <v>105</v>
      </c>
      <c r="L108" s="56">
        <v>41117</v>
      </c>
      <c r="M108" s="81">
        <v>120</v>
      </c>
      <c r="N108" s="56">
        <v>41117</v>
      </c>
      <c r="O108" s="81">
        <v>58</v>
      </c>
      <c r="P108" s="56">
        <v>41117</v>
      </c>
      <c r="Q108" s="81">
        <v>24</v>
      </c>
    </row>
    <row r="109" spans="8:17">
      <c r="H109" s="56">
        <v>41120</v>
      </c>
      <c r="I109" s="84">
        <v>125</v>
      </c>
      <c r="J109" s="56">
        <v>41120</v>
      </c>
      <c r="K109" s="81">
        <v>105</v>
      </c>
      <c r="L109" s="56">
        <v>41120</v>
      </c>
      <c r="M109" s="81">
        <v>120</v>
      </c>
      <c r="N109" s="56">
        <v>41120</v>
      </c>
      <c r="O109" s="81">
        <v>58</v>
      </c>
      <c r="P109" s="56">
        <v>41120</v>
      </c>
      <c r="Q109" s="81">
        <v>24</v>
      </c>
    </row>
    <row r="110" spans="8:17">
      <c r="H110" s="56">
        <v>41121</v>
      </c>
      <c r="I110" s="84">
        <v>123</v>
      </c>
      <c r="J110" s="56">
        <v>41121</v>
      </c>
      <c r="K110" s="81">
        <v>105</v>
      </c>
      <c r="L110" s="56">
        <v>41121</v>
      </c>
      <c r="M110" s="81">
        <v>120</v>
      </c>
      <c r="N110" s="56">
        <v>41121</v>
      </c>
      <c r="O110" s="81">
        <v>58</v>
      </c>
      <c r="P110" s="56">
        <v>41121</v>
      </c>
      <c r="Q110" s="81">
        <v>24</v>
      </c>
    </row>
    <row r="111" spans="8:17">
      <c r="H111" s="56">
        <v>41122</v>
      </c>
      <c r="I111" s="84">
        <v>123</v>
      </c>
      <c r="J111" s="56">
        <v>41122</v>
      </c>
      <c r="K111" s="81">
        <v>105</v>
      </c>
      <c r="L111" s="56">
        <v>41122</v>
      </c>
      <c r="M111" s="81">
        <v>120</v>
      </c>
      <c r="N111" s="56">
        <v>41122</v>
      </c>
      <c r="O111" s="81">
        <v>58</v>
      </c>
      <c r="P111" s="56">
        <v>41122</v>
      </c>
      <c r="Q111" s="81">
        <v>24</v>
      </c>
    </row>
    <row r="112" spans="8:17">
      <c r="H112" s="56">
        <v>41123</v>
      </c>
      <c r="I112" s="84">
        <v>123</v>
      </c>
      <c r="J112" s="56">
        <v>41123</v>
      </c>
      <c r="K112" s="81">
        <v>105</v>
      </c>
      <c r="L112" s="56">
        <v>41123</v>
      </c>
      <c r="M112" s="81">
        <v>120</v>
      </c>
      <c r="N112" s="56">
        <v>41123</v>
      </c>
      <c r="O112" s="81">
        <v>58</v>
      </c>
      <c r="P112" s="56">
        <v>41123</v>
      </c>
      <c r="Q112" s="81">
        <v>24</v>
      </c>
    </row>
    <row r="113" spans="8:17">
      <c r="H113" s="56">
        <v>41124</v>
      </c>
      <c r="I113" s="84">
        <v>123</v>
      </c>
      <c r="J113" s="56">
        <v>41124</v>
      </c>
      <c r="K113" s="81">
        <v>105</v>
      </c>
      <c r="L113" s="56">
        <v>41124</v>
      </c>
      <c r="M113" s="81">
        <v>115</v>
      </c>
      <c r="N113" s="56">
        <v>41124</v>
      </c>
      <c r="O113" s="81">
        <v>58</v>
      </c>
      <c r="P113" s="56">
        <v>41124</v>
      </c>
      <c r="Q113" s="81">
        <v>24</v>
      </c>
    </row>
    <row r="114" spans="8:17">
      <c r="H114" s="56">
        <v>41127</v>
      </c>
      <c r="I114" s="84">
        <v>123</v>
      </c>
      <c r="J114" s="56">
        <v>41127</v>
      </c>
      <c r="K114" s="81">
        <v>105</v>
      </c>
      <c r="L114" s="56">
        <v>41127</v>
      </c>
      <c r="M114" s="81">
        <v>115</v>
      </c>
      <c r="N114" s="56">
        <v>41127</v>
      </c>
      <c r="O114" s="81">
        <v>58</v>
      </c>
      <c r="P114" s="56">
        <v>41127</v>
      </c>
      <c r="Q114" s="81">
        <v>24</v>
      </c>
    </row>
    <row r="115" spans="8:17">
      <c r="H115" s="56">
        <v>41128</v>
      </c>
      <c r="I115" s="84">
        <v>123</v>
      </c>
      <c r="J115" s="56">
        <v>41128</v>
      </c>
      <c r="K115" s="81">
        <v>105</v>
      </c>
      <c r="L115" s="56">
        <v>41128</v>
      </c>
      <c r="M115" s="81">
        <v>115</v>
      </c>
      <c r="N115" s="56">
        <v>41128</v>
      </c>
      <c r="O115" s="81">
        <v>58</v>
      </c>
      <c r="P115" s="56">
        <v>41128</v>
      </c>
      <c r="Q115" s="81">
        <v>24</v>
      </c>
    </row>
    <row r="116" spans="8:17">
      <c r="H116" s="56">
        <v>41129</v>
      </c>
      <c r="I116" s="84">
        <v>123</v>
      </c>
      <c r="J116" s="56">
        <v>41129</v>
      </c>
      <c r="K116" s="81">
        <v>105</v>
      </c>
      <c r="L116" s="56">
        <v>41129</v>
      </c>
      <c r="M116" s="81">
        <v>115</v>
      </c>
      <c r="N116" s="56">
        <v>41129</v>
      </c>
      <c r="O116" s="81">
        <v>58</v>
      </c>
      <c r="P116" s="56">
        <v>41129</v>
      </c>
      <c r="Q116" s="81">
        <v>24</v>
      </c>
    </row>
    <row r="117" spans="8:17">
      <c r="H117" s="56">
        <v>41130</v>
      </c>
      <c r="I117" s="84">
        <v>123</v>
      </c>
      <c r="J117" s="56">
        <v>41130</v>
      </c>
      <c r="K117" s="81">
        <v>105</v>
      </c>
      <c r="L117" s="56">
        <v>41130</v>
      </c>
      <c r="M117" s="81">
        <v>110</v>
      </c>
      <c r="N117" s="56">
        <v>41130</v>
      </c>
      <c r="O117" s="81">
        <v>58</v>
      </c>
      <c r="P117" s="56">
        <v>41130</v>
      </c>
      <c r="Q117" s="81">
        <v>24</v>
      </c>
    </row>
    <row r="118" spans="8:17">
      <c r="H118" s="56">
        <v>41131</v>
      </c>
      <c r="I118" s="84">
        <v>123</v>
      </c>
      <c r="J118" s="56">
        <v>41131</v>
      </c>
      <c r="K118" s="81">
        <v>105</v>
      </c>
      <c r="L118" s="56">
        <v>41131</v>
      </c>
      <c r="M118" s="81">
        <v>110</v>
      </c>
      <c r="N118" s="56">
        <v>41131</v>
      </c>
      <c r="O118" s="81">
        <v>58</v>
      </c>
      <c r="P118" s="56">
        <v>41131</v>
      </c>
      <c r="Q118" s="81">
        <v>24</v>
      </c>
    </row>
    <row r="119" spans="8:17">
      <c r="H119" s="56">
        <v>41134</v>
      </c>
      <c r="I119" s="84">
        <v>123</v>
      </c>
      <c r="J119" s="56">
        <v>41134</v>
      </c>
      <c r="K119" s="81">
        <v>105</v>
      </c>
      <c r="L119" s="56">
        <v>41134</v>
      </c>
      <c r="M119" s="81">
        <v>110</v>
      </c>
      <c r="N119" s="56">
        <v>41134</v>
      </c>
      <c r="O119" s="81">
        <v>58</v>
      </c>
      <c r="P119" s="56">
        <v>41134</v>
      </c>
      <c r="Q119" s="81">
        <v>24</v>
      </c>
    </row>
    <row r="120" spans="8:17">
      <c r="H120" s="56">
        <v>41135</v>
      </c>
      <c r="I120" s="84">
        <v>123</v>
      </c>
      <c r="J120" s="56">
        <v>41135</v>
      </c>
      <c r="K120" s="81">
        <v>105</v>
      </c>
      <c r="L120" s="56">
        <v>41135</v>
      </c>
      <c r="M120" s="81">
        <v>110</v>
      </c>
      <c r="N120" s="56">
        <v>41135</v>
      </c>
      <c r="O120" s="81">
        <v>58</v>
      </c>
      <c r="P120" s="56">
        <v>41135</v>
      </c>
      <c r="Q120" s="81">
        <v>24</v>
      </c>
    </row>
    <row r="121" spans="8:17">
      <c r="H121" s="56">
        <v>41136</v>
      </c>
      <c r="I121" s="84">
        <v>123</v>
      </c>
      <c r="J121" s="56">
        <v>41136</v>
      </c>
      <c r="K121" s="81">
        <v>105</v>
      </c>
      <c r="L121" s="56">
        <v>41136</v>
      </c>
      <c r="M121" s="81">
        <v>110</v>
      </c>
      <c r="N121" s="56">
        <v>41136</v>
      </c>
      <c r="O121" s="81">
        <v>58</v>
      </c>
      <c r="P121" s="56">
        <v>41136</v>
      </c>
      <c r="Q121" s="81">
        <v>24</v>
      </c>
    </row>
    <row r="122" spans="8:17">
      <c r="H122" s="56">
        <v>41137</v>
      </c>
      <c r="I122" s="84">
        <v>123</v>
      </c>
      <c r="J122" s="56">
        <v>41137</v>
      </c>
      <c r="K122" s="81">
        <v>105</v>
      </c>
      <c r="L122" s="56">
        <v>41137</v>
      </c>
      <c r="M122" s="81">
        <v>108</v>
      </c>
      <c r="N122" s="56">
        <v>41137</v>
      </c>
      <c r="O122" s="81">
        <v>56</v>
      </c>
      <c r="P122" s="56">
        <v>41137</v>
      </c>
      <c r="Q122" s="81">
        <v>24</v>
      </c>
    </row>
    <row r="123" spans="8:17">
      <c r="H123" s="56">
        <v>41138</v>
      </c>
      <c r="I123" s="84">
        <v>123</v>
      </c>
      <c r="J123" s="56">
        <v>41138</v>
      </c>
      <c r="K123" s="81">
        <v>105</v>
      </c>
      <c r="L123" s="56">
        <v>41138</v>
      </c>
      <c r="M123" s="81">
        <v>108</v>
      </c>
      <c r="N123" s="56">
        <v>41138</v>
      </c>
      <c r="O123" s="81">
        <v>56</v>
      </c>
      <c r="P123" s="56">
        <v>41138</v>
      </c>
      <c r="Q123" s="81">
        <v>24</v>
      </c>
    </row>
    <row r="124" spans="8:17">
      <c r="H124" s="56">
        <v>41141</v>
      </c>
      <c r="I124" s="84">
        <v>123</v>
      </c>
      <c r="J124" s="56">
        <v>41141</v>
      </c>
      <c r="K124" s="81">
        <v>105</v>
      </c>
      <c r="L124" s="56">
        <v>41141</v>
      </c>
      <c r="M124" s="81">
        <v>108</v>
      </c>
      <c r="N124" s="56">
        <v>41141</v>
      </c>
      <c r="O124" s="81">
        <v>56</v>
      </c>
      <c r="P124" s="56">
        <v>41141</v>
      </c>
      <c r="Q124" s="81">
        <v>24</v>
      </c>
    </row>
    <row r="125" spans="8:17">
      <c r="H125" s="56">
        <v>41142</v>
      </c>
      <c r="I125" s="84">
        <v>123</v>
      </c>
      <c r="J125" s="56">
        <v>41142</v>
      </c>
      <c r="K125" s="81">
        <v>105</v>
      </c>
      <c r="L125" s="56">
        <v>41142</v>
      </c>
      <c r="M125" s="81">
        <v>102</v>
      </c>
      <c r="N125" s="56">
        <v>41142</v>
      </c>
      <c r="O125" s="81">
        <v>56</v>
      </c>
      <c r="P125" s="56">
        <v>41142</v>
      </c>
      <c r="Q125" s="81">
        <v>24</v>
      </c>
    </row>
    <row r="126" spans="8:17">
      <c r="H126" s="56">
        <v>41143</v>
      </c>
      <c r="I126" s="84">
        <v>123</v>
      </c>
      <c r="J126" s="56">
        <v>41143</v>
      </c>
      <c r="K126" s="81">
        <v>105</v>
      </c>
      <c r="L126" s="56">
        <v>41143</v>
      </c>
      <c r="M126" s="81">
        <v>102</v>
      </c>
      <c r="N126" s="56">
        <v>41143</v>
      </c>
      <c r="O126" s="81">
        <v>56</v>
      </c>
      <c r="P126" s="56">
        <v>41143</v>
      </c>
      <c r="Q126" s="81">
        <v>24</v>
      </c>
    </row>
    <row r="127" spans="8:17">
      <c r="H127" s="56">
        <v>41144</v>
      </c>
      <c r="I127" s="84">
        <v>123</v>
      </c>
      <c r="J127" s="56">
        <v>41144</v>
      </c>
      <c r="K127" s="81">
        <v>108</v>
      </c>
      <c r="L127" s="56">
        <v>41144</v>
      </c>
      <c r="M127" s="81">
        <v>100</v>
      </c>
      <c r="N127" s="56">
        <v>41144</v>
      </c>
      <c r="O127" s="81">
        <v>56</v>
      </c>
      <c r="P127" s="56">
        <v>41144</v>
      </c>
      <c r="Q127" s="81">
        <v>24</v>
      </c>
    </row>
    <row r="128" spans="8:17">
      <c r="H128" s="56">
        <v>41148</v>
      </c>
      <c r="I128" s="84">
        <v>123</v>
      </c>
      <c r="J128" s="56">
        <v>41148</v>
      </c>
      <c r="K128" s="81">
        <v>108</v>
      </c>
      <c r="L128" s="56">
        <v>41148</v>
      </c>
      <c r="M128" s="81">
        <v>98</v>
      </c>
      <c r="N128" s="56">
        <v>41148</v>
      </c>
      <c r="O128" s="81">
        <v>56</v>
      </c>
      <c r="P128" s="56">
        <v>41148</v>
      </c>
      <c r="Q128" s="81">
        <v>24</v>
      </c>
    </row>
    <row r="129" spans="8:17">
      <c r="H129" s="56">
        <v>41149</v>
      </c>
      <c r="I129" s="84">
        <v>123</v>
      </c>
      <c r="J129" s="56">
        <v>41149</v>
      </c>
      <c r="K129" s="81">
        <v>108</v>
      </c>
      <c r="L129" s="56">
        <v>41149</v>
      </c>
      <c r="M129" s="81">
        <v>98</v>
      </c>
      <c r="N129" s="56">
        <v>41149</v>
      </c>
      <c r="O129" s="81">
        <v>56</v>
      </c>
      <c r="P129" s="56">
        <v>41149</v>
      </c>
      <c r="Q129" s="81">
        <v>24</v>
      </c>
    </row>
    <row r="130" spans="8:17">
      <c r="H130" s="56">
        <v>41150</v>
      </c>
      <c r="I130" s="84">
        <v>123</v>
      </c>
      <c r="J130" s="56">
        <v>41150</v>
      </c>
      <c r="K130" s="81">
        <v>108</v>
      </c>
      <c r="L130" s="56">
        <v>41150</v>
      </c>
      <c r="M130" s="81">
        <v>95</v>
      </c>
      <c r="N130" s="56">
        <v>41150</v>
      </c>
      <c r="O130" s="81">
        <v>56</v>
      </c>
      <c r="P130" s="56">
        <v>41150</v>
      </c>
      <c r="Q130" s="81">
        <v>24</v>
      </c>
    </row>
    <row r="131" spans="8:17">
      <c r="H131" s="56">
        <v>41151</v>
      </c>
      <c r="I131" s="84">
        <v>123</v>
      </c>
      <c r="J131" s="56">
        <v>41151</v>
      </c>
      <c r="K131" s="81">
        <v>108</v>
      </c>
      <c r="L131" s="56">
        <v>41151</v>
      </c>
      <c r="M131" s="81">
        <v>95</v>
      </c>
      <c r="N131" s="56">
        <v>41151</v>
      </c>
      <c r="O131" s="81">
        <v>56</v>
      </c>
      <c r="P131" s="56">
        <v>41151</v>
      </c>
      <c r="Q131" s="81">
        <v>24</v>
      </c>
    </row>
    <row r="132" spans="8:17">
      <c r="H132" s="56">
        <v>41152</v>
      </c>
      <c r="I132" s="84">
        <v>123</v>
      </c>
      <c r="J132" s="56">
        <v>41152</v>
      </c>
      <c r="K132" s="81">
        <v>108</v>
      </c>
      <c r="L132" s="56">
        <v>41152</v>
      </c>
      <c r="M132" s="81">
        <v>95</v>
      </c>
      <c r="N132" s="56">
        <v>41152</v>
      </c>
      <c r="O132" s="81">
        <v>56</v>
      </c>
      <c r="P132" s="56">
        <v>41152</v>
      </c>
      <c r="Q132" s="81">
        <v>24</v>
      </c>
    </row>
    <row r="133" spans="8:17">
      <c r="H133" s="56">
        <v>41155</v>
      </c>
      <c r="I133" s="84">
        <v>123</v>
      </c>
      <c r="J133" s="56">
        <v>41155</v>
      </c>
      <c r="K133" s="81">
        <v>108</v>
      </c>
      <c r="L133" s="56">
        <v>41155</v>
      </c>
      <c r="M133" s="81">
        <v>95</v>
      </c>
      <c r="N133" s="56">
        <v>41155</v>
      </c>
      <c r="O133" s="81">
        <v>56</v>
      </c>
      <c r="P133" s="56">
        <v>41155</v>
      </c>
      <c r="Q133" s="81">
        <v>24</v>
      </c>
    </row>
    <row r="134" spans="8:17">
      <c r="H134" s="56">
        <v>41156</v>
      </c>
      <c r="I134" s="84">
        <v>123</v>
      </c>
      <c r="J134" s="56">
        <v>41156</v>
      </c>
      <c r="K134" s="81">
        <v>108</v>
      </c>
      <c r="L134" s="56">
        <v>41156</v>
      </c>
      <c r="M134" s="81">
        <v>95</v>
      </c>
      <c r="N134" s="56">
        <v>41156</v>
      </c>
      <c r="O134" s="81">
        <v>56</v>
      </c>
      <c r="P134" s="56">
        <v>41156</v>
      </c>
      <c r="Q134" s="81">
        <v>24</v>
      </c>
    </row>
    <row r="135" spans="8:17">
      <c r="H135" s="56">
        <v>41157</v>
      </c>
      <c r="I135" s="84">
        <v>123</v>
      </c>
      <c r="J135" s="56">
        <v>41157</v>
      </c>
      <c r="K135" s="81">
        <v>108</v>
      </c>
      <c r="L135" s="56">
        <v>41157</v>
      </c>
      <c r="M135" s="81">
        <v>95</v>
      </c>
      <c r="N135" s="56">
        <v>41157</v>
      </c>
      <c r="O135" s="81">
        <v>56</v>
      </c>
      <c r="P135" s="56">
        <v>41157</v>
      </c>
      <c r="Q135" s="81">
        <v>24</v>
      </c>
    </row>
    <row r="136" spans="8:17">
      <c r="H136" s="56">
        <v>41158</v>
      </c>
      <c r="I136" s="84">
        <v>123</v>
      </c>
      <c r="J136" s="56">
        <v>41158</v>
      </c>
      <c r="K136" s="81">
        <v>108</v>
      </c>
      <c r="L136" s="56">
        <v>41158</v>
      </c>
      <c r="M136" s="81">
        <v>95</v>
      </c>
      <c r="N136" s="56">
        <v>41158</v>
      </c>
      <c r="O136" s="81">
        <v>56</v>
      </c>
      <c r="P136" s="56">
        <v>41158</v>
      </c>
      <c r="Q136" s="81">
        <v>24</v>
      </c>
    </row>
    <row r="137" spans="8:17">
      <c r="H137" s="56">
        <v>41159</v>
      </c>
      <c r="I137" s="84">
        <v>123</v>
      </c>
      <c r="J137" s="56">
        <v>41159</v>
      </c>
      <c r="K137" s="81">
        <v>108</v>
      </c>
      <c r="L137" s="56">
        <v>41159</v>
      </c>
      <c r="M137" s="81">
        <v>95</v>
      </c>
      <c r="N137" s="56">
        <v>41159</v>
      </c>
      <c r="O137" s="81">
        <v>56</v>
      </c>
      <c r="P137" s="56">
        <v>41159</v>
      </c>
      <c r="Q137" s="81">
        <v>24</v>
      </c>
    </row>
    <row r="138" spans="8:17">
      <c r="H138" s="56">
        <v>41162</v>
      </c>
      <c r="I138" s="84">
        <v>125</v>
      </c>
      <c r="J138" s="56">
        <v>41162</v>
      </c>
      <c r="K138" s="81">
        <v>108</v>
      </c>
      <c r="L138" s="56">
        <v>41162</v>
      </c>
      <c r="M138" s="81">
        <v>92</v>
      </c>
      <c r="N138" s="56">
        <v>41162</v>
      </c>
      <c r="O138" s="81">
        <v>56</v>
      </c>
      <c r="P138" s="56">
        <v>41162</v>
      </c>
      <c r="Q138" s="81">
        <v>24</v>
      </c>
    </row>
    <row r="139" spans="8:17">
      <c r="H139" s="56">
        <v>41163</v>
      </c>
      <c r="I139" s="84">
        <v>125</v>
      </c>
      <c r="J139" s="56">
        <v>41163</v>
      </c>
      <c r="K139" s="81">
        <v>108</v>
      </c>
      <c r="L139" s="56">
        <v>41163</v>
      </c>
      <c r="M139" s="81">
        <v>92</v>
      </c>
      <c r="N139" s="56">
        <v>41163</v>
      </c>
      <c r="O139" s="81">
        <v>56</v>
      </c>
      <c r="P139" s="56">
        <v>41163</v>
      </c>
      <c r="Q139" s="81">
        <v>24</v>
      </c>
    </row>
    <row r="140" spans="8:17">
      <c r="H140" s="56">
        <v>41164</v>
      </c>
      <c r="I140" s="84">
        <v>125</v>
      </c>
      <c r="J140" s="56">
        <v>41164</v>
      </c>
      <c r="K140" s="81">
        <v>108</v>
      </c>
      <c r="L140" s="56">
        <v>41164</v>
      </c>
      <c r="M140" s="81">
        <v>92</v>
      </c>
      <c r="N140" s="56">
        <v>41164</v>
      </c>
      <c r="O140" s="81">
        <v>56</v>
      </c>
      <c r="P140" s="56">
        <v>41164</v>
      </c>
      <c r="Q140" s="81">
        <v>24</v>
      </c>
    </row>
    <row r="141" spans="8:17">
      <c r="H141" s="56">
        <v>41165</v>
      </c>
      <c r="I141" s="84">
        <v>125</v>
      </c>
      <c r="J141" s="56">
        <v>41165</v>
      </c>
      <c r="K141" s="81">
        <v>108</v>
      </c>
      <c r="L141" s="56">
        <v>41165</v>
      </c>
      <c r="M141" s="81">
        <v>92</v>
      </c>
      <c r="N141" s="56">
        <v>41165</v>
      </c>
      <c r="O141" s="81">
        <v>56</v>
      </c>
      <c r="P141" s="56">
        <v>41165</v>
      </c>
      <c r="Q141" s="81">
        <v>24</v>
      </c>
    </row>
    <row r="142" spans="8:17">
      <c r="H142" s="56">
        <v>41166</v>
      </c>
      <c r="I142" s="84">
        <v>125</v>
      </c>
      <c r="J142" s="56">
        <v>41166</v>
      </c>
      <c r="K142" s="81">
        <v>108</v>
      </c>
      <c r="L142" s="56">
        <v>41166</v>
      </c>
      <c r="M142" s="81">
        <v>90</v>
      </c>
      <c r="N142" s="56">
        <v>41166</v>
      </c>
      <c r="O142" s="81">
        <v>56</v>
      </c>
      <c r="P142" s="56">
        <v>41166</v>
      </c>
      <c r="Q142" s="81">
        <v>24</v>
      </c>
    </row>
    <row r="143" spans="8:17">
      <c r="H143" s="56">
        <v>41169</v>
      </c>
      <c r="I143" s="84">
        <v>125</v>
      </c>
      <c r="J143" s="56">
        <v>41169</v>
      </c>
      <c r="K143" s="81">
        <v>108</v>
      </c>
      <c r="L143" s="56">
        <v>41169</v>
      </c>
      <c r="M143" s="81">
        <v>90</v>
      </c>
      <c r="N143" s="56">
        <v>41169</v>
      </c>
      <c r="O143" s="81">
        <v>56</v>
      </c>
      <c r="P143" s="56">
        <v>41169</v>
      </c>
      <c r="Q143" s="81">
        <v>24</v>
      </c>
    </row>
    <row r="144" spans="8:17">
      <c r="H144" s="56">
        <v>41170</v>
      </c>
      <c r="I144" s="84">
        <v>125</v>
      </c>
      <c r="J144" s="56">
        <v>41170</v>
      </c>
      <c r="K144" s="81">
        <v>108</v>
      </c>
      <c r="L144" s="56">
        <v>41170</v>
      </c>
      <c r="M144" s="81">
        <v>90</v>
      </c>
      <c r="N144" s="56">
        <v>41170</v>
      </c>
      <c r="O144" s="81">
        <v>56</v>
      </c>
      <c r="P144" s="56">
        <v>41170</v>
      </c>
      <c r="Q144" s="81">
        <v>24</v>
      </c>
    </row>
    <row r="145" spans="8:17">
      <c r="H145" s="56">
        <v>41171</v>
      </c>
      <c r="I145" s="84">
        <v>125</v>
      </c>
      <c r="J145" s="56">
        <v>41171</v>
      </c>
      <c r="K145" s="81">
        <v>108</v>
      </c>
      <c r="L145" s="56">
        <v>41171</v>
      </c>
      <c r="M145" s="81">
        <v>90</v>
      </c>
      <c r="N145" s="56">
        <v>41171</v>
      </c>
      <c r="O145" s="81">
        <v>56</v>
      </c>
      <c r="P145" s="56">
        <v>41171</v>
      </c>
      <c r="Q145" s="81">
        <v>24</v>
      </c>
    </row>
    <row r="146" spans="8:17">
      <c r="H146" s="56">
        <v>41172</v>
      </c>
      <c r="I146" s="84">
        <v>122</v>
      </c>
      <c r="J146" s="56">
        <v>41172</v>
      </c>
      <c r="K146" s="81">
        <v>108</v>
      </c>
      <c r="L146" s="56">
        <v>41172</v>
      </c>
      <c r="M146" s="81">
        <v>89</v>
      </c>
      <c r="N146" s="56">
        <v>41172</v>
      </c>
      <c r="O146" s="81">
        <v>56</v>
      </c>
      <c r="P146" s="56">
        <v>41172</v>
      </c>
      <c r="Q146" s="81">
        <v>24</v>
      </c>
    </row>
    <row r="147" spans="8:17">
      <c r="H147" s="56">
        <v>41173</v>
      </c>
      <c r="I147" s="84">
        <v>122</v>
      </c>
      <c r="J147" s="56">
        <v>41173</v>
      </c>
      <c r="K147" s="81">
        <v>108</v>
      </c>
      <c r="L147" s="56">
        <v>41173</v>
      </c>
      <c r="M147" s="81">
        <v>89</v>
      </c>
      <c r="N147" s="56">
        <v>41173</v>
      </c>
      <c r="O147" s="81">
        <v>56</v>
      </c>
      <c r="P147" s="56">
        <v>41173</v>
      </c>
      <c r="Q147" s="81">
        <v>24</v>
      </c>
    </row>
    <row r="148" spans="8:17">
      <c r="H148" s="56">
        <v>41176</v>
      </c>
      <c r="I148" s="84">
        <v>122</v>
      </c>
      <c r="J148" s="56">
        <v>41176</v>
      </c>
      <c r="K148" s="81">
        <v>108</v>
      </c>
      <c r="L148" s="56">
        <v>41176</v>
      </c>
      <c r="M148" s="81">
        <v>89</v>
      </c>
      <c r="N148" s="56">
        <v>41176</v>
      </c>
      <c r="O148" s="81">
        <v>56</v>
      </c>
      <c r="P148" s="56">
        <v>41176</v>
      </c>
      <c r="Q148" s="81">
        <v>24</v>
      </c>
    </row>
    <row r="149" spans="8:17">
      <c r="H149" s="56">
        <v>41177</v>
      </c>
      <c r="I149" s="84">
        <v>122</v>
      </c>
      <c r="J149" s="56">
        <v>41177</v>
      </c>
      <c r="K149" s="81">
        <v>108</v>
      </c>
      <c r="L149" s="56">
        <v>41177</v>
      </c>
      <c r="M149" s="81">
        <v>89</v>
      </c>
      <c r="N149" s="56">
        <v>41177</v>
      </c>
      <c r="O149" s="81">
        <v>56</v>
      </c>
      <c r="P149" s="56">
        <v>41177</v>
      </c>
      <c r="Q149" s="81">
        <v>24</v>
      </c>
    </row>
    <row r="150" spans="8:17">
      <c r="H150" s="56">
        <v>41178</v>
      </c>
      <c r="I150" s="84">
        <v>122</v>
      </c>
      <c r="J150" s="56">
        <v>41178</v>
      </c>
      <c r="K150" s="81">
        <v>108</v>
      </c>
      <c r="L150" s="56">
        <v>41178</v>
      </c>
      <c r="M150" s="81">
        <v>87</v>
      </c>
      <c r="N150" s="56">
        <v>41178</v>
      </c>
      <c r="O150" s="81">
        <v>56</v>
      </c>
      <c r="P150" s="56">
        <v>41178</v>
      </c>
      <c r="Q150" s="81">
        <v>24</v>
      </c>
    </row>
    <row r="151" spans="8:17">
      <c r="H151" s="56">
        <v>41179</v>
      </c>
      <c r="I151" s="84">
        <v>122</v>
      </c>
      <c r="J151" s="56">
        <v>41179</v>
      </c>
      <c r="K151" s="81">
        <v>108</v>
      </c>
      <c r="L151" s="56">
        <v>41179</v>
      </c>
      <c r="M151" s="81">
        <v>87</v>
      </c>
      <c r="N151" s="56">
        <v>41179</v>
      </c>
      <c r="O151" s="81">
        <v>56</v>
      </c>
      <c r="P151" s="56">
        <v>41179</v>
      </c>
      <c r="Q151" s="81">
        <v>24</v>
      </c>
    </row>
    <row r="152" spans="8:17">
      <c r="H152" s="56">
        <v>41180</v>
      </c>
      <c r="I152" s="84">
        <v>122</v>
      </c>
      <c r="J152" s="56">
        <v>41180</v>
      </c>
      <c r="K152" s="81">
        <v>108</v>
      </c>
      <c r="L152" s="56">
        <v>41180</v>
      </c>
      <c r="M152" s="81">
        <v>87</v>
      </c>
      <c r="N152" s="56">
        <v>41180</v>
      </c>
      <c r="O152" s="81">
        <v>56</v>
      </c>
      <c r="P152" s="56">
        <v>41180</v>
      </c>
      <c r="Q152" s="81">
        <v>24</v>
      </c>
    </row>
    <row r="153" spans="8:17">
      <c r="H153" s="56">
        <v>41181</v>
      </c>
      <c r="I153" s="84">
        <v>122</v>
      </c>
      <c r="J153" s="56">
        <v>41181</v>
      </c>
      <c r="K153" s="81">
        <v>108</v>
      </c>
      <c r="L153" s="56">
        <v>41181</v>
      </c>
      <c r="M153" s="81">
        <v>87</v>
      </c>
      <c r="N153" s="56">
        <v>41181</v>
      </c>
      <c r="O153" s="81">
        <v>56</v>
      </c>
      <c r="P153" s="56">
        <v>41181</v>
      </c>
      <c r="Q153" s="81">
        <v>24</v>
      </c>
    </row>
    <row r="154" spans="8:17">
      <c r="H154" s="56">
        <v>41190</v>
      </c>
      <c r="I154" s="84">
        <v>122</v>
      </c>
      <c r="J154" s="56">
        <v>41190</v>
      </c>
      <c r="K154" s="81">
        <v>108</v>
      </c>
      <c r="L154" s="56">
        <v>41190</v>
      </c>
      <c r="M154" s="81">
        <v>85</v>
      </c>
      <c r="N154" s="56">
        <v>41190</v>
      </c>
      <c r="O154" s="81">
        <v>56</v>
      </c>
      <c r="P154" s="56">
        <v>41190</v>
      </c>
      <c r="Q154" s="81">
        <v>24</v>
      </c>
    </row>
    <row r="155" spans="8:17">
      <c r="H155" s="56">
        <v>41191</v>
      </c>
      <c r="I155" s="84">
        <v>122</v>
      </c>
      <c r="J155" s="56">
        <v>41191</v>
      </c>
      <c r="K155" s="81">
        <v>108</v>
      </c>
      <c r="L155" s="56">
        <v>41191</v>
      </c>
      <c r="M155" s="81">
        <v>85</v>
      </c>
      <c r="N155" s="56">
        <v>41191</v>
      </c>
      <c r="O155" s="81">
        <v>56</v>
      </c>
      <c r="P155" s="56">
        <v>41191</v>
      </c>
      <c r="Q155" s="81">
        <v>24</v>
      </c>
    </row>
    <row r="156" spans="8:17">
      <c r="H156" s="56">
        <v>41192</v>
      </c>
      <c r="I156" s="84">
        <v>122</v>
      </c>
      <c r="J156" s="56">
        <v>41192</v>
      </c>
      <c r="K156" s="81">
        <v>108</v>
      </c>
      <c r="L156" s="56">
        <v>41192</v>
      </c>
      <c r="M156" s="81">
        <v>85</v>
      </c>
      <c r="N156" s="56">
        <v>41192</v>
      </c>
      <c r="O156" s="81">
        <v>56</v>
      </c>
      <c r="P156" s="56">
        <v>41192</v>
      </c>
      <c r="Q156" s="81">
        <v>24</v>
      </c>
    </row>
    <row r="157" spans="8:17">
      <c r="H157" s="56">
        <v>41193</v>
      </c>
      <c r="I157" s="84">
        <v>122</v>
      </c>
      <c r="J157" s="56">
        <v>41193</v>
      </c>
      <c r="K157" s="81">
        <v>108</v>
      </c>
      <c r="L157" s="56">
        <v>41193</v>
      </c>
      <c r="M157" s="81">
        <v>85</v>
      </c>
      <c r="N157" s="56">
        <v>41193</v>
      </c>
      <c r="O157" s="81">
        <v>56</v>
      </c>
      <c r="P157" s="56">
        <v>41193</v>
      </c>
      <c r="Q157" s="81">
        <v>24</v>
      </c>
    </row>
    <row r="158" spans="8:17">
      <c r="H158" s="56">
        <v>41194</v>
      </c>
      <c r="I158" s="84">
        <v>122</v>
      </c>
      <c r="J158" s="56">
        <v>41194</v>
      </c>
      <c r="K158" s="81">
        <v>108</v>
      </c>
      <c r="L158" s="56">
        <v>41194</v>
      </c>
      <c r="M158" s="81">
        <v>82</v>
      </c>
      <c r="N158" s="56">
        <v>41194</v>
      </c>
      <c r="O158" s="81">
        <v>56</v>
      </c>
      <c r="P158" s="56">
        <v>41194</v>
      </c>
      <c r="Q158" s="81">
        <v>24</v>
      </c>
    </row>
    <row r="159" spans="8:17">
      <c r="H159" s="56">
        <v>41197</v>
      </c>
      <c r="I159" s="84">
        <v>122</v>
      </c>
      <c r="J159" s="56">
        <v>41197</v>
      </c>
      <c r="K159" s="81">
        <v>108</v>
      </c>
      <c r="L159" s="56">
        <v>41197</v>
      </c>
      <c r="M159" s="81">
        <v>82</v>
      </c>
      <c r="N159" s="56">
        <v>41197</v>
      </c>
      <c r="O159" s="81">
        <v>56</v>
      </c>
      <c r="P159" s="56">
        <v>41197</v>
      </c>
      <c r="Q159" s="81">
        <v>24</v>
      </c>
    </row>
    <row r="160" spans="8:17">
      <c r="H160" s="56">
        <v>41198</v>
      </c>
      <c r="I160" s="84">
        <v>122</v>
      </c>
      <c r="J160" s="56">
        <v>41198</v>
      </c>
      <c r="K160" s="81">
        <v>106</v>
      </c>
      <c r="L160" s="56">
        <v>41198</v>
      </c>
      <c r="M160" s="81">
        <v>80</v>
      </c>
      <c r="N160" s="56">
        <v>41198</v>
      </c>
      <c r="O160" s="81">
        <v>56</v>
      </c>
      <c r="P160" s="56">
        <v>41198</v>
      </c>
      <c r="Q160" s="81">
        <v>24</v>
      </c>
    </row>
    <row r="161" spans="8:17">
      <c r="H161" s="56">
        <v>41199</v>
      </c>
      <c r="I161" s="84">
        <v>122</v>
      </c>
      <c r="J161" s="56">
        <v>41199</v>
      </c>
      <c r="K161" s="81">
        <v>106</v>
      </c>
      <c r="L161" s="56">
        <v>41199</v>
      </c>
      <c r="M161" s="81">
        <v>80</v>
      </c>
      <c r="N161" s="56">
        <v>41199</v>
      </c>
      <c r="O161" s="81">
        <v>56</v>
      </c>
      <c r="P161" s="56">
        <v>41199</v>
      </c>
      <c r="Q161" s="81">
        <v>24</v>
      </c>
    </row>
    <row r="162" spans="8:17">
      <c r="H162" s="56">
        <v>41200</v>
      </c>
      <c r="I162" s="84">
        <v>122</v>
      </c>
      <c r="J162" s="56">
        <v>41200</v>
      </c>
      <c r="K162" s="81">
        <v>106</v>
      </c>
      <c r="L162" s="56">
        <v>41200</v>
      </c>
      <c r="M162" s="81">
        <v>80</v>
      </c>
      <c r="N162" s="56">
        <v>41200</v>
      </c>
      <c r="O162" s="81">
        <v>56</v>
      </c>
      <c r="P162" s="56">
        <v>41200</v>
      </c>
      <c r="Q162" s="81">
        <v>24</v>
      </c>
    </row>
    <row r="163" spans="8:17">
      <c r="H163" s="56">
        <v>41201</v>
      </c>
      <c r="I163" s="84">
        <v>122</v>
      </c>
      <c r="J163" s="56">
        <v>41201</v>
      </c>
      <c r="K163" s="81">
        <v>106</v>
      </c>
      <c r="L163" s="56">
        <v>41201</v>
      </c>
      <c r="M163" s="81">
        <v>80</v>
      </c>
      <c r="N163" s="56">
        <v>41201</v>
      </c>
      <c r="O163" s="81">
        <v>56</v>
      </c>
      <c r="P163" s="56">
        <v>41201</v>
      </c>
      <c r="Q163" s="81">
        <v>24</v>
      </c>
    </row>
    <row r="164" spans="8:17">
      <c r="H164" s="56">
        <v>41204</v>
      </c>
      <c r="I164" s="84">
        <v>122</v>
      </c>
      <c r="J164" s="56">
        <v>41204</v>
      </c>
      <c r="K164" s="81">
        <v>106</v>
      </c>
      <c r="L164" s="56">
        <v>41204</v>
      </c>
      <c r="M164" s="81">
        <v>80</v>
      </c>
      <c r="N164" s="56">
        <v>41204</v>
      </c>
      <c r="O164" s="81">
        <v>56</v>
      </c>
      <c r="P164" s="56">
        <v>41204</v>
      </c>
      <c r="Q164" s="81">
        <v>24</v>
      </c>
    </row>
    <row r="165" spans="8:17">
      <c r="H165" s="56">
        <v>41205</v>
      </c>
      <c r="I165" s="84">
        <v>122</v>
      </c>
      <c r="J165" s="56">
        <v>41205</v>
      </c>
      <c r="K165" s="81">
        <v>106</v>
      </c>
      <c r="L165" s="56">
        <v>41205</v>
      </c>
      <c r="M165" s="81">
        <v>80</v>
      </c>
      <c r="N165" s="56">
        <v>41205</v>
      </c>
      <c r="O165" s="81">
        <v>56</v>
      </c>
      <c r="P165" s="56">
        <v>41205</v>
      </c>
      <c r="Q165" s="81">
        <v>24</v>
      </c>
    </row>
    <row r="166" spans="8:17">
      <c r="H166" s="56">
        <v>41206</v>
      </c>
      <c r="I166" s="84">
        <v>122</v>
      </c>
      <c r="J166" s="56">
        <v>41206</v>
      </c>
      <c r="K166" s="81">
        <v>106</v>
      </c>
      <c r="L166" s="56">
        <v>41206</v>
      </c>
      <c r="M166" s="81">
        <v>80</v>
      </c>
      <c r="N166" s="56">
        <v>41206</v>
      </c>
      <c r="O166" s="81">
        <v>56</v>
      </c>
      <c r="P166" s="56">
        <v>41206</v>
      </c>
      <c r="Q166" s="81">
        <v>24</v>
      </c>
    </row>
    <row r="167" spans="8:17">
      <c r="H167" s="56">
        <v>41207</v>
      </c>
      <c r="I167" s="84">
        <v>120</v>
      </c>
      <c r="J167" s="56">
        <v>41207</v>
      </c>
      <c r="K167" s="81">
        <v>106</v>
      </c>
      <c r="L167" s="56">
        <v>41207</v>
      </c>
      <c r="M167" s="81">
        <v>80</v>
      </c>
      <c r="N167" s="56">
        <v>41207</v>
      </c>
      <c r="O167" s="81">
        <v>56</v>
      </c>
      <c r="P167" s="56">
        <v>41207</v>
      </c>
      <c r="Q167" s="81">
        <v>24</v>
      </c>
    </row>
    <row r="168" spans="8:17">
      <c r="H168" s="56">
        <v>41208</v>
      </c>
      <c r="I168" s="84">
        <v>120</v>
      </c>
      <c r="J168" s="56">
        <v>41208</v>
      </c>
      <c r="K168" s="81">
        <v>106</v>
      </c>
      <c r="L168" s="56">
        <v>41208</v>
      </c>
      <c r="M168" s="81">
        <v>80</v>
      </c>
      <c r="N168" s="56">
        <v>41208</v>
      </c>
      <c r="O168" s="81">
        <v>56</v>
      </c>
      <c r="P168" s="56">
        <v>41208</v>
      </c>
      <c r="Q168" s="81">
        <v>24</v>
      </c>
    </row>
    <row r="169" spans="8:17">
      <c r="H169" s="56">
        <v>41211</v>
      </c>
      <c r="I169" s="84">
        <v>120</v>
      </c>
      <c r="J169" s="56">
        <v>41211</v>
      </c>
      <c r="K169" s="81">
        <v>106</v>
      </c>
      <c r="L169" s="56">
        <v>41211</v>
      </c>
      <c r="M169" s="81">
        <v>80</v>
      </c>
      <c r="N169" s="56">
        <v>41211</v>
      </c>
      <c r="O169" s="81">
        <v>56</v>
      </c>
      <c r="P169" s="56">
        <v>41211</v>
      </c>
      <c r="Q169" s="81">
        <v>24</v>
      </c>
    </row>
    <row r="170" spans="8:17">
      <c r="H170" s="56">
        <v>41212</v>
      </c>
      <c r="I170" s="84">
        <v>115</v>
      </c>
      <c r="J170" s="56">
        <v>41212</v>
      </c>
      <c r="K170" s="81">
        <v>105</v>
      </c>
      <c r="L170" s="56">
        <v>41212</v>
      </c>
      <c r="M170" s="81">
        <v>78</v>
      </c>
      <c r="N170" s="56">
        <v>41212</v>
      </c>
      <c r="O170" s="81">
        <v>56</v>
      </c>
      <c r="P170" s="56">
        <v>41212</v>
      </c>
      <c r="Q170" s="81">
        <v>24</v>
      </c>
    </row>
    <row r="171" spans="8:17">
      <c r="H171" s="56">
        <v>41213</v>
      </c>
      <c r="I171" s="84">
        <v>115</v>
      </c>
      <c r="J171" s="56">
        <v>41213</v>
      </c>
      <c r="K171" s="81">
        <v>105</v>
      </c>
      <c r="L171" s="56">
        <v>41213</v>
      </c>
      <c r="M171" s="81">
        <v>78</v>
      </c>
      <c r="N171" s="56">
        <v>41213</v>
      </c>
      <c r="O171" s="81">
        <v>56</v>
      </c>
      <c r="P171" s="56">
        <v>41213</v>
      </c>
      <c r="Q171" s="81">
        <v>24</v>
      </c>
    </row>
    <row r="172" spans="8:17">
      <c r="H172" s="56">
        <v>41214</v>
      </c>
      <c r="I172" s="84">
        <v>115</v>
      </c>
      <c r="J172" s="56">
        <v>41214</v>
      </c>
      <c r="K172" s="81">
        <v>103</v>
      </c>
      <c r="L172" s="56">
        <v>41214</v>
      </c>
      <c r="M172" s="81">
        <v>78</v>
      </c>
      <c r="N172" s="56">
        <v>41214</v>
      </c>
      <c r="O172" s="81">
        <v>56</v>
      </c>
      <c r="P172" s="56">
        <v>41214</v>
      </c>
      <c r="Q172" s="81">
        <v>24</v>
      </c>
    </row>
    <row r="173" spans="8:17">
      <c r="H173" s="56">
        <v>41215</v>
      </c>
      <c r="I173" s="84">
        <v>115</v>
      </c>
      <c r="J173" s="56">
        <v>41215</v>
      </c>
      <c r="K173" s="81">
        <v>103</v>
      </c>
      <c r="L173" s="56">
        <v>41215</v>
      </c>
      <c r="M173" s="81">
        <v>78</v>
      </c>
      <c r="N173" s="56">
        <v>41215</v>
      </c>
      <c r="O173" s="81">
        <v>56</v>
      </c>
      <c r="P173" s="56">
        <v>41215</v>
      </c>
      <c r="Q173" s="81">
        <v>24</v>
      </c>
    </row>
    <row r="174" spans="8:17">
      <c r="H174" s="56">
        <v>41218</v>
      </c>
      <c r="I174" s="84">
        <v>115</v>
      </c>
      <c r="J174" s="56">
        <v>41218</v>
      </c>
      <c r="K174" s="81">
        <v>103</v>
      </c>
      <c r="L174" s="56">
        <v>41218</v>
      </c>
      <c r="M174" s="81">
        <v>78</v>
      </c>
      <c r="N174" s="56">
        <v>41218</v>
      </c>
      <c r="O174" s="81">
        <v>56</v>
      </c>
      <c r="P174" s="56">
        <v>41218</v>
      </c>
      <c r="Q174" s="81">
        <v>24</v>
      </c>
    </row>
    <row r="175" spans="8:17">
      <c r="H175" s="56">
        <v>41219</v>
      </c>
      <c r="I175" s="84">
        <v>115</v>
      </c>
      <c r="J175" s="56">
        <v>41219</v>
      </c>
      <c r="K175" s="81">
        <v>103</v>
      </c>
      <c r="L175" s="56">
        <v>41219</v>
      </c>
      <c r="M175" s="81">
        <v>78</v>
      </c>
      <c r="N175" s="56">
        <v>41219</v>
      </c>
      <c r="O175" s="81">
        <v>56</v>
      </c>
      <c r="P175" s="56">
        <v>41219</v>
      </c>
      <c r="Q175" s="81">
        <v>24</v>
      </c>
    </row>
    <row r="176" spans="8:17">
      <c r="H176" s="56">
        <v>41220</v>
      </c>
      <c r="I176" s="84">
        <v>115</v>
      </c>
      <c r="J176" s="56">
        <v>41220</v>
      </c>
      <c r="K176" s="81">
        <v>103</v>
      </c>
      <c r="L176" s="56">
        <v>41220</v>
      </c>
      <c r="M176" s="81">
        <v>78</v>
      </c>
      <c r="N176" s="56">
        <v>41220</v>
      </c>
      <c r="O176" s="81">
        <v>56</v>
      </c>
      <c r="P176" s="56">
        <v>41220</v>
      </c>
      <c r="Q176" s="81">
        <v>24</v>
      </c>
    </row>
    <row r="177" spans="8:17">
      <c r="H177" s="56">
        <v>41221</v>
      </c>
      <c r="I177" s="84">
        <v>115</v>
      </c>
      <c r="J177" s="56">
        <v>41221</v>
      </c>
      <c r="K177" s="81">
        <v>103</v>
      </c>
      <c r="L177" s="56">
        <v>41221</v>
      </c>
      <c r="M177" s="81">
        <v>78</v>
      </c>
      <c r="N177" s="56">
        <v>41221</v>
      </c>
      <c r="O177" s="81">
        <v>56</v>
      </c>
      <c r="P177" s="56">
        <v>41221</v>
      </c>
      <c r="Q177" s="81">
        <v>24</v>
      </c>
    </row>
    <row r="178" spans="8:17">
      <c r="H178" s="56">
        <v>41227</v>
      </c>
      <c r="I178" s="84">
        <v>112</v>
      </c>
      <c r="J178" s="56">
        <v>41227</v>
      </c>
      <c r="K178" s="81">
        <v>100</v>
      </c>
      <c r="L178" s="56">
        <v>41227</v>
      </c>
      <c r="M178" s="81">
        <v>75</v>
      </c>
      <c r="N178" s="56">
        <v>41227</v>
      </c>
      <c r="O178" s="81">
        <v>56</v>
      </c>
      <c r="P178" s="56">
        <v>41227</v>
      </c>
      <c r="Q178" s="81">
        <v>24</v>
      </c>
    </row>
    <row r="179" spans="8:17">
      <c r="H179" s="56">
        <v>41228</v>
      </c>
      <c r="I179" s="84">
        <v>112</v>
      </c>
      <c r="J179" s="56">
        <v>41228</v>
      </c>
      <c r="K179" s="81">
        <v>100</v>
      </c>
      <c r="L179" s="56">
        <v>41228</v>
      </c>
      <c r="M179" s="81">
        <v>75</v>
      </c>
      <c r="N179" s="56">
        <v>41228</v>
      </c>
      <c r="O179" s="81">
        <v>56</v>
      </c>
      <c r="P179" s="56">
        <v>41228</v>
      </c>
      <c r="Q179" s="81">
        <v>24</v>
      </c>
    </row>
    <row r="180" spans="8:17">
      <c r="H180" s="56">
        <v>41229</v>
      </c>
      <c r="I180" s="84">
        <v>112</v>
      </c>
      <c r="J180" s="56">
        <v>41229</v>
      </c>
      <c r="K180" s="81">
        <v>100</v>
      </c>
      <c r="L180" s="56">
        <v>41229</v>
      </c>
      <c r="M180" s="81">
        <v>75</v>
      </c>
      <c r="N180" s="56">
        <v>41229</v>
      </c>
      <c r="O180" s="81">
        <v>56</v>
      </c>
      <c r="P180" s="56">
        <v>41229</v>
      </c>
      <c r="Q180" s="81">
        <v>24</v>
      </c>
    </row>
    <row r="181" spans="8:17">
      <c r="H181" s="56">
        <v>41232</v>
      </c>
      <c r="I181" s="84">
        <v>112</v>
      </c>
      <c r="J181" s="56">
        <v>41232</v>
      </c>
      <c r="K181" s="81">
        <v>100</v>
      </c>
      <c r="L181" s="56">
        <v>41232</v>
      </c>
      <c r="M181" s="81">
        <v>75</v>
      </c>
      <c r="N181" s="56">
        <v>41232</v>
      </c>
      <c r="O181" s="81">
        <v>56</v>
      </c>
      <c r="P181" s="56">
        <v>41232</v>
      </c>
      <c r="Q181" s="81">
        <v>24</v>
      </c>
    </row>
    <row r="182" spans="8:17">
      <c r="H182" s="56">
        <v>41233</v>
      </c>
      <c r="I182" s="84">
        <v>112</v>
      </c>
      <c r="J182" s="56">
        <v>41233</v>
      </c>
      <c r="K182" s="81">
        <v>100</v>
      </c>
      <c r="L182" s="56">
        <v>41233</v>
      </c>
      <c r="M182" s="81">
        <v>75</v>
      </c>
      <c r="N182" s="56">
        <v>41233</v>
      </c>
      <c r="O182" s="81">
        <v>56</v>
      </c>
      <c r="P182" s="56">
        <v>41233</v>
      </c>
      <c r="Q182" s="81">
        <v>24</v>
      </c>
    </row>
    <row r="183" spans="8:17">
      <c r="H183" s="56">
        <v>41234</v>
      </c>
      <c r="I183" s="84">
        <v>112</v>
      </c>
      <c r="J183" s="56">
        <v>41234</v>
      </c>
      <c r="K183" s="81">
        <v>100</v>
      </c>
      <c r="L183" s="56">
        <v>41234</v>
      </c>
      <c r="M183" s="81">
        <v>75</v>
      </c>
      <c r="N183" s="56">
        <v>41234</v>
      </c>
      <c r="O183" s="81">
        <v>56</v>
      </c>
      <c r="P183" s="56">
        <v>41234</v>
      </c>
      <c r="Q183" s="81">
        <v>24</v>
      </c>
    </row>
    <row r="184" spans="8:17">
      <c r="H184" s="56">
        <v>41235</v>
      </c>
      <c r="I184" s="84">
        <v>110</v>
      </c>
      <c r="J184" s="56">
        <v>41235</v>
      </c>
      <c r="K184" s="81">
        <v>100</v>
      </c>
      <c r="L184" s="56">
        <v>41235</v>
      </c>
      <c r="M184" s="81">
        <v>73</v>
      </c>
      <c r="N184" s="56">
        <v>41235</v>
      </c>
      <c r="O184" s="81">
        <v>56</v>
      </c>
      <c r="P184" s="56">
        <v>41235</v>
      </c>
      <c r="Q184" s="81">
        <v>24</v>
      </c>
    </row>
    <row r="185" spans="8:17">
      <c r="H185" s="56">
        <v>41236</v>
      </c>
      <c r="I185" s="84">
        <v>110</v>
      </c>
      <c r="J185" s="56">
        <v>41236</v>
      </c>
      <c r="K185" s="81">
        <v>98</v>
      </c>
      <c r="L185" s="56">
        <v>41236</v>
      </c>
      <c r="M185" s="81">
        <v>73</v>
      </c>
      <c r="N185" s="56">
        <v>41236</v>
      </c>
      <c r="O185" s="81">
        <v>56</v>
      </c>
      <c r="P185" s="56">
        <v>41236</v>
      </c>
      <c r="Q185" s="81">
        <v>24</v>
      </c>
    </row>
    <row r="186" spans="8:17">
      <c r="H186" s="56">
        <v>41239</v>
      </c>
      <c r="I186" s="84">
        <v>110</v>
      </c>
      <c r="J186" s="56">
        <v>41239</v>
      </c>
      <c r="K186" s="81">
        <v>98</v>
      </c>
      <c r="L186" s="56">
        <v>41239</v>
      </c>
      <c r="M186" s="81">
        <v>73</v>
      </c>
      <c r="N186" s="56">
        <v>41239</v>
      </c>
      <c r="O186" s="81">
        <v>56</v>
      </c>
      <c r="P186" s="56">
        <v>41239</v>
      </c>
      <c r="Q186" s="81">
        <v>24</v>
      </c>
    </row>
    <row r="187" spans="8:17">
      <c r="H187" s="56">
        <v>41240</v>
      </c>
      <c r="I187" s="84">
        <v>110</v>
      </c>
      <c r="J187" s="56">
        <v>41240</v>
      </c>
      <c r="K187" s="81">
        <v>98</v>
      </c>
      <c r="L187" s="56">
        <v>41240</v>
      </c>
      <c r="M187" s="81">
        <v>73</v>
      </c>
      <c r="N187" s="56">
        <v>41240</v>
      </c>
      <c r="O187" s="81">
        <v>56</v>
      </c>
      <c r="P187" s="56">
        <v>41240</v>
      </c>
      <c r="Q187" s="81">
        <v>24</v>
      </c>
    </row>
    <row r="188" spans="8:17">
      <c r="H188" s="56">
        <v>41241</v>
      </c>
      <c r="I188" s="84">
        <v>110</v>
      </c>
      <c r="J188" s="56">
        <v>41241</v>
      </c>
      <c r="K188" s="81">
        <v>98</v>
      </c>
      <c r="L188" s="56">
        <v>41241</v>
      </c>
      <c r="M188" s="81">
        <v>73</v>
      </c>
      <c r="N188" s="56">
        <v>41241</v>
      </c>
      <c r="O188" s="81">
        <v>56</v>
      </c>
      <c r="P188" s="56">
        <v>41241</v>
      </c>
      <c r="Q188" s="81">
        <v>24</v>
      </c>
    </row>
    <row r="189" spans="8:17">
      <c r="H189" s="56">
        <v>41242</v>
      </c>
      <c r="I189" s="84">
        <v>110</v>
      </c>
      <c r="J189" s="56">
        <v>41242</v>
      </c>
      <c r="K189" s="81">
        <v>98</v>
      </c>
      <c r="L189" s="56">
        <v>41242</v>
      </c>
      <c r="M189" s="81">
        <v>73</v>
      </c>
      <c r="N189" s="56">
        <v>41242</v>
      </c>
      <c r="O189" s="81">
        <v>56</v>
      </c>
      <c r="P189" s="56">
        <v>41242</v>
      </c>
      <c r="Q189" s="81">
        <v>24</v>
      </c>
    </row>
    <row r="190" spans="8:17">
      <c r="H190" s="56">
        <v>41243</v>
      </c>
      <c r="I190" s="84">
        <v>110</v>
      </c>
      <c r="J190" s="56">
        <v>41243</v>
      </c>
      <c r="K190" s="81">
        <v>98</v>
      </c>
      <c r="L190" s="56">
        <v>41243</v>
      </c>
      <c r="M190" s="81">
        <v>73</v>
      </c>
      <c r="N190" s="56">
        <v>41243</v>
      </c>
      <c r="O190" s="81">
        <v>56</v>
      </c>
      <c r="P190" s="56">
        <v>41243</v>
      </c>
      <c r="Q190" s="81">
        <v>24</v>
      </c>
    </row>
    <row r="191" spans="8:17">
      <c r="H191" s="56">
        <v>41246</v>
      </c>
      <c r="I191" s="84">
        <v>110</v>
      </c>
      <c r="J191" s="56">
        <v>41246</v>
      </c>
      <c r="K191" s="81">
        <v>98</v>
      </c>
      <c r="L191" s="56">
        <v>41246</v>
      </c>
      <c r="M191" s="81">
        <v>72</v>
      </c>
      <c r="N191" s="56">
        <v>41246</v>
      </c>
      <c r="O191" s="81">
        <v>56</v>
      </c>
      <c r="P191" s="56">
        <v>41246</v>
      </c>
      <c r="Q191" s="81">
        <v>24</v>
      </c>
    </row>
    <row r="192" spans="8:17">
      <c r="H192" s="56">
        <v>41247</v>
      </c>
      <c r="I192" s="84">
        <v>110</v>
      </c>
      <c r="J192" s="56">
        <v>41247</v>
      </c>
      <c r="K192" s="81">
        <v>98</v>
      </c>
      <c r="L192" s="56">
        <v>41247</v>
      </c>
      <c r="M192" s="81">
        <v>72</v>
      </c>
      <c r="N192" s="56">
        <v>41247</v>
      </c>
      <c r="O192" s="81">
        <v>56</v>
      </c>
      <c r="P192" s="56">
        <v>41247</v>
      </c>
      <c r="Q192" s="81">
        <v>24</v>
      </c>
    </row>
    <row r="193" spans="8:17">
      <c r="H193" s="56">
        <v>41248</v>
      </c>
      <c r="I193" s="84">
        <v>110</v>
      </c>
      <c r="J193" s="56">
        <v>41248</v>
      </c>
      <c r="K193" s="81">
        <v>96</v>
      </c>
      <c r="L193" s="56">
        <v>41248</v>
      </c>
      <c r="M193" s="81">
        <v>70</v>
      </c>
      <c r="N193" s="56">
        <v>41248</v>
      </c>
      <c r="O193" s="81">
        <v>56</v>
      </c>
      <c r="P193" s="56">
        <v>41248</v>
      </c>
      <c r="Q193" s="81">
        <v>24</v>
      </c>
    </row>
    <row r="194" spans="8:17">
      <c r="H194" s="56">
        <v>41249</v>
      </c>
      <c r="I194" s="84">
        <v>110</v>
      </c>
      <c r="J194" s="56">
        <v>41249</v>
      </c>
      <c r="K194" s="81">
        <v>96</v>
      </c>
      <c r="L194" s="56">
        <v>41249</v>
      </c>
      <c r="M194" s="81">
        <v>70</v>
      </c>
      <c r="N194" s="56">
        <v>41249</v>
      </c>
      <c r="O194" s="81">
        <v>56</v>
      </c>
      <c r="P194" s="56">
        <v>41249</v>
      </c>
      <c r="Q194" s="81">
        <v>24</v>
      </c>
    </row>
    <row r="195" spans="8:17">
      <c r="H195" s="56">
        <v>41250</v>
      </c>
      <c r="I195" s="84">
        <v>110</v>
      </c>
      <c r="J195" s="56">
        <v>41250</v>
      </c>
      <c r="K195" s="81">
        <v>96</v>
      </c>
      <c r="L195" s="56">
        <v>41250</v>
      </c>
      <c r="M195" s="81">
        <v>68</v>
      </c>
      <c r="N195" s="56">
        <v>41250</v>
      </c>
      <c r="O195" s="81">
        <v>56</v>
      </c>
      <c r="P195" s="56">
        <v>41250</v>
      </c>
      <c r="Q195" s="81">
        <v>24</v>
      </c>
    </row>
    <row r="196" spans="8:17">
      <c r="H196" s="56">
        <v>41253</v>
      </c>
      <c r="I196" s="84">
        <v>110</v>
      </c>
      <c r="J196" s="56">
        <v>41253</v>
      </c>
      <c r="K196" s="81">
        <v>96</v>
      </c>
      <c r="L196" s="56">
        <v>41253</v>
      </c>
      <c r="M196" s="81">
        <v>68</v>
      </c>
      <c r="N196" s="56">
        <v>41253</v>
      </c>
      <c r="O196" s="81">
        <v>56</v>
      </c>
      <c r="P196" s="56">
        <v>41253</v>
      </c>
      <c r="Q196" s="81">
        <v>24</v>
      </c>
    </row>
    <row r="197" spans="8:17">
      <c r="H197" s="56">
        <v>41254</v>
      </c>
      <c r="I197" s="84">
        <v>110</v>
      </c>
      <c r="J197" s="56">
        <v>41254</v>
      </c>
      <c r="K197" s="81">
        <v>96</v>
      </c>
      <c r="L197" s="56">
        <v>41254</v>
      </c>
      <c r="M197" s="81">
        <v>68</v>
      </c>
      <c r="N197" s="56">
        <v>41254</v>
      </c>
      <c r="O197" s="81">
        <v>56</v>
      </c>
      <c r="P197" s="56">
        <v>41254</v>
      </c>
      <c r="Q197" s="81">
        <v>24</v>
      </c>
    </row>
    <row r="198" spans="8:17">
      <c r="H198" s="56">
        <v>41255</v>
      </c>
      <c r="I198" s="84">
        <v>110</v>
      </c>
      <c r="J198" s="56">
        <v>41255</v>
      </c>
      <c r="K198" s="81">
        <v>96</v>
      </c>
      <c r="L198" s="56">
        <v>41255</v>
      </c>
      <c r="M198" s="81">
        <v>68</v>
      </c>
      <c r="N198" s="56">
        <v>41255</v>
      </c>
      <c r="O198" s="81">
        <v>56</v>
      </c>
      <c r="P198" s="56">
        <v>41255</v>
      </c>
      <c r="Q198" s="81">
        <v>24</v>
      </c>
    </row>
    <row r="199" spans="8:17">
      <c r="H199" s="56">
        <v>41256</v>
      </c>
      <c r="I199" s="84">
        <v>110</v>
      </c>
      <c r="J199" s="56">
        <v>41256</v>
      </c>
      <c r="K199" s="81">
        <v>93</v>
      </c>
      <c r="L199" s="56">
        <v>41256</v>
      </c>
      <c r="M199" s="81">
        <v>68</v>
      </c>
      <c r="N199" s="56">
        <v>41256</v>
      </c>
      <c r="O199" s="81">
        <v>56</v>
      </c>
      <c r="P199" s="56">
        <v>41256</v>
      </c>
      <c r="Q199" s="81">
        <v>24</v>
      </c>
    </row>
    <row r="200" spans="8:17">
      <c r="H200" s="56">
        <v>41257</v>
      </c>
      <c r="I200" s="84">
        <v>110</v>
      </c>
      <c r="J200" s="56">
        <v>41257</v>
      </c>
      <c r="K200" s="81">
        <v>93</v>
      </c>
      <c r="L200" s="56">
        <v>41257</v>
      </c>
      <c r="M200" s="81">
        <v>68</v>
      </c>
      <c r="N200" s="56">
        <v>41257</v>
      </c>
      <c r="O200" s="81">
        <v>56</v>
      </c>
      <c r="P200" s="56">
        <v>41257</v>
      </c>
      <c r="Q200" s="81">
        <v>24</v>
      </c>
    </row>
    <row r="201" spans="8:17">
      <c r="H201" s="56">
        <v>41260</v>
      </c>
      <c r="I201" s="84">
        <v>110</v>
      </c>
      <c r="J201" s="56">
        <v>41260</v>
      </c>
      <c r="K201" s="81">
        <v>93</v>
      </c>
      <c r="L201" s="56">
        <v>41260</v>
      </c>
      <c r="M201" s="81">
        <v>68</v>
      </c>
      <c r="N201" s="56">
        <v>41260</v>
      </c>
      <c r="O201" s="81">
        <v>56</v>
      </c>
      <c r="P201" s="56">
        <v>41260</v>
      </c>
      <c r="Q201" s="81">
        <v>24</v>
      </c>
    </row>
    <row r="202" spans="8:17">
      <c r="H202" s="56">
        <v>41261</v>
      </c>
      <c r="I202" s="84">
        <v>110</v>
      </c>
      <c r="J202" s="56">
        <v>41261</v>
      </c>
      <c r="K202" s="81">
        <v>93</v>
      </c>
      <c r="L202" s="56">
        <v>41261</v>
      </c>
      <c r="M202" s="81">
        <v>68</v>
      </c>
      <c r="N202" s="56">
        <v>41261</v>
      </c>
      <c r="O202" s="81">
        <v>56</v>
      </c>
      <c r="P202" s="56">
        <v>41261</v>
      </c>
      <c r="Q202" s="81">
        <v>24</v>
      </c>
    </row>
    <row r="203" spans="8:17">
      <c r="H203" s="56">
        <v>41262</v>
      </c>
      <c r="I203" s="84">
        <v>110</v>
      </c>
      <c r="J203" s="56">
        <v>41262</v>
      </c>
      <c r="K203" s="81">
        <v>93</v>
      </c>
      <c r="L203" s="56">
        <v>41262</v>
      </c>
      <c r="M203" s="81">
        <v>68</v>
      </c>
      <c r="N203" s="56">
        <v>41262</v>
      </c>
      <c r="O203" s="81">
        <v>56</v>
      </c>
      <c r="P203" s="56">
        <v>41262</v>
      </c>
      <c r="Q203" s="81">
        <v>24</v>
      </c>
    </row>
    <row r="204" spans="8:17">
      <c r="H204" s="56">
        <v>41263</v>
      </c>
      <c r="I204" s="84">
        <v>110</v>
      </c>
      <c r="J204" s="56">
        <v>41263</v>
      </c>
      <c r="K204" s="81">
        <v>93</v>
      </c>
      <c r="L204" s="56">
        <v>41263</v>
      </c>
      <c r="M204" s="81">
        <v>68</v>
      </c>
      <c r="N204" s="56">
        <v>41263</v>
      </c>
      <c r="O204" s="81">
        <v>56</v>
      </c>
      <c r="P204" s="56">
        <v>41263</v>
      </c>
      <c r="Q204" s="81">
        <v>24</v>
      </c>
    </row>
    <row r="205" spans="8:17">
      <c r="H205" s="56">
        <v>41264</v>
      </c>
      <c r="I205" s="84">
        <v>110</v>
      </c>
      <c r="J205" s="56">
        <v>41264</v>
      </c>
      <c r="K205" s="81">
        <v>93</v>
      </c>
      <c r="L205" s="56">
        <v>41264</v>
      </c>
      <c r="M205" s="81">
        <v>68</v>
      </c>
      <c r="N205" s="56">
        <v>41264</v>
      </c>
      <c r="O205" s="81">
        <v>56</v>
      </c>
      <c r="P205" s="56">
        <v>41264</v>
      </c>
      <c r="Q205" s="81">
        <v>24</v>
      </c>
    </row>
    <row r="206" spans="8:17">
      <c r="H206" s="56">
        <v>41267</v>
      </c>
      <c r="I206" s="84">
        <v>110</v>
      </c>
      <c r="J206" s="56">
        <v>41267</v>
      </c>
      <c r="K206" s="81">
        <v>93</v>
      </c>
      <c r="L206" s="56">
        <v>41267</v>
      </c>
      <c r="M206" s="81">
        <v>68</v>
      </c>
      <c r="N206" s="56">
        <v>41267</v>
      </c>
      <c r="O206" s="81">
        <v>56</v>
      </c>
      <c r="P206" s="56">
        <v>41267</v>
      </c>
      <c r="Q206" s="81">
        <v>24</v>
      </c>
    </row>
    <row r="207" spans="8:17">
      <c r="H207" s="56">
        <v>41268</v>
      </c>
      <c r="I207" s="84">
        <v>110</v>
      </c>
      <c r="J207" s="56">
        <v>41268</v>
      </c>
      <c r="K207" s="81">
        <v>93</v>
      </c>
      <c r="L207" s="56">
        <v>41268</v>
      </c>
      <c r="M207" s="81">
        <v>68</v>
      </c>
      <c r="N207" s="56">
        <v>41268</v>
      </c>
      <c r="O207" s="81">
        <v>56</v>
      </c>
      <c r="P207" s="56">
        <v>41268</v>
      </c>
      <c r="Q207" s="81">
        <v>24</v>
      </c>
    </row>
    <row r="208" spans="8:17">
      <c r="H208" s="56">
        <v>41269</v>
      </c>
      <c r="I208" s="84">
        <v>110</v>
      </c>
      <c r="J208" s="56">
        <v>41269</v>
      </c>
      <c r="K208" s="81">
        <v>92</v>
      </c>
      <c r="L208" s="56">
        <v>41269</v>
      </c>
      <c r="M208" s="81">
        <v>66</v>
      </c>
      <c r="N208" s="56">
        <v>41269</v>
      </c>
      <c r="O208" s="81">
        <v>56</v>
      </c>
      <c r="P208" s="56">
        <v>41269</v>
      </c>
      <c r="Q208" s="81">
        <v>24</v>
      </c>
    </row>
    <row r="209" spans="8:17">
      <c r="H209" s="56">
        <v>41270</v>
      </c>
      <c r="I209" s="84">
        <v>110</v>
      </c>
      <c r="J209" s="56">
        <v>41270</v>
      </c>
      <c r="K209" s="81">
        <v>92</v>
      </c>
      <c r="L209" s="56">
        <v>41270</v>
      </c>
      <c r="M209" s="81">
        <v>66</v>
      </c>
      <c r="N209" s="56">
        <v>41270</v>
      </c>
      <c r="O209" s="81">
        <v>56</v>
      </c>
      <c r="P209" s="56">
        <v>41270</v>
      </c>
      <c r="Q209" s="81">
        <v>24</v>
      </c>
    </row>
    <row r="210" spans="8:17">
      <c r="H210" s="56">
        <v>41271</v>
      </c>
      <c r="I210" s="84">
        <v>110</v>
      </c>
      <c r="J210" s="56">
        <v>41271</v>
      </c>
      <c r="K210" s="81">
        <v>92</v>
      </c>
      <c r="L210" s="56">
        <v>41271</v>
      </c>
      <c r="M210" s="81">
        <v>66</v>
      </c>
      <c r="N210" s="56">
        <v>41271</v>
      </c>
      <c r="O210" s="81">
        <v>56</v>
      </c>
      <c r="P210" s="56">
        <v>41271</v>
      </c>
      <c r="Q210" s="81">
        <v>24</v>
      </c>
    </row>
    <row r="211" spans="8:17">
      <c r="H211" s="56">
        <v>41273</v>
      </c>
      <c r="I211" s="84">
        <v>110</v>
      </c>
      <c r="J211" s="56">
        <v>41273</v>
      </c>
      <c r="K211" s="81">
        <v>92</v>
      </c>
      <c r="L211" s="56">
        <v>41273</v>
      </c>
      <c r="M211" s="81">
        <v>66</v>
      </c>
      <c r="N211" s="56">
        <v>41273</v>
      </c>
      <c r="O211" s="81">
        <v>56</v>
      </c>
      <c r="P211" s="56">
        <v>41273</v>
      </c>
      <c r="Q211" s="81">
        <v>24</v>
      </c>
    </row>
    <row r="212" spans="8:17">
      <c r="H212" s="56">
        <v>41274</v>
      </c>
      <c r="I212" s="84">
        <v>110</v>
      </c>
      <c r="J212" s="56">
        <v>41274</v>
      </c>
      <c r="K212" s="81">
        <v>92</v>
      </c>
      <c r="L212" s="56">
        <v>41274</v>
      </c>
      <c r="M212" s="81">
        <v>66</v>
      </c>
      <c r="N212" s="56">
        <v>41274</v>
      </c>
      <c r="O212" s="81">
        <v>56</v>
      </c>
      <c r="P212" s="56">
        <v>41274</v>
      </c>
      <c r="Q212" s="81">
        <v>24</v>
      </c>
    </row>
    <row r="213" spans="8:17">
      <c r="H213" s="56">
        <v>41278</v>
      </c>
      <c r="I213" s="84">
        <v>110</v>
      </c>
      <c r="J213" s="56">
        <v>41278</v>
      </c>
      <c r="K213" s="81">
        <v>92</v>
      </c>
      <c r="L213" s="56">
        <v>41278</v>
      </c>
      <c r="M213" s="81">
        <v>66</v>
      </c>
      <c r="N213" s="56">
        <v>41278</v>
      </c>
      <c r="O213" s="81">
        <v>56</v>
      </c>
      <c r="P213" s="56">
        <v>41278</v>
      </c>
      <c r="Q213" s="81">
        <v>24</v>
      </c>
    </row>
    <row r="214" spans="8:17">
      <c r="H214" s="56">
        <v>41279</v>
      </c>
      <c r="I214" s="84">
        <v>110</v>
      </c>
      <c r="J214" s="56">
        <v>41279</v>
      </c>
      <c r="K214" s="81">
        <v>92</v>
      </c>
      <c r="L214" s="56">
        <v>41279</v>
      </c>
      <c r="M214" s="81">
        <v>66</v>
      </c>
      <c r="N214" s="56">
        <v>41279</v>
      </c>
      <c r="O214" s="81">
        <v>56</v>
      </c>
      <c r="P214" s="56">
        <v>41279</v>
      </c>
      <c r="Q214" s="81">
        <v>24</v>
      </c>
    </row>
    <row r="215" spans="8:17">
      <c r="H215" s="56">
        <v>41281</v>
      </c>
      <c r="I215" s="84">
        <v>110</v>
      </c>
      <c r="J215" s="56">
        <v>41281</v>
      </c>
      <c r="K215" s="81">
        <v>92</v>
      </c>
      <c r="L215" s="56">
        <v>41281</v>
      </c>
      <c r="M215" s="81">
        <v>66</v>
      </c>
      <c r="N215" s="56">
        <v>41281</v>
      </c>
      <c r="O215" s="81">
        <v>56</v>
      </c>
      <c r="P215" s="56">
        <v>41281</v>
      </c>
      <c r="Q215" s="81">
        <v>24</v>
      </c>
    </row>
    <row r="216" spans="8:17">
      <c r="H216" s="56">
        <v>41282</v>
      </c>
      <c r="I216" s="84">
        <v>110</v>
      </c>
      <c r="J216" s="56">
        <v>41282</v>
      </c>
      <c r="K216" s="81">
        <v>92</v>
      </c>
      <c r="L216" s="56">
        <v>41282</v>
      </c>
      <c r="M216" s="81">
        <v>66</v>
      </c>
      <c r="N216" s="56">
        <v>41282</v>
      </c>
      <c r="O216" s="81">
        <v>56</v>
      </c>
      <c r="P216" s="56">
        <v>41282</v>
      </c>
      <c r="Q216" s="81">
        <v>24</v>
      </c>
    </row>
    <row r="217" spans="8:17">
      <c r="H217" s="56">
        <v>41283</v>
      </c>
      <c r="I217" s="84">
        <v>110</v>
      </c>
      <c r="J217" s="56">
        <v>41283</v>
      </c>
      <c r="K217" s="81">
        <v>92</v>
      </c>
      <c r="L217" s="56">
        <v>41283</v>
      </c>
      <c r="M217" s="81">
        <v>66</v>
      </c>
      <c r="N217" s="56">
        <v>41283</v>
      </c>
      <c r="O217" s="81">
        <v>56</v>
      </c>
      <c r="P217" s="56">
        <v>41283</v>
      </c>
      <c r="Q217" s="81">
        <v>24</v>
      </c>
    </row>
    <row r="218" spans="8:17">
      <c r="H218" s="56">
        <v>41285</v>
      </c>
      <c r="I218" s="84">
        <v>108</v>
      </c>
      <c r="J218" s="56">
        <v>41285</v>
      </c>
      <c r="K218" s="81">
        <v>90</v>
      </c>
      <c r="L218" s="56">
        <v>41285</v>
      </c>
      <c r="M218" s="81">
        <v>66</v>
      </c>
      <c r="N218" s="56">
        <v>41285</v>
      </c>
      <c r="O218" s="81">
        <v>55</v>
      </c>
      <c r="P218" s="56">
        <v>41285</v>
      </c>
      <c r="Q218" s="81">
        <v>24</v>
      </c>
    </row>
    <row r="219" spans="8:17">
      <c r="H219" s="56">
        <v>41288</v>
      </c>
      <c r="I219" s="84">
        <v>108</v>
      </c>
      <c r="J219" s="56">
        <v>41288</v>
      </c>
      <c r="K219" s="81">
        <v>90</v>
      </c>
      <c r="L219" s="56">
        <v>41288</v>
      </c>
      <c r="M219" s="81">
        <v>66</v>
      </c>
      <c r="N219" s="56">
        <v>41288</v>
      </c>
      <c r="O219" s="81">
        <v>55</v>
      </c>
      <c r="P219" s="56">
        <v>41288</v>
      </c>
      <c r="Q219" s="81">
        <v>24</v>
      </c>
    </row>
    <row r="220" spans="8:17">
      <c r="H220" s="56">
        <v>41289</v>
      </c>
      <c r="I220" s="84">
        <v>108</v>
      </c>
      <c r="J220" s="56">
        <v>41289</v>
      </c>
      <c r="K220" s="81">
        <v>90</v>
      </c>
      <c r="L220" s="56">
        <v>41289</v>
      </c>
      <c r="M220" s="81">
        <v>66</v>
      </c>
      <c r="N220" s="56">
        <v>41289</v>
      </c>
      <c r="O220" s="81">
        <v>55</v>
      </c>
      <c r="P220" s="56">
        <v>41289</v>
      </c>
      <c r="Q220" s="81">
        <v>24</v>
      </c>
    </row>
    <row r="221" spans="8:17">
      <c r="H221" s="56">
        <v>41290</v>
      </c>
      <c r="I221" s="84">
        <v>108</v>
      </c>
      <c r="J221" s="56">
        <v>41290</v>
      </c>
      <c r="K221" s="81">
        <v>90</v>
      </c>
      <c r="L221" s="56">
        <v>41290</v>
      </c>
      <c r="M221" s="81">
        <v>66</v>
      </c>
      <c r="N221" s="56">
        <v>41290</v>
      </c>
      <c r="O221" s="81">
        <v>55</v>
      </c>
      <c r="P221" s="56">
        <v>41290</v>
      </c>
      <c r="Q221" s="81">
        <v>24</v>
      </c>
    </row>
    <row r="222" spans="8:17">
      <c r="H222" s="56">
        <v>41291</v>
      </c>
      <c r="I222" s="84">
        <v>108</v>
      </c>
      <c r="J222" s="56">
        <v>41291</v>
      </c>
      <c r="K222" s="81">
        <v>90</v>
      </c>
      <c r="L222" s="56">
        <v>41291</v>
      </c>
      <c r="M222" s="81">
        <v>66</v>
      </c>
      <c r="N222" s="56">
        <v>41291</v>
      </c>
      <c r="O222" s="81">
        <v>55</v>
      </c>
      <c r="P222" s="56">
        <v>41291</v>
      </c>
      <c r="Q222" s="81">
        <v>24</v>
      </c>
    </row>
    <row r="223" spans="8:17">
      <c r="H223" s="56">
        <v>41292</v>
      </c>
      <c r="I223" s="84">
        <v>108</v>
      </c>
      <c r="J223" s="56">
        <v>41292</v>
      </c>
      <c r="K223" s="81">
        <v>88</v>
      </c>
      <c r="L223" s="56">
        <v>41292</v>
      </c>
      <c r="M223" s="81">
        <v>66</v>
      </c>
      <c r="N223" s="56">
        <v>41292</v>
      </c>
      <c r="O223" s="81">
        <v>55</v>
      </c>
      <c r="P223" s="56">
        <v>41292</v>
      </c>
      <c r="Q223" s="81">
        <v>24</v>
      </c>
    </row>
    <row r="224" spans="8:17">
      <c r="H224" s="56">
        <v>41295</v>
      </c>
      <c r="I224" s="84">
        <v>106</v>
      </c>
      <c r="J224" s="56">
        <v>41295</v>
      </c>
      <c r="K224" s="81">
        <v>87</v>
      </c>
      <c r="L224" s="56">
        <v>41295</v>
      </c>
      <c r="M224" s="81">
        <v>65</v>
      </c>
      <c r="N224" s="56">
        <v>41295</v>
      </c>
      <c r="O224" s="81">
        <v>55</v>
      </c>
      <c r="P224" s="56">
        <v>41295</v>
      </c>
      <c r="Q224" s="81">
        <v>24</v>
      </c>
    </row>
    <row r="225" spans="8:17">
      <c r="H225" s="56">
        <v>41296</v>
      </c>
      <c r="I225" s="84">
        <v>106</v>
      </c>
      <c r="J225" s="56">
        <v>41296</v>
      </c>
      <c r="K225" s="81">
        <v>87</v>
      </c>
      <c r="L225" s="56">
        <v>41296</v>
      </c>
      <c r="M225" s="81">
        <v>65</v>
      </c>
      <c r="N225" s="56">
        <v>41296</v>
      </c>
      <c r="O225" s="81">
        <v>55</v>
      </c>
      <c r="P225" s="56">
        <v>41296</v>
      </c>
      <c r="Q225" s="81">
        <v>24</v>
      </c>
    </row>
    <row r="226" spans="8:17">
      <c r="H226" s="56">
        <v>41297</v>
      </c>
      <c r="I226" s="84">
        <v>106</v>
      </c>
      <c r="J226" s="56">
        <v>41297</v>
      </c>
      <c r="K226" s="81">
        <v>87</v>
      </c>
      <c r="L226" s="56">
        <v>41297</v>
      </c>
      <c r="M226" s="81">
        <v>65</v>
      </c>
      <c r="N226" s="56">
        <v>41297</v>
      </c>
      <c r="O226" s="81">
        <v>55</v>
      </c>
      <c r="P226" s="56">
        <v>41297</v>
      </c>
      <c r="Q226" s="81">
        <v>24</v>
      </c>
    </row>
    <row r="227" spans="8:17">
      <c r="H227" s="56">
        <v>41298</v>
      </c>
      <c r="I227" s="84">
        <v>106</v>
      </c>
      <c r="J227" s="56">
        <v>41298</v>
      </c>
      <c r="K227" s="81">
        <v>87</v>
      </c>
      <c r="L227" s="56">
        <v>41298</v>
      </c>
      <c r="M227" s="81">
        <v>65</v>
      </c>
      <c r="N227" s="56">
        <v>41298</v>
      </c>
      <c r="O227" s="81">
        <v>55</v>
      </c>
      <c r="P227" s="56">
        <v>41298</v>
      </c>
      <c r="Q227" s="81">
        <v>24</v>
      </c>
    </row>
    <row r="228" spans="8:17">
      <c r="H228" s="56">
        <v>41299</v>
      </c>
      <c r="I228" s="84">
        <v>106</v>
      </c>
      <c r="J228" s="56">
        <v>41299</v>
      </c>
      <c r="K228" s="81">
        <v>87</v>
      </c>
      <c r="L228" s="56">
        <v>41299</v>
      </c>
      <c r="M228" s="81">
        <v>65</v>
      </c>
      <c r="N228" s="56">
        <v>41299</v>
      </c>
      <c r="O228" s="81">
        <v>55</v>
      </c>
      <c r="P228" s="56">
        <v>41299</v>
      </c>
      <c r="Q228" s="81">
        <v>24</v>
      </c>
    </row>
    <row r="229" spans="8:17">
      <c r="H229" s="56">
        <v>41304</v>
      </c>
      <c r="I229" s="84">
        <v>106</v>
      </c>
      <c r="J229" s="56">
        <v>41304</v>
      </c>
      <c r="K229" s="81">
        <v>87</v>
      </c>
      <c r="L229" s="56">
        <v>41304</v>
      </c>
      <c r="M229" s="81">
        <v>65</v>
      </c>
      <c r="N229" s="56">
        <v>41304</v>
      </c>
      <c r="O229" s="81">
        <v>55</v>
      </c>
      <c r="P229" s="56">
        <v>41304</v>
      </c>
      <c r="Q229" s="81">
        <v>24</v>
      </c>
    </row>
    <row r="230" spans="8:17">
      <c r="H230" s="56">
        <v>41305</v>
      </c>
      <c r="I230" s="84">
        <v>106</v>
      </c>
      <c r="J230" s="56">
        <v>41305</v>
      </c>
      <c r="K230" s="81">
        <v>87</v>
      </c>
      <c r="L230" s="56">
        <v>41305</v>
      </c>
      <c r="M230" s="81">
        <v>65</v>
      </c>
      <c r="N230" s="56">
        <v>41305</v>
      </c>
      <c r="O230" s="81">
        <v>55</v>
      </c>
      <c r="P230" s="56">
        <v>41305</v>
      </c>
      <c r="Q230" s="81">
        <v>24</v>
      </c>
    </row>
    <row r="231" spans="8:17">
      <c r="H231" s="56">
        <v>41306</v>
      </c>
      <c r="I231" s="84">
        <v>106</v>
      </c>
      <c r="J231" s="56">
        <v>41306</v>
      </c>
      <c r="K231" s="81">
        <v>87</v>
      </c>
      <c r="L231" s="56">
        <v>41306</v>
      </c>
      <c r="M231" s="81">
        <v>65</v>
      </c>
      <c r="N231" s="56">
        <v>41306</v>
      </c>
      <c r="O231" s="81">
        <v>55</v>
      </c>
      <c r="P231" s="56">
        <v>41306</v>
      </c>
      <c r="Q231" s="81">
        <v>24</v>
      </c>
    </row>
    <row r="232" spans="8:17">
      <c r="H232" s="56">
        <v>41309</v>
      </c>
      <c r="I232" s="84">
        <v>106</v>
      </c>
      <c r="J232" s="56">
        <v>41309</v>
      </c>
      <c r="K232" s="81">
        <v>87</v>
      </c>
      <c r="L232" s="56">
        <v>41309</v>
      </c>
      <c r="M232" s="81">
        <v>65</v>
      </c>
      <c r="N232" s="56">
        <v>41309</v>
      </c>
      <c r="O232" s="81">
        <v>55</v>
      </c>
      <c r="P232" s="56">
        <v>41309</v>
      </c>
      <c r="Q232" s="81">
        <v>24</v>
      </c>
    </row>
    <row r="233" spans="8:17">
      <c r="H233" s="56">
        <v>41310</v>
      </c>
      <c r="I233" s="84">
        <v>106</v>
      </c>
      <c r="J233" s="56">
        <v>41310</v>
      </c>
      <c r="K233" s="81">
        <v>87</v>
      </c>
      <c r="L233" s="56">
        <v>41310</v>
      </c>
      <c r="M233" s="81">
        <v>65</v>
      </c>
      <c r="N233" s="56">
        <v>41310</v>
      </c>
      <c r="O233" s="81">
        <v>55</v>
      </c>
      <c r="P233" s="56">
        <v>41310</v>
      </c>
      <c r="Q233" s="81">
        <v>24</v>
      </c>
    </row>
    <row r="234" spans="8:17">
      <c r="H234" s="56">
        <v>41321</v>
      </c>
      <c r="I234" s="84">
        <v>106</v>
      </c>
      <c r="J234" s="56">
        <v>41321</v>
      </c>
      <c r="K234" s="81">
        <v>87</v>
      </c>
      <c r="L234" s="56">
        <v>41321</v>
      </c>
      <c r="M234" s="81">
        <v>65</v>
      </c>
      <c r="N234" s="56">
        <v>41321</v>
      </c>
      <c r="O234" s="81">
        <v>55</v>
      </c>
      <c r="P234" s="56">
        <v>41321</v>
      </c>
      <c r="Q234" s="81">
        <v>24</v>
      </c>
    </row>
    <row r="235" spans="8:17">
      <c r="H235" s="56">
        <v>41322</v>
      </c>
      <c r="I235" s="84">
        <v>106</v>
      </c>
      <c r="J235" s="56">
        <v>41322</v>
      </c>
      <c r="K235" s="81">
        <v>87</v>
      </c>
      <c r="L235" s="56">
        <v>41322</v>
      </c>
      <c r="M235" s="81">
        <v>65</v>
      </c>
      <c r="N235" s="56">
        <v>41322</v>
      </c>
      <c r="O235" s="81">
        <v>55</v>
      </c>
      <c r="P235" s="56">
        <v>41322</v>
      </c>
      <c r="Q235" s="81">
        <v>24</v>
      </c>
    </row>
    <row r="236" spans="8:17">
      <c r="H236" s="56">
        <v>41323</v>
      </c>
      <c r="I236" s="84">
        <v>106</v>
      </c>
      <c r="J236" s="56">
        <v>41323</v>
      </c>
      <c r="K236" s="81">
        <v>87</v>
      </c>
      <c r="L236" s="56">
        <v>41323</v>
      </c>
      <c r="M236" s="81">
        <v>65</v>
      </c>
      <c r="N236" s="56">
        <v>41323</v>
      </c>
      <c r="O236" s="81">
        <v>55</v>
      </c>
      <c r="P236" s="56">
        <v>41323</v>
      </c>
      <c r="Q236" s="81">
        <v>24</v>
      </c>
    </row>
    <row r="237" spans="8:17">
      <c r="H237" s="56">
        <v>41324</v>
      </c>
      <c r="I237" s="84">
        <v>106</v>
      </c>
      <c r="J237" s="56">
        <v>41324</v>
      </c>
      <c r="K237" s="81">
        <v>87</v>
      </c>
      <c r="L237" s="56">
        <v>41324</v>
      </c>
      <c r="M237" s="81">
        <v>65</v>
      </c>
      <c r="N237" s="56">
        <v>41324</v>
      </c>
      <c r="O237" s="81">
        <v>55</v>
      </c>
      <c r="P237" s="56">
        <v>41324</v>
      </c>
      <c r="Q237" s="81">
        <v>24</v>
      </c>
    </row>
    <row r="238" spans="8:17">
      <c r="H238" s="56">
        <v>41325</v>
      </c>
      <c r="I238" s="84">
        <v>104</v>
      </c>
      <c r="J238" s="56">
        <v>41325</v>
      </c>
      <c r="K238" s="81">
        <v>87</v>
      </c>
      <c r="L238" s="56">
        <v>41325</v>
      </c>
      <c r="M238" s="81">
        <v>65</v>
      </c>
      <c r="N238" s="56">
        <v>41325</v>
      </c>
      <c r="O238" s="81">
        <v>55</v>
      </c>
      <c r="P238" s="56">
        <v>41325</v>
      </c>
      <c r="Q238" s="81">
        <v>24</v>
      </c>
    </row>
    <row r="239" spans="8:17">
      <c r="H239" s="56">
        <v>41326</v>
      </c>
      <c r="I239" s="84">
        <v>104</v>
      </c>
      <c r="J239" s="56">
        <v>41326</v>
      </c>
      <c r="K239" s="81">
        <v>87</v>
      </c>
      <c r="L239" s="56">
        <v>41326</v>
      </c>
      <c r="M239" s="81">
        <v>65</v>
      </c>
      <c r="N239" s="56">
        <v>41326</v>
      </c>
      <c r="O239" s="81">
        <v>55</v>
      </c>
      <c r="P239" s="56">
        <v>41326</v>
      </c>
      <c r="Q239" s="81">
        <v>24</v>
      </c>
    </row>
    <row r="240" spans="8:17">
      <c r="H240" s="56">
        <v>41327</v>
      </c>
      <c r="I240" s="84">
        <v>104</v>
      </c>
      <c r="J240" s="56">
        <v>41327</v>
      </c>
      <c r="K240" s="81">
        <v>87</v>
      </c>
      <c r="L240" s="56">
        <v>41327</v>
      </c>
      <c r="M240" s="81">
        <v>65</v>
      </c>
      <c r="N240" s="56">
        <v>41327</v>
      </c>
      <c r="O240" s="81">
        <v>55</v>
      </c>
      <c r="P240" s="56">
        <v>41327</v>
      </c>
      <c r="Q240" s="81">
        <v>24</v>
      </c>
    </row>
    <row r="241" spans="8:17">
      <c r="H241" s="56">
        <v>41330</v>
      </c>
      <c r="I241" s="84">
        <v>104</v>
      </c>
      <c r="J241" s="56">
        <v>41330</v>
      </c>
      <c r="K241" s="81">
        <v>87</v>
      </c>
      <c r="L241" s="56">
        <v>41330</v>
      </c>
      <c r="M241" s="81">
        <v>65</v>
      </c>
      <c r="N241" s="56">
        <v>41330</v>
      </c>
      <c r="O241" s="81">
        <v>55</v>
      </c>
      <c r="P241" s="56">
        <v>41330</v>
      </c>
      <c r="Q241" s="81">
        <v>24</v>
      </c>
    </row>
    <row r="242" spans="8:17">
      <c r="H242" s="56">
        <v>41331</v>
      </c>
      <c r="I242" s="84">
        <v>104</v>
      </c>
      <c r="J242" s="56">
        <v>41331</v>
      </c>
      <c r="K242" s="81">
        <v>87</v>
      </c>
      <c r="L242" s="56">
        <v>41331</v>
      </c>
      <c r="M242" s="81">
        <v>65</v>
      </c>
      <c r="N242" s="56">
        <v>41331</v>
      </c>
      <c r="O242" s="81">
        <v>55</v>
      </c>
      <c r="P242" s="56">
        <v>41331</v>
      </c>
      <c r="Q242" s="81">
        <v>24</v>
      </c>
    </row>
    <row r="243" spans="8:17">
      <c r="H243" s="56">
        <v>41332</v>
      </c>
      <c r="I243" s="84">
        <v>104</v>
      </c>
      <c r="J243" s="56">
        <v>41332</v>
      </c>
      <c r="K243" s="81">
        <v>87</v>
      </c>
      <c r="L243" s="56">
        <v>41332</v>
      </c>
      <c r="M243" s="81">
        <v>65</v>
      </c>
      <c r="N243" s="56">
        <v>41332</v>
      </c>
      <c r="O243" s="81">
        <v>55</v>
      </c>
      <c r="P243" s="56">
        <v>41332</v>
      </c>
      <c r="Q243" s="81">
        <v>24</v>
      </c>
    </row>
    <row r="244" spans="8:17">
      <c r="H244" s="56">
        <v>41333</v>
      </c>
      <c r="I244" s="84">
        <v>104</v>
      </c>
      <c r="J244" s="56">
        <v>41333</v>
      </c>
      <c r="K244" s="81">
        <v>87</v>
      </c>
      <c r="L244" s="56">
        <v>41333</v>
      </c>
      <c r="M244" s="81">
        <v>65</v>
      </c>
      <c r="N244" s="56">
        <v>41333</v>
      </c>
      <c r="O244" s="81">
        <v>55</v>
      </c>
      <c r="P244" s="56">
        <v>41333</v>
      </c>
      <c r="Q244" s="81">
        <v>24</v>
      </c>
    </row>
    <row r="245" spans="8:17">
      <c r="H245" s="56">
        <v>41334</v>
      </c>
      <c r="I245" s="84">
        <v>104</v>
      </c>
      <c r="J245" s="56">
        <v>41334</v>
      </c>
      <c r="K245" s="81">
        <v>87</v>
      </c>
      <c r="L245" s="56">
        <v>41334</v>
      </c>
      <c r="M245" s="81">
        <v>65</v>
      </c>
      <c r="N245" s="56">
        <v>41334</v>
      </c>
      <c r="O245" s="81">
        <v>55</v>
      </c>
      <c r="P245" s="56">
        <v>41334</v>
      </c>
      <c r="Q245" s="81">
        <v>24</v>
      </c>
    </row>
    <row r="246" spans="8:17">
      <c r="H246" s="56">
        <v>41337</v>
      </c>
      <c r="I246" s="84">
        <v>104</v>
      </c>
      <c r="J246" s="56">
        <v>41337</v>
      </c>
      <c r="K246" s="81">
        <v>85</v>
      </c>
      <c r="L246" s="56">
        <v>41337</v>
      </c>
      <c r="M246" s="81">
        <v>65</v>
      </c>
      <c r="N246" s="56">
        <v>41337</v>
      </c>
      <c r="O246" s="81">
        <v>55</v>
      </c>
      <c r="P246" s="56">
        <v>41337</v>
      </c>
      <c r="Q246" s="81">
        <v>24</v>
      </c>
    </row>
    <row r="247" spans="8:17">
      <c r="H247" s="56">
        <v>41338</v>
      </c>
      <c r="I247" s="84">
        <v>104</v>
      </c>
      <c r="J247" s="56">
        <v>41338</v>
      </c>
      <c r="K247" s="81">
        <v>85</v>
      </c>
      <c r="L247" s="56">
        <v>41338</v>
      </c>
      <c r="M247" s="81">
        <v>65</v>
      </c>
      <c r="N247" s="56">
        <v>41338</v>
      </c>
      <c r="O247" s="81">
        <v>55</v>
      </c>
      <c r="P247" s="56">
        <v>41338</v>
      </c>
      <c r="Q247" s="81">
        <v>24</v>
      </c>
    </row>
    <row r="248" spans="8:17">
      <c r="H248" s="56">
        <v>41339</v>
      </c>
      <c r="I248" s="84">
        <v>104</v>
      </c>
      <c r="J248" s="56">
        <v>41339</v>
      </c>
      <c r="K248" s="81">
        <v>86</v>
      </c>
      <c r="L248" s="56">
        <v>41339</v>
      </c>
      <c r="M248" s="81">
        <v>65</v>
      </c>
      <c r="N248" s="56">
        <v>41339</v>
      </c>
      <c r="O248" s="81">
        <v>55</v>
      </c>
      <c r="P248" s="56">
        <v>41339</v>
      </c>
      <c r="Q248" s="81">
        <v>24</v>
      </c>
    </row>
    <row r="249" spans="8:17">
      <c r="H249" s="56">
        <v>41340</v>
      </c>
      <c r="I249" s="84">
        <v>104</v>
      </c>
      <c r="J249" s="56">
        <v>41340</v>
      </c>
      <c r="K249" s="81">
        <v>90</v>
      </c>
      <c r="L249" s="56">
        <v>41340</v>
      </c>
      <c r="M249" s="81">
        <v>65</v>
      </c>
      <c r="N249" s="56">
        <v>41340</v>
      </c>
      <c r="O249" s="81">
        <v>55</v>
      </c>
      <c r="P249" s="56">
        <v>41340</v>
      </c>
      <c r="Q249" s="81">
        <v>24</v>
      </c>
    </row>
    <row r="250" spans="8:17">
      <c r="H250" s="56">
        <v>41341</v>
      </c>
      <c r="I250" s="84">
        <v>106</v>
      </c>
      <c r="J250" s="56">
        <v>41341</v>
      </c>
      <c r="K250" s="81">
        <v>90</v>
      </c>
      <c r="L250" s="56">
        <v>41341</v>
      </c>
      <c r="M250" s="81">
        <v>65</v>
      </c>
      <c r="N250" s="56">
        <v>41341</v>
      </c>
      <c r="O250" s="81">
        <v>55</v>
      </c>
      <c r="P250" s="56">
        <v>41341</v>
      </c>
      <c r="Q250" s="81">
        <v>24</v>
      </c>
    </row>
    <row r="251" spans="8:17">
      <c r="H251" s="56">
        <v>41344</v>
      </c>
      <c r="I251" s="84">
        <v>106</v>
      </c>
      <c r="J251" s="56">
        <v>41344</v>
      </c>
      <c r="K251" s="81">
        <v>91</v>
      </c>
      <c r="L251" s="56">
        <v>41344</v>
      </c>
      <c r="M251" s="81">
        <v>65</v>
      </c>
      <c r="N251" s="56">
        <v>41344</v>
      </c>
      <c r="O251" s="81">
        <v>55</v>
      </c>
      <c r="P251" s="56">
        <v>41344</v>
      </c>
      <c r="Q251" s="81">
        <v>24</v>
      </c>
    </row>
    <row r="252" spans="8:17">
      <c r="H252" s="56">
        <v>41345</v>
      </c>
      <c r="I252" s="84">
        <v>115</v>
      </c>
      <c r="J252" s="56">
        <v>41345</v>
      </c>
      <c r="K252" s="81">
        <v>96.5</v>
      </c>
      <c r="L252" s="56">
        <v>41345</v>
      </c>
      <c r="M252" s="81">
        <v>65</v>
      </c>
      <c r="N252" s="56">
        <v>41345</v>
      </c>
      <c r="O252" s="81">
        <v>55</v>
      </c>
      <c r="P252" s="56">
        <v>41345</v>
      </c>
      <c r="Q252" s="81">
        <v>24</v>
      </c>
    </row>
    <row r="253" spans="8:17">
      <c r="H253" s="56">
        <v>41346</v>
      </c>
      <c r="I253" s="84">
        <v>118</v>
      </c>
      <c r="J253" s="56">
        <v>41346</v>
      </c>
      <c r="K253" s="81">
        <v>96.5</v>
      </c>
      <c r="L253" s="56">
        <v>41346</v>
      </c>
      <c r="M253" s="81">
        <v>65</v>
      </c>
      <c r="N253" s="56">
        <v>41346</v>
      </c>
      <c r="O253" s="81">
        <v>55</v>
      </c>
      <c r="P253" s="56">
        <v>41346</v>
      </c>
      <c r="Q253" s="81">
        <v>24</v>
      </c>
    </row>
    <row r="254" spans="8:17">
      <c r="H254" s="56">
        <v>41347</v>
      </c>
      <c r="I254" s="84">
        <v>118</v>
      </c>
      <c r="J254" s="56">
        <v>41347</v>
      </c>
      <c r="K254" s="81">
        <v>96.5</v>
      </c>
      <c r="L254" s="56">
        <v>41347</v>
      </c>
      <c r="M254" s="81">
        <v>65</v>
      </c>
      <c r="N254" s="56">
        <v>41347</v>
      </c>
      <c r="O254" s="81">
        <v>55</v>
      </c>
      <c r="P254" s="56">
        <v>41347</v>
      </c>
      <c r="Q254" s="81">
        <v>24</v>
      </c>
    </row>
    <row r="255" spans="8:17">
      <c r="H255" s="56">
        <v>41348</v>
      </c>
      <c r="I255" s="84">
        <v>118</v>
      </c>
      <c r="J255" s="56">
        <v>41348</v>
      </c>
      <c r="K255" s="81">
        <v>96.5</v>
      </c>
      <c r="L255" s="56">
        <v>41348</v>
      </c>
      <c r="M255" s="81">
        <v>65</v>
      </c>
      <c r="N255" s="56">
        <v>41348</v>
      </c>
      <c r="O255" s="81">
        <v>55</v>
      </c>
      <c r="P255" s="56">
        <v>41348</v>
      </c>
      <c r="Q255" s="81">
        <v>24</v>
      </c>
    </row>
    <row r="256" spans="8:17">
      <c r="H256" s="56">
        <v>41351</v>
      </c>
      <c r="I256" s="84">
        <v>115</v>
      </c>
      <c r="J256" s="56">
        <v>41351</v>
      </c>
      <c r="K256" s="81">
        <v>96.5</v>
      </c>
      <c r="L256" s="56">
        <v>41351</v>
      </c>
      <c r="M256" s="81">
        <v>65</v>
      </c>
      <c r="N256" s="56">
        <v>41351</v>
      </c>
      <c r="O256" s="81">
        <v>55</v>
      </c>
      <c r="P256" s="56">
        <v>41351</v>
      </c>
      <c r="Q256" s="81">
        <v>24</v>
      </c>
    </row>
    <row r="257" spans="8:17">
      <c r="H257" s="56">
        <v>41352</v>
      </c>
      <c r="I257" s="84">
        <v>115</v>
      </c>
      <c r="J257" s="56">
        <v>41352</v>
      </c>
      <c r="K257" s="81">
        <v>96.5</v>
      </c>
      <c r="L257" s="56">
        <v>41352</v>
      </c>
      <c r="M257" s="81">
        <v>65</v>
      </c>
      <c r="N257" s="56">
        <v>41352</v>
      </c>
      <c r="O257" s="81">
        <v>55</v>
      </c>
      <c r="P257" s="56">
        <v>41352</v>
      </c>
      <c r="Q257" s="81">
        <v>24</v>
      </c>
    </row>
    <row r="258" spans="8:17">
      <c r="H258" s="56">
        <v>41353</v>
      </c>
      <c r="I258" s="84">
        <v>115</v>
      </c>
      <c r="J258" s="56">
        <v>41353</v>
      </c>
      <c r="K258" s="81">
        <v>96.5</v>
      </c>
      <c r="L258" s="56">
        <v>41353</v>
      </c>
      <c r="M258" s="81">
        <v>65</v>
      </c>
      <c r="N258" s="56">
        <v>41353</v>
      </c>
      <c r="O258" s="81">
        <v>55</v>
      </c>
      <c r="P258" s="56">
        <v>41353</v>
      </c>
      <c r="Q258" s="81">
        <v>24</v>
      </c>
    </row>
    <row r="259" spans="8:17">
      <c r="H259" s="56">
        <v>41354</v>
      </c>
      <c r="I259" s="84">
        <v>115</v>
      </c>
      <c r="J259" s="56">
        <v>41354</v>
      </c>
      <c r="K259" s="81">
        <v>96.5</v>
      </c>
      <c r="L259" s="56">
        <v>41354</v>
      </c>
      <c r="M259" s="81">
        <v>65</v>
      </c>
      <c r="N259" s="56">
        <v>41354</v>
      </c>
      <c r="O259" s="81">
        <v>55</v>
      </c>
      <c r="P259" s="56">
        <v>41354</v>
      </c>
      <c r="Q259" s="81">
        <v>24</v>
      </c>
    </row>
    <row r="260" spans="8:17">
      <c r="H260" s="56">
        <v>41355</v>
      </c>
      <c r="I260" s="84">
        <v>115</v>
      </c>
      <c r="J260" s="56">
        <v>41355</v>
      </c>
      <c r="K260" s="81">
        <v>96.5</v>
      </c>
      <c r="L260" s="56">
        <v>41355</v>
      </c>
      <c r="M260" s="81">
        <v>65</v>
      </c>
      <c r="N260" s="56">
        <v>41355</v>
      </c>
      <c r="O260" s="81">
        <v>55</v>
      </c>
      <c r="P260" s="56">
        <v>41355</v>
      </c>
      <c r="Q260" s="81">
        <v>24</v>
      </c>
    </row>
    <row r="261" spans="8:17">
      <c r="H261" s="56">
        <v>41358</v>
      </c>
      <c r="I261" s="84">
        <v>115</v>
      </c>
      <c r="J261" s="56">
        <v>41358</v>
      </c>
      <c r="K261" s="81">
        <v>96.5</v>
      </c>
      <c r="L261" s="56">
        <v>41358</v>
      </c>
      <c r="M261" s="81">
        <v>65</v>
      </c>
      <c r="N261" s="56">
        <v>41358</v>
      </c>
      <c r="O261" s="81">
        <v>55</v>
      </c>
      <c r="P261" s="56">
        <v>41358</v>
      </c>
      <c r="Q261" s="81">
        <v>24</v>
      </c>
    </row>
    <row r="262" spans="8:17">
      <c r="H262" s="56">
        <v>41359</v>
      </c>
      <c r="I262" s="84">
        <v>115</v>
      </c>
      <c r="J262" s="56">
        <v>41359</v>
      </c>
      <c r="K262" s="81">
        <v>96.5</v>
      </c>
      <c r="L262" s="56">
        <v>41359</v>
      </c>
      <c r="M262" s="81">
        <v>65</v>
      </c>
      <c r="N262" s="56">
        <v>41359</v>
      </c>
      <c r="O262" s="81">
        <v>55</v>
      </c>
      <c r="P262" s="56">
        <v>41359</v>
      </c>
      <c r="Q262" s="81">
        <v>24</v>
      </c>
    </row>
    <row r="263" spans="8:17">
      <c r="H263" s="56">
        <v>41360</v>
      </c>
      <c r="I263" s="84">
        <v>115</v>
      </c>
      <c r="J263" s="56">
        <v>41360</v>
      </c>
      <c r="K263" s="81">
        <v>96.5</v>
      </c>
      <c r="L263" s="56">
        <v>41360</v>
      </c>
      <c r="M263" s="81">
        <v>65</v>
      </c>
      <c r="N263" s="56">
        <v>41360</v>
      </c>
      <c r="O263" s="81">
        <v>55</v>
      </c>
      <c r="P263" s="56">
        <v>41360</v>
      </c>
      <c r="Q263" s="81">
        <v>24</v>
      </c>
    </row>
    <row r="264" spans="8:17">
      <c r="H264" s="56">
        <v>41362</v>
      </c>
      <c r="I264" s="84">
        <v>120</v>
      </c>
      <c r="J264" s="56">
        <v>41362</v>
      </c>
      <c r="K264" s="81">
        <v>102</v>
      </c>
      <c r="L264" s="56">
        <v>41362</v>
      </c>
      <c r="M264" s="81">
        <v>65</v>
      </c>
      <c r="N264" s="56">
        <v>41362</v>
      </c>
      <c r="O264" s="81">
        <v>55</v>
      </c>
      <c r="P264" s="56">
        <v>41362</v>
      </c>
      <c r="Q264" s="81">
        <v>24</v>
      </c>
    </row>
    <row r="265" spans="8:17">
      <c r="H265" s="56">
        <v>41365</v>
      </c>
      <c r="I265" s="84">
        <v>120</v>
      </c>
      <c r="J265" s="56">
        <v>41365</v>
      </c>
      <c r="K265" s="81">
        <v>102</v>
      </c>
      <c r="L265" s="56">
        <v>41365</v>
      </c>
      <c r="M265" s="81">
        <v>65</v>
      </c>
      <c r="N265" s="56">
        <v>41365</v>
      </c>
      <c r="O265" s="81">
        <v>55</v>
      </c>
      <c r="P265" s="56">
        <v>41365</v>
      </c>
      <c r="Q265" s="81">
        <v>24</v>
      </c>
    </row>
    <row r="266" spans="8:17">
      <c r="H266" s="56">
        <v>41366</v>
      </c>
      <c r="I266" s="84">
        <v>120</v>
      </c>
      <c r="J266" s="56">
        <v>41366</v>
      </c>
      <c r="K266" s="81">
        <v>102</v>
      </c>
      <c r="L266" s="56">
        <v>41366</v>
      </c>
      <c r="M266" s="81">
        <v>65</v>
      </c>
      <c r="N266" s="56">
        <v>41366</v>
      </c>
      <c r="O266" s="81">
        <v>55</v>
      </c>
      <c r="P266" s="56">
        <v>41366</v>
      </c>
      <c r="Q266" s="81">
        <v>24</v>
      </c>
    </row>
    <row r="267" spans="8:17">
      <c r="H267" s="56">
        <v>41367</v>
      </c>
      <c r="I267" s="84">
        <v>120</v>
      </c>
      <c r="J267" s="56">
        <v>41367</v>
      </c>
      <c r="K267" s="81">
        <v>108</v>
      </c>
      <c r="L267" s="56">
        <v>41367</v>
      </c>
      <c r="M267" s="81">
        <v>65</v>
      </c>
      <c r="N267" s="56">
        <v>41367</v>
      </c>
      <c r="O267" s="81">
        <v>55</v>
      </c>
      <c r="P267" s="56">
        <v>41367</v>
      </c>
      <c r="Q267" s="81">
        <v>24</v>
      </c>
    </row>
    <row r="268" spans="8:17">
      <c r="H268" s="56">
        <v>41371</v>
      </c>
      <c r="I268" s="84">
        <v>120</v>
      </c>
      <c r="J268" s="56">
        <v>41371</v>
      </c>
      <c r="K268" s="81">
        <v>108</v>
      </c>
      <c r="L268" s="56">
        <v>41371</v>
      </c>
      <c r="M268" s="81">
        <v>65</v>
      </c>
      <c r="N268" s="56">
        <v>41371</v>
      </c>
      <c r="O268" s="81">
        <v>55</v>
      </c>
      <c r="P268" s="56">
        <v>41371</v>
      </c>
      <c r="Q268" s="81">
        <v>24</v>
      </c>
    </row>
    <row r="269" spans="8:17">
      <c r="H269" s="56">
        <v>41372</v>
      </c>
      <c r="I269" s="84">
        <v>120</v>
      </c>
      <c r="J269" s="56">
        <v>41372</v>
      </c>
      <c r="K269" s="81">
        <v>108</v>
      </c>
      <c r="L269" s="56">
        <v>41372</v>
      </c>
      <c r="M269" s="81">
        <v>62</v>
      </c>
      <c r="N269" s="56">
        <v>41372</v>
      </c>
      <c r="O269" s="81">
        <v>55</v>
      </c>
      <c r="P269" s="56">
        <v>41372</v>
      </c>
      <c r="Q269" s="81">
        <v>24</v>
      </c>
    </row>
    <row r="270" spans="8:17">
      <c r="H270" s="56">
        <v>41373</v>
      </c>
      <c r="I270" s="84">
        <v>120</v>
      </c>
      <c r="J270" s="56">
        <v>41373</v>
      </c>
      <c r="K270" s="81">
        <v>108</v>
      </c>
      <c r="L270" s="56">
        <v>41373</v>
      </c>
      <c r="M270" s="81">
        <v>62</v>
      </c>
      <c r="N270" s="56">
        <v>41373</v>
      </c>
      <c r="O270" s="81">
        <v>55</v>
      </c>
      <c r="P270" s="56">
        <v>41373</v>
      </c>
      <c r="Q270" s="81">
        <v>24</v>
      </c>
    </row>
    <row r="271" spans="8:17">
      <c r="H271" s="56">
        <v>41374</v>
      </c>
      <c r="I271" s="84">
        <v>120</v>
      </c>
      <c r="J271" s="56">
        <v>41374</v>
      </c>
      <c r="K271" s="81">
        <v>108</v>
      </c>
      <c r="L271" s="56">
        <v>41374</v>
      </c>
      <c r="M271" s="81">
        <v>62</v>
      </c>
      <c r="N271" s="56">
        <v>41374</v>
      </c>
      <c r="O271" s="81">
        <v>55</v>
      </c>
      <c r="P271" s="56">
        <v>41374</v>
      </c>
      <c r="Q271" s="81">
        <v>24</v>
      </c>
    </row>
    <row r="272" spans="8:17">
      <c r="H272" s="56">
        <v>41375</v>
      </c>
      <c r="I272" s="84">
        <v>120</v>
      </c>
      <c r="J272" s="56">
        <v>41375</v>
      </c>
      <c r="K272" s="81">
        <v>108</v>
      </c>
      <c r="L272" s="56">
        <v>41375</v>
      </c>
      <c r="M272" s="81">
        <v>62</v>
      </c>
      <c r="N272" s="56">
        <v>41375</v>
      </c>
      <c r="O272" s="81">
        <v>55</v>
      </c>
      <c r="P272" s="56">
        <v>41375</v>
      </c>
      <c r="Q272" s="81">
        <v>24</v>
      </c>
    </row>
    <row r="273" spans="8:17">
      <c r="H273" s="56">
        <v>41376</v>
      </c>
      <c r="I273" s="84">
        <v>120</v>
      </c>
      <c r="J273" s="56">
        <v>41376</v>
      </c>
      <c r="K273" s="81">
        <v>108</v>
      </c>
      <c r="L273" s="56">
        <v>41376</v>
      </c>
      <c r="M273" s="81">
        <v>62</v>
      </c>
      <c r="N273" s="56">
        <v>41376</v>
      </c>
      <c r="O273" s="81">
        <v>55</v>
      </c>
      <c r="P273" s="56">
        <v>41376</v>
      </c>
      <c r="Q273" s="81">
        <v>24</v>
      </c>
    </row>
    <row r="274" spans="8:17">
      <c r="H274" s="56">
        <v>41379</v>
      </c>
      <c r="I274" s="84">
        <v>120</v>
      </c>
      <c r="J274" s="56">
        <v>41379</v>
      </c>
      <c r="K274" s="81">
        <v>108</v>
      </c>
      <c r="L274" s="56">
        <v>41379</v>
      </c>
      <c r="M274" s="81">
        <v>62</v>
      </c>
      <c r="N274" s="56">
        <v>41379</v>
      </c>
      <c r="O274" s="81">
        <v>55</v>
      </c>
      <c r="P274" s="56">
        <v>41379</v>
      </c>
      <c r="Q274" s="81">
        <v>24</v>
      </c>
    </row>
    <row r="275" spans="8:17">
      <c r="H275" s="56">
        <v>41381</v>
      </c>
      <c r="I275" s="84">
        <v>120</v>
      </c>
      <c r="J275" s="56">
        <v>41381</v>
      </c>
      <c r="K275" s="81">
        <v>108</v>
      </c>
      <c r="L275" s="56">
        <v>41381</v>
      </c>
      <c r="M275" s="81">
        <v>62</v>
      </c>
      <c r="N275" s="56">
        <v>41381</v>
      </c>
      <c r="O275" s="81">
        <v>55</v>
      </c>
      <c r="P275" s="56">
        <v>41381</v>
      </c>
      <c r="Q275" s="81">
        <v>24</v>
      </c>
    </row>
    <row r="276" spans="8:17">
      <c r="H276" s="56">
        <v>41382</v>
      </c>
      <c r="I276" s="84">
        <v>120</v>
      </c>
      <c r="J276" s="56">
        <v>41382</v>
      </c>
      <c r="K276" s="81">
        <v>108</v>
      </c>
      <c r="L276" s="56">
        <v>41382</v>
      </c>
      <c r="M276" s="81">
        <v>62</v>
      </c>
      <c r="N276" s="56">
        <v>41382</v>
      </c>
      <c r="O276" s="81">
        <v>55</v>
      </c>
      <c r="P276" s="56">
        <v>41382</v>
      </c>
      <c r="Q276" s="81">
        <v>24</v>
      </c>
    </row>
    <row r="277" spans="8:17">
      <c r="H277" s="56">
        <v>41383</v>
      </c>
      <c r="I277" s="84">
        <v>120</v>
      </c>
      <c r="J277" s="56">
        <v>41383</v>
      </c>
      <c r="K277" s="81">
        <v>108</v>
      </c>
      <c r="L277" s="56">
        <v>41383</v>
      </c>
      <c r="M277" s="81">
        <v>62</v>
      </c>
      <c r="N277" s="56">
        <v>41383</v>
      </c>
      <c r="O277" s="81">
        <v>55</v>
      </c>
      <c r="P277" s="56">
        <v>41383</v>
      </c>
      <c r="Q277" s="81">
        <v>24</v>
      </c>
    </row>
    <row r="278" spans="8:17">
      <c r="H278" s="56">
        <v>41386</v>
      </c>
      <c r="I278" s="84">
        <v>120</v>
      </c>
      <c r="J278" s="56">
        <v>41386</v>
      </c>
      <c r="K278" s="81">
        <v>108</v>
      </c>
      <c r="L278" s="56">
        <v>41386</v>
      </c>
      <c r="M278" s="81">
        <v>62</v>
      </c>
      <c r="N278" s="56">
        <v>41386</v>
      </c>
      <c r="O278" s="81">
        <v>55</v>
      </c>
      <c r="P278" s="56">
        <v>41386</v>
      </c>
      <c r="Q278" s="81">
        <v>24</v>
      </c>
    </row>
    <row r="279" spans="8:17">
      <c r="H279" s="56">
        <v>41387</v>
      </c>
      <c r="I279" s="84">
        <v>120</v>
      </c>
      <c r="J279" s="56">
        <v>41387</v>
      </c>
      <c r="K279" s="81">
        <v>112</v>
      </c>
      <c r="L279" s="56">
        <v>41387</v>
      </c>
      <c r="M279" s="81">
        <v>62</v>
      </c>
      <c r="N279" s="56">
        <v>41387</v>
      </c>
      <c r="O279" s="81">
        <v>55</v>
      </c>
      <c r="P279" s="56">
        <v>41387</v>
      </c>
      <c r="Q279" s="81">
        <v>24</v>
      </c>
    </row>
    <row r="280" spans="8:17">
      <c r="H280" s="56">
        <v>41388</v>
      </c>
      <c r="I280" s="84">
        <v>120</v>
      </c>
      <c r="J280" s="56">
        <v>41388</v>
      </c>
      <c r="K280" s="81">
        <v>112</v>
      </c>
      <c r="L280" s="56">
        <v>41388</v>
      </c>
      <c r="M280" s="81">
        <v>62</v>
      </c>
      <c r="N280" s="56">
        <v>41388</v>
      </c>
      <c r="O280" s="81">
        <v>55</v>
      </c>
      <c r="P280" s="56">
        <v>41388</v>
      </c>
      <c r="Q280" s="81">
        <v>24</v>
      </c>
    </row>
    <row r="281" spans="8:17">
      <c r="H281" s="56">
        <v>41389</v>
      </c>
      <c r="I281" s="84">
        <v>120</v>
      </c>
      <c r="J281" s="56">
        <v>41389</v>
      </c>
      <c r="K281" s="81">
        <v>112</v>
      </c>
      <c r="L281" s="56">
        <v>41389</v>
      </c>
      <c r="M281" s="81">
        <v>62</v>
      </c>
      <c r="N281" s="56">
        <v>41389</v>
      </c>
      <c r="O281" s="81">
        <v>55</v>
      </c>
      <c r="P281" s="56">
        <v>41389</v>
      </c>
      <c r="Q281" s="81">
        <v>24</v>
      </c>
    </row>
    <row r="282" spans="8:17">
      <c r="H282" s="56">
        <v>41390</v>
      </c>
      <c r="I282" s="84">
        <v>118</v>
      </c>
      <c r="J282" s="56">
        <v>41390</v>
      </c>
      <c r="K282" s="81">
        <v>112</v>
      </c>
      <c r="L282" s="56">
        <v>41390</v>
      </c>
      <c r="M282" s="81">
        <v>62</v>
      </c>
      <c r="N282" s="56">
        <v>41390</v>
      </c>
      <c r="O282" s="81">
        <v>55</v>
      </c>
      <c r="P282" s="56">
        <v>41390</v>
      </c>
      <c r="Q282" s="81">
        <v>24</v>
      </c>
    </row>
    <row r="283" spans="8:17">
      <c r="H283" s="56">
        <v>41391</v>
      </c>
      <c r="I283" s="84">
        <v>118</v>
      </c>
      <c r="J283" s="56">
        <v>41391</v>
      </c>
      <c r="K283" s="81">
        <v>107</v>
      </c>
      <c r="L283" s="56">
        <v>41391</v>
      </c>
      <c r="M283" s="81">
        <v>62</v>
      </c>
      <c r="N283" s="56">
        <v>41391</v>
      </c>
      <c r="O283" s="81">
        <v>55</v>
      </c>
      <c r="P283" s="56">
        <v>41391</v>
      </c>
      <c r="Q283" s="81">
        <v>24</v>
      </c>
    </row>
    <row r="284" spans="8:17">
      <c r="H284" s="56">
        <v>41392</v>
      </c>
      <c r="I284" s="84">
        <v>118</v>
      </c>
      <c r="J284" s="56">
        <v>41392</v>
      </c>
      <c r="K284" s="81">
        <v>107</v>
      </c>
      <c r="L284" s="56">
        <v>41392</v>
      </c>
      <c r="M284" s="81">
        <v>62</v>
      </c>
      <c r="N284" s="56">
        <v>41392</v>
      </c>
      <c r="O284" s="81">
        <v>55</v>
      </c>
      <c r="P284" s="56">
        <v>41392</v>
      </c>
      <c r="Q284" s="81">
        <v>24</v>
      </c>
    </row>
    <row r="285" spans="8:17">
      <c r="H285" s="56">
        <v>41396</v>
      </c>
      <c r="I285" s="84">
        <v>118</v>
      </c>
      <c r="J285" s="56">
        <v>41396</v>
      </c>
      <c r="K285" s="81">
        <v>106</v>
      </c>
      <c r="L285" s="56">
        <v>41396</v>
      </c>
      <c r="M285" s="81">
        <v>62</v>
      </c>
      <c r="N285" s="56">
        <v>41396</v>
      </c>
      <c r="O285" s="81">
        <v>55</v>
      </c>
      <c r="P285" s="56">
        <v>41396</v>
      </c>
      <c r="Q285" s="81">
        <v>24</v>
      </c>
    </row>
    <row r="286" spans="8:17">
      <c r="H286" s="56">
        <v>41397</v>
      </c>
      <c r="I286" s="84">
        <v>118</v>
      </c>
      <c r="J286" s="56">
        <v>41397</v>
      </c>
      <c r="K286" s="81">
        <v>105</v>
      </c>
      <c r="L286" s="56">
        <v>41397</v>
      </c>
      <c r="M286" s="81">
        <v>62</v>
      </c>
      <c r="N286" s="56">
        <v>41397</v>
      </c>
      <c r="O286" s="81">
        <v>55</v>
      </c>
      <c r="P286" s="56">
        <v>41397</v>
      </c>
      <c r="Q286" s="81">
        <v>24</v>
      </c>
    </row>
    <row r="287" spans="8:17">
      <c r="H287" s="56">
        <v>41400</v>
      </c>
      <c r="I287" s="84">
        <v>118</v>
      </c>
      <c r="J287" s="56">
        <v>41400</v>
      </c>
      <c r="K287" s="81">
        <v>105</v>
      </c>
      <c r="L287" s="56">
        <v>41400</v>
      </c>
      <c r="M287" s="81">
        <v>62</v>
      </c>
      <c r="N287" s="56">
        <v>41400</v>
      </c>
      <c r="O287" s="81">
        <v>55</v>
      </c>
      <c r="P287" s="56">
        <v>41400</v>
      </c>
      <c r="Q287" s="81">
        <v>24</v>
      </c>
    </row>
    <row r="288" spans="8:17">
      <c r="H288" s="56">
        <v>41401</v>
      </c>
      <c r="I288" s="84">
        <v>118</v>
      </c>
      <c r="J288" s="56">
        <v>41401</v>
      </c>
      <c r="K288" s="81">
        <v>105</v>
      </c>
      <c r="L288" s="56">
        <v>41401</v>
      </c>
      <c r="M288" s="81">
        <v>62</v>
      </c>
      <c r="N288" s="56">
        <v>41401</v>
      </c>
      <c r="O288" s="81">
        <v>55</v>
      </c>
      <c r="P288" s="56">
        <v>41401</v>
      </c>
      <c r="Q288" s="81">
        <v>24</v>
      </c>
    </row>
    <row r="289" spans="8:17">
      <c r="H289" s="56">
        <v>41402</v>
      </c>
      <c r="I289" s="84">
        <v>118</v>
      </c>
      <c r="J289" s="56">
        <v>41402</v>
      </c>
      <c r="K289" s="81">
        <v>101.5</v>
      </c>
      <c r="L289" s="56">
        <v>41402</v>
      </c>
      <c r="M289" s="81">
        <v>62</v>
      </c>
      <c r="N289" s="56">
        <v>41402</v>
      </c>
      <c r="O289" s="81">
        <v>55</v>
      </c>
      <c r="P289" s="56">
        <v>41402</v>
      </c>
      <c r="Q289" s="81">
        <v>24</v>
      </c>
    </row>
    <row r="290" spans="8:17">
      <c r="H290" s="56">
        <v>41403</v>
      </c>
      <c r="I290" s="84">
        <v>118</v>
      </c>
      <c r="J290" s="56">
        <v>41403</v>
      </c>
      <c r="K290" s="81">
        <v>100</v>
      </c>
      <c r="L290" s="56">
        <v>41403</v>
      </c>
      <c r="M290" s="81">
        <v>62</v>
      </c>
      <c r="N290" s="56">
        <v>41403</v>
      </c>
      <c r="O290" s="81">
        <v>55</v>
      </c>
      <c r="P290" s="56">
        <v>41403</v>
      </c>
      <c r="Q290" s="81">
        <v>24</v>
      </c>
    </row>
    <row r="291" spans="8:17">
      <c r="H291" s="56">
        <v>41404</v>
      </c>
      <c r="I291" s="84">
        <v>118</v>
      </c>
      <c r="J291" s="56">
        <v>41404</v>
      </c>
      <c r="K291" s="81">
        <v>100</v>
      </c>
      <c r="L291" s="56">
        <v>41404</v>
      </c>
      <c r="M291" s="81">
        <v>62</v>
      </c>
      <c r="N291" s="56">
        <v>41404</v>
      </c>
      <c r="O291" s="81">
        <v>55</v>
      </c>
      <c r="P291" s="56">
        <v>41404</v>
      </c>
      <c r="Q291" s="81">
        <v>24</v>
      </c>
    </row>
    <row r="292" spans="8:17">
      <c r="H292" s="56">
        <v>41407</v>
      </c>
      <c r="I292" s="84">
        <v>118</v>
      </c>
      <c r="J292" s="56">
        <v>41407</v>
      </c>
      <c r="K292" s="81">
        <v>100</v>
      </c>
      <c r="L292" s="56">
        <v>41407</v>
      </c>
      <c r="M292" s="81">
        <v>62</v>
      </c>
      <c r="N292" s="56">
        <v>41407</v>
      </c>
      <c r="O292" s="81">
        <v>55</v>
      </c>
      <c r="P292" s="56">
        <v>41407</v>
      </c>
      <c r="Q292" s="81">
        <v>24</v>
      </c>
    </row>
    <row r="293" spans="8:17">
      <c r="H293" s="56">
        <v>41408</v>
      </c>
      <c r="I293" s="84">
        <v>115</v>
      </c>
      <c r="J293" s="56">
        <v>41408</v>
      </c>
      <c r="K293" s="81">
        <v>100</v>
      </c>
      <c r="L293" s="56">
        <v>41408</v>
      </c>
      <c r="M293" s="81">
        <v>62</v>
      </c>
      <c r="N293" s="56">
        <v>41408</v>
      </c>
      <c r="O293" s="81">
        <v>55</v>
      </c>
      <c r="P293" s="56">
        <v>41408</v>
      </c>
      <c r="Q293" s="81">
        <v>24</v>
      </c>
    </row>
    <row r="294" spans="8:17">
      <c r="H294" s="56">
        <v>41409</v>
      </c>
      <c r="I294" s="84">
        <v>115</v>
      </c>
      <c r="J294" s="56">
        <v>41409</v>
      </c>
      <c r="K294" s="81">
        <v>100</v>
      </c>
      <c r="L294" s="56">
        <v>41409</v>
      </c>
      <c r="M294" s="81">
        <v>62</v>
      </c>
      <c r="N294" s="56">
        <v>41409</v>
      </c>
      <c r="O294" s="81">
        <v>55</v>
      </c>
      <c r="P294" s="56">
        <v>41409</v>
      </c>
      <c r="Q294" s="81">
        <v>24</v>
      </c>
    </row>
    <row r="295" spans="8:17">
      <c r="H295" s="56">
        <v>41410</v>
      </c>
      <c r="I295" s="84">
        <v>115</v>
      </c>
      <c r="J295" s="56">
        <v>41410</v>
      </c>
      <c r="K295" s="81">
        <v>100</v>
      </c>
      <c r="L295" s="56">
        <v>41410</v>
      </c>
      <c r="M295" s="81">
        <v>62</v>
      </c>
      <c r="N295" s="56">
        <v>41410</v>
      </c>
      <c r="O295" s="81">
        <v>55</v>
      </c>
      <c r="P295" s="56">
        <v>41410</v>
      </c>
      <c r="Q295" s="81">
        <v>24</v>
      </c>
    </row>
    <row r="296" spans="8:17">
      <c r="H296" s="56">
        <v>41411</v>
      </c>
      <c r="I296" s="84">
        <v>115</v>
      </c>
      <c r="J296" s="56">
        <v>41411</v>
      </c>
      <c r="K296" s="81">
        <v>100</v>
      </c>
      <c r="L296" s="56">
        <v>41411</v>
      </c>
      <c r="M296" s="81">
        <v>62</v>
      </c>
      <c r="N296" s="56">
        <v>41411</v>
      </c>
      <c r="O296" s="81">
        <v>55</v>
      </c>
      <c r="P296" s="56">
        <v>41411</v>
      </c>
      <c r="Q296" s="81">
        <v>24</v>
      </c>
    </row>
    <row r="297" spans="8:17">
      <c r="H297" s="56">
        <v>41414</v>
      </c>
      <c r="I297" s="84">
        <v>115</v>
      </c>
      <c r="J297" s="56">
        <v>41414</v>
      </c>
      <c r="K297" s="81">
        <v>100</v>
      </c>
      <c r="L297" s="56">
        <v>41414</v>
      </c>
      <c r="M297" s="81">
        <v>62</v>
      </c>
      <c r="N297" s="56">
        <v>41414</v>
      </c>
      <c r="O297" s="81">
        <v>55</v>
      </c>
      <c r="P297" s="56">
        <v>41414</v>
      </c>
      <c r="Q297" s="81">
        <v>24</v>
      </c>
    </row>
    <row r="298" spans="8:17">
      <c r="H298" s="56">
        <v>41415</v>
      </c>
      <c r="I298" s="84">
        <v>115</v>
      </c>
      <c r="J298" s="56">
        <v>41415</v>
      </c>
      <c r="K298" s="81">
        <v>100</v>
      </c>
      <c r="L298" s="56">
        <v>41415</v>
      </c>
      <c r="M298" s="81">
        <v>62</v>
      </c>
      <c r="N298" s="56">
        <v>41415</v>
      </c>
      <c r="O298" s="81">
        <v>55</v>
      </c>
      <c r="P298" s="56">
        <v>41415</v>
      </c>
      <c r="Q298" s="81">
        <v>24</v>
      </c>
    </row>
    <row r="299" spans="8:17">
      <c r="H299" s="56">
        <v>41416</v>
      </c>
      <c r="I299" s="84">
        <v>115</v>
      </c>
      <c r="J299" s="56">
        <v>41416</v>
      </c>
      <c r="K299" s="81">
        <v>105</v>
      </c>
      <c r="L299" s="56">
        <v>41416</v>
      </c>
      <c r="M299" s="81">
        <v>62</v>
      </c>
      <c r="N299" s="56">
        <v>41416</v>
      </c>
      <c r="O299" s="81">
        <v>55</v>
      </c>
      <c r="P299" s="56">
        <v>41416</v>
      </c>
      <c r="Q299" s="81">
        <v>24</v>
      </c>
    </row>
    <row r="300" spans="8:17">
      <c r="H300" s="56">
        <v>41417</v>
      </c>
      <c r="I300" s="84">
        <v>115</v>
      </c>
      <c r="J300" s="56">
        <v>41417</v>
      </c>
      <c r="K300" s="81">
        <v>107.5</v>
      </c>
      <c r="L300" s="56">
        <v>41417</v>
      </c>
      <c r="M300" s="81">
        <v>62</v>
      </c>
      <c r="N300" s="56">
        <v>41417</v>
      </c>
      <c r="O300" s="81">
        <v>55</v>
      </c>
      <c r="P300" s="56">
        <v>41417</v>
      </c>
      <c r="Q300" s="81">
        <v>24</v>
      </c>
    </row>
    <row r="301" spans="8:17">
      <c r="H301" s="56">
        <v>41418</v>
      </c>
      <c r="I301" s="84">
        <v>115</v>
      </c>
      <c r="J301" s="56">
        <v>41418</v>
      </c>
      <c r="K301" s="81">
        <v>107.5</v>
      </c>
      <c r="L301" s="56">
        <v>41418</v>
      </c>
      <c r="M301" s="81">
        <v>62</v>
      </c>
      <c r="N301" s="56">
        <v>41418</v>
      </c>
      <c r="O301" s="81">
        <v>55</v>
      </c>
      <c r="P301" s="56">
        <v>41418</v>
      </c>
      <c r="Q301" s="81">
        <v>24</v>
      </c>
    </row>
    <row r="302" spans="8:17">
      <c r="H302" s="56">
        <v>41421</v>
      </c>
      <c r="I302" s="84">
        <v>115</v>
      </c>
      <c r="J302" s="56">
        <v>41421</v>
      </c>
      <c r="K302" s="81">
        <v>107.5</v>
      </c>
      <c r="L302" s="56">
        <v>41421</v>
      </c>
      <c r="M302" s="81">
        <v>62</v>
      </c>
      <c r="N302" s="56">
        <v>41421</v>
      </c>
      <c r="O302" s="81">
        <v>55</v>
      </c>
      <c r="P302" s="56">
        <v>41421</v>
      </c>
      <c r="Q302" s="81">
        <v>24</v>
      </c>
    </row>
    <row r="303" spans="8:17">
      <c r="H303" s="56">
        <v>41422</v>
      </c>
      <c r="I303" s="84">
        <v>115</v>
      </c>
      <c r="J303" s="56">
        <v>41422</v>
      </c>
      <c r="K303" s="81">
        <v>105</v>
      </c>
      <c r="L303" s="56">
        <v>41422</v>
      </c>
      <c r="M303" s="81">
        <v>62</v>
      </c>
      <c r="N303" s="56">
        <v>41422</v>
      </c>
      <c r="O303" s="81">
        <v>55</v>
      </c>
      <c r="P303" s="56">
        <v>41422</v>
      </c>
      <c r="Q303" s="81">
        <v>24</v>
      </c>
    </row>
    <row r="304" spans="8:17">
      <c r="H304" s="56">
        <v>41423</v>
      </c>
      <c r="I304" s="84">
        <v>115</v>
      </c>
      <c r="J304" s="56">
        <v>41423</v>
      </c>
      <c r="K304" s="81">
        <v>105</v>
      </c>
      <c r="L304" s="56">
        <v>41423</v>
      </c>
      <c r="M304" s="81">
        <v>62</v>
      </c>
      <c r="N304" s="56">
        <v>41423</v>
      </c>
      <c r="O304" s="81">
        <v>55</v>
      </c>
      <c r="P304" s="56">
        <v>41423</v>
      </c>
      <c r="Q304" s="81">
        <v>24</v>
      </c>
    </row>
    <row r="305" spans="8:17">
      <c r="H305" s="56">
        <v>41424</v>
      </c>
      <c r="I305" s="84">
        <v>115</v>
      </c>
      <c r="J305" s="56">
        <v>41424</v>
      </c>
      <c r="K305" s="81">
        <v>105</v>
      </c>
      <c r="L305" s="56">
        <v>41424</v>
      </c>
      <c r="M305" s="81">
        <v>62</v>
      </c>
      <c r="N305" s="56">
        <v>41424</v>
      </c>
      <c r="O305" s="81">
        <v>55</v>
      </c>
      <c r="P305" s="56">
        <v>41424</v>
      </c>
      <c r="Q305" s="81">
        <v>24</v>
      </c>
    </row>
    <row r="306" spans="8:17">
      <c r="H306" s="56">
        <v>41425</v>
      </c>
      <c r="I306" s="84">
        <v>115</v>
      </c>
      <c r="J306" s="56">
        <v>41425</v>
      </c>
      <c r="K306" s="81">
        <v>102</v>
      </c>
      <c r="L306" s="56">
        <v>41425</v>
      </c>
      <c r="M306" s="81">
        <v>62</v>
      </c>
      <c r="N306" s="56">
        <v>41425</v>
      </c>
      <c r="O306" s="81">
        <v>55</v>
      </c>
      <c r="P306" s="56">
        <v>41425</v>
      </c>
      <c r="Q306" s="81">
        <v>24</v>
      </c>
    </row>
    <row r="307" spans="8:17">
      <c r="H307" s="56">
        <v>41428</v>
      </c>
      <c r="I307" s="84">
        <v>115</v>
      </c>
      <c r="J307" s="56">
        <v>41428</v>
      </c>
      <c r="K307" s="81">
        <v>102</v>
      </c>
      <c r="L307" s="56">
        <v>41428</v>
      </c>
      <c r="M307" s="81">
        <v>62</v>
      </c>
      <c r="N307" s="56">
        <v>41428</v>
      </c>
      <c r="O307" s="81">
        <v>55</v>
      </c>
      <c r="P307" s="56">
        <v>41428</v>
      </c>
      <c r="Q307" s="81">
        <v>24</v>
      </c>
    </row>
    <row r="308" spans="8:17">
      <c r="H308" s="56">
        <v>41429</v>
      </c>
      <c r="I308" s="84">
        <v>115</v>
      </c>
      <c r="J308" s="56">
        <v>41429</v>
      </c>
      <c r="K308" s="81">
        <v>102</v>
      </c>
      <c r="L308" s="56">
        <v>41429</v>
      </c>
      <c r="M308" s="81">
        <v>62</v>
      </c>
      <c r="N308" s="56">
        <v>41429</v>
      </c>
      <c r="O308" s="81">
        <v>55</v>
      </c>
      <c r="P308" s="56">
        <v>41429</v>
      </c>
      <c r="Q308" s="81">
        <v>24</v>
      </c>
    </row>
    <row r="309" spans="8:17">
      <c r="H309" s="56">
        <v>41430</v>
      </c>
      <c r="I309" s="84">
        <v>115</v>
      </c>
      <c r="J309" s="56">
        <v>41430</v>
      </c>
      <c r="K309" s="81">
        <v>102</v>
      </c>
      <c r="L309" s="56">
        <v>41430</v>
      </c>
      <c r="M309" s="81">
        <v>62</v>
      </c>
      <c r="N309" s="56">
        <v>41430</v>
      </c>
      <c r="O309" s="81">
        <v>55</v>
      </c>
      <c r="P309" s="56">
        <v>41430</v>
      </c>
      <c r="Q309" s="81">
        <v>24</v>
      </c>
    </row>
    <row r="310" spans="8:17">
      <c r="H310" s="56">
        <v>41431</v>
      </c>
      <c r="I310" s="84">
        <v>115</v>
      </c>
      <c r="J310" s="56">
        <v>41431</v>
      </c>
      <c r="K310" s="81">
        <v>102</v>
      </c>
      <c r="L310" s="56">
        <v>41431</v>
      </c>
      <c r="M310" s="81">
        <v>62</v>
      </c>
      <c r="N310" s="56">
        <v>41431</v>
      </c>
      <c r="O310" s="81">
        <v>55</v>
      </c>
      <c r="P310" s="56">
        <v>41431</v>
      </c>
      <c r="Q310" s="81">
        <v>24</v>
      </c>
    </row>
    <row r="311" spans="8:17">
      <c r="H311" s="56">
        <v>41432</v>
      </c>
      <c r="I311" s="84">
        <v>115</v>
      </c>
      <c r="J311" s="56">
        <v>41432</v>
      </c>
      <c r="K311" s="81">
        <v>102</v>
      </c>
      <c r="L311" s="56">
        <v>41432</v>
      </c>
      <c r="M311" s="81">
        <v>62</v>
      </c>
      <c r="N311" s="56">
        <v>41432</v>
      </c>
      <c r="O311" s="81">
        <v>55</v>
      </c>
      <c r="P311" s="56">
        <v>41432</v>
      </c>
      <c r="Q311" s="81">
        <v>24</v>
      </c>
    </row>
    <row r="312" spans="8:17">
      <c r="H312" s="56">
        <v>41433</v>
      </c>
      <c r="I312" s="84">
        <v>115</v>
      </c>
      <c r="J312" s="56">
        <v>41433</v>
      </c>
      <c r="K312" s="81">
        <v>102</v>
      </c>
      <c r="L312" s="56">
        <v>41433</v>
      </c>
      <c r="M312" s="81">
        <v>62</v>
      </c>
      <c r="N312" s="56">
        <v>41433</v>
      </c>
      <c r="O312" s="81">
        <v>55</v>
      </c>
      <c r="P312" s="56">
        <v>41433</v>
      </c>
      <c r="Q312" s="81">
        <v>24</v>
      </c>
    </row>
    <row r="313" spans="8:17">
      <c r="H313" s="56">
        <v>41434</v>
      </c>
      <c r="I313" s="84">
        <v>115</v>
      </c>
      <c r="J313" s="56">
        <v>41434</v>
      </c>
      <c r="K313" s="81">
        <v>102</v>
      </c>
      <c r="L313" s="56">
        <v>41434</v>
      </c>
      <c r="M313" s="81">
        <v>62</v>
      </c>
      <c r="N313" s="56">
        <v>41434</v>
      </c>
      <c r="O313" s="81">
        <v>55</v>
      </c>
      <c r="P313" s="56">
        <v>41434</v>
      </c>
      <c r="Q313" s="81">
        <v>24</v>
      </c>
    </row>
    <row r="314" spans="8:17">
      <c r="H314" s="56">
        <v>41443</v>
      </c>
      <c r="I314" s="84">
        <v>115</v>
      </c>
      <c r="J314" s="56">
        <v>41443</v>
      </c>
      <c r="K314" s="81">
        <v>100</v>
      </c>
      <c r="L314" s="56">
        <v>41443</v>
      </c>
      <c r="M314" s="81">
        <v>62</v>
      </c>
      <c r="N314" s="56">
        <v>41443</v>
      </c>
      <c r="O314" s="81">
        <v>55</v>
      </c>
      <c r="P314" s="56">
        <v>41443</v>
      </c>
      <c r="Q314" s="81">
        <v>24</v>
      </c>
    </row>
    <row r="315" spans="8:17">
      <c r="H315" s="56">
        <v>41444</v>
      </c>
      <c r="I315" s="84">
        <v>115</v>
      </c>
      <c r="J315" s="56">
        <v>41444</v>
      </c>
      <c r="K315" s="81">
        <v>100</v>
      </c>
      <c r="L315" s="56">
        <v>41444</v>
      </c>
      <c r="M315" s="81">
        <v>62</v>
      </c>
      <c r="N315" s="56">
        <v>41444</v>
      </c>
      <c r="O315" s="81">
        <v>55</v>
      </c>
      <c r="P315" s="56">
        <v>41444</v>
      </c>
      <c r="Q315" s="81">
        <v>24</v>
      </c>
    </row>
    <row r="316" spans="8:17">
      <c r="H316" s="56">
        <v>41445</v>
      </c>
      <c r="I316" s="84">
        <v>115</v>
      </c>
      <c r="J316" s="56">
        <v>41445</v>
      </c>
      <c r="K316" s="81">
        <v>100</v>
      </c>
      <c r="L316" s="56">
        <v>41445</v>
      </c>
      <c r="M316" s="81">
        <v>62</v>
      </c>
      <c r="N316" s="56">
        <v>41445</v>
      </c>
      <c r="O316" s="81">
        <v>55</v>
      </c>
      <c r="P316" s="56">
        <v>41445</v>
      </c>
      <c r="Q316" s="81">
        <v>24</v>
      </c>
    </row>
    <row r="317" spans="8:17">
      <c r="H317" s="56">
        <v>41446</v>
      </c>
      <c r="I317" s="84">
        <v>115</v>
      </c>
      <c r="J317" s="56">
        <v>41446</v>
      </c>
      <c r="K317" s="81">
        <v>100</v>
      </c>
      <c r="L317" s="56">
        <v>41446</v>
      </c>
      <c r="M317" s="81">
        <v>62</v>
      </c>
      <c r="N317" s="56">
        <v>41446</v>
      </c>
      <c r="O317" s="81">
        <v>55</v>
      </c>
      <c r="P317" s="56">
        <v>41446</v>
      </c>
      <c r="Q317" s="81">
        <v>24</v>
      </c>
    </row>
    <row r="318" spans="8:17">
      <c r="H318" s="56">
        <v>41449</v>
      </c>
      <c r="I318" s="84">
        <v>115</v>
      </c>
      <c r="J318" s="56">
        <v>41449</v>
      </c>
      <c r="K318" s="81">
        <v>100</v>
      </c>
      <c r="L318" s="56">
        <v>41449</v>
      </c>
      <c r="M318" s="81">
        <v>62</v>
      </c>
      <c r="N318" s="56">
        <v>41449</v>
      </c>
      <c r="O318" s="81">
        <v>55</v>
      </c>
      <c r="P318" s="56">
        <v>41449</v>
      </c>
      <c r="Q318" s="81">
        <v>24</v>
      </c>
    </row>
    <row r="319" spans="8:17">
      <c r="H319" s="56">
        <v>41450</v>
      </c>
      <c r="I319" s="84">
        <v>115</v>
      </c>
      <c r="J319" s="56">
        <v>41450</v>
      </c>
      <c r="K319" s="81">
        <v>100</v>
      </c>
      <c r="L319" s="56">
        <v>41450</v>
      </c>
      <c r="M319" s="81">
        <v>62</v>
      </c>
      <c r="N319" s="56">
        <v>41450</v>
      </c>
      <c r="O319" s="81">
        <v>55</v>
      </c>
      <c r="P319" s="56">
        <v>41450</v>
      </c>
      <c r="Q319" s="81">
        <v>24</v>
      </c>
    </row>
    <row r="320" spans="8:17">
      <c r="H320" s="56">
        <v>41451</v>
      </c>
      <c r="I320" s="84">
        <v>115</v>
      </c>
      <c r="J320" s="56">
        <v>41451</v>
      </c>
      <c r="K320" s="81">
        <v>100</v>
      </c>
      <c r="L320" s="56">
        <v>41451</v>
      </c>
      <c r="M320" s="81">
        <v>62</v>
      </c>
      <c r="N320" s="56">
        <v>41451</v>
      </c>
      <c r="O320" s="81">
        <v>55</v>
      </c>
      <c r="P320" s="56">
        <v>41451</v>
      </c>
      <c r="Q320" s="81">
        <v>24</v>
      </c>
    </row>
    <row r="321" spans="8:17">
      <c r="H321" s="56">
        <v>41452</v>
      </c>
      <c r="I321" s="84">
        <v>115</v>
      </c>
      <c r="J321" s="56">
        <v>41452</v>
      </c>
      <c r="K321" s="81">
        <v>100</v>
      </c>
      <c r="L321" s="56">
        <v>41452</v>
      </c>
      <c r="M321" s="81">
        <v>62</v>
      </c>
      <c r="N321" s="56">
        <v>41452</v>
      </c>
      <c r="O321" s="81">
        <v>55</v>
      </c>
      <c r="P321" s="56">
        <v>41452</v>
      </c>
      <c r="Q321" s="81">
        <v>24</v>
      </c>
    </row>
    <row r="322" spans="8:17">
      <c r="H322" s="56">
        <v>41453</v>
      </c>
      <c r="I322" s="84">
        <v>115</v>
      </c>
      <c r="J322" s="56">
        <v>41453</v>
      </c>
      <c r="K322" s="81">
        <v>100</v>
      </c>
      <c r="L322" s="56">
        <v>41453</v>
      </c>
      <c r="M322" s="81">
        <v>62</v>
      </c>
      <c r="N322" s="56">
        <v>41453</v>
      </c>
      <c r="O322" s="81">
        <v>55</v>
      </c>
      <c r="P322" s="56">
        <v>41453</v>
      </c>
      <c r="Q322" s="81">
        <v>24</v>
      </c>
    </row>
    <row r="323" spans="8:17">
      <c r="H323" s="56">
        <v>41456</v>
      </c>
      <c r="I323" s="84">
        <v>115</v>
      </c>
      <c r="J323" s="56">
        <v>41456</v>
      </c>
      <c r="K323" s="81">
        <v>100</v>
      </c>
      <c r="L323" s="56">
        <v>41456</v>
      </c>
      <c r="M323" s="81">
        <v>62</v>
      </c>
      <c r="N323" s="56">
        <v>41456</v>
      </c>
      <c r="O323" s="81">
        <v>55</v>
      </c>
      <c r="P323" s="56">
        <v>41456</v>
      </c>
      <c r="Q323" s="81">
        <v>24</v>
      </c>
    </row>
    <row r="324" spans="8:17">
      <c r="H324" s="56">
        <v>41457</v>
      </c>
      <c r="I324" s="84">
        <v>115</v>
      </c>
      <c r="J324" s="56">
        <v>41457</v>
      </c>
      <c r="K324" s="81">
        <v>100</v>
      </c>
      <c r="L324" s="56">
        <v>41457</v>
      </c>
      <c r="M324" s="81">
        <v>62</v>
      </c>
      <c r="N324" s="56">
        <v>41457</v>
      </c>
      <c r="O324" s="81">
        <v>55</v>
      </c>
      <c r="P324" s="56">
        <v>41457</v>
      </c>
      <c r="Q324" s="81">
        <v>24</v>
      </c>
    </row>
    <row r="325" spans="8:17">
      <c r="H325" s="56">
        <v>41458</v>
      </c>
      <c r="I325" s="84">
        <v>115</v>
      </c>
      <c r="J325" s="56">
        <v>41458</v>
      </c>
      <c r="K325" s="81">
        <v>100</v>
      </c>
      <c r="L325" s="56">
        <v>41458</v>
      </c>
      <c r="M325" s="81">
        <v>62</v>
      </c>
      <c r="N325" s="56">
        <v>41458</v>
      </c>
      <c r="O325" s="81">
        <v>55</v>
      </c>
      <c r="P325" s="56">
        <v>41458</v>
      </c>
      <c r="Q325" s="81">
        <v>24</v>
      </c>
    </row>
    <row r="326" spans="8:17">
      <c r="H326" s="56">
        <v>41459</v>
      </c>
      <c r="I326" s="84">
        <v>115</v>
      </c>
      <c r="J326" s="56">
        <v>41459</v>
      </c>
      <c r="K326" s="81">
        <v>100</v>
      </c>
      <c r="L326" s="56">
        <v>41459</v>
      </c>
      <c r="M326" s="81">
        <v>62</v>
      </c>
      <c r="N326" s="56">
        <v>41459</v>
      </c>
      <c r="O326" s="81">
        <v>55</v>
      </c>
      <c r="P326" s="56">
        <v>41459</v>
      </c>
      <c r="Q326" s="81">
        <v>24</v>
      </c>
    </row>
    <row r="327" spans="8:17">
      <c r="H327" s="56">
        <v>41460</v>
      </c>
      <c r="I327" s="84">
        <v>115</v>
      </c>
      <c r="J327" s="56">
        <v>41460</v>
      </c>
      <c r="K327" s="81">
        <v>100</v>
      </c>
      <c r="L327" s="56">
        <v>41460</v>
      </c>
      <c r="M327" s="81">
        <v>62</v>
      </c>
      <c r="N327" s="56">
        <v>41460</v>
      </c>
      <c r="O327" s="81">
        <v>55</v>
      </c>
      <c r="P327" s="56">
        <v>41460</v>
      </c>
      <c r="Q327" s="81">
        <v>24</v>
      </c>
    </row>
    <row r="328" spans="8:17">
      <c r="H328" s="56">
        <v>41463</v>
      </c>
      <c r="I328" s="84">
        <v>115</v>
      </c>
      <c r="J328" s="56">
        <v>41463</v>
      </c>
      <c r="K328" s="81">
        <v>100</v>
      </c>
      <c r="L328" s="56">
        <v>41463</v>
      </c>
      <c r="M328" s="81">
        <v>62</v>
      </c>
      <c r="N328" s="56">
        <v>41463</v>
      </c>
      <c r="O328" s="81">
        <v>55</v>
      </c>
      <c r="P328" s="56">
        <v>41463</v>
      </c>
      <c r="Q328" s="81">
        <v>24</v>
      </c>
    </row>
    <row r="329" spans="8:17">
      <c r="H329" s="56">
        <v>41464</v>
      </c>
      <c r="I329" s="84">
        <v>113</v>
      </c>
      <c r="J329" s="56">
        <v>41464</v>
      </c>
      <c r="K329" s="81">
        <v>98</v>
      </c>
      <c r="L329" s="56">
        <v>41464</v>
      </c>
      <c r="M329" s="81">
        <v>60</v>
      </c>
      <c r="N329" s="56">
        <v>41464</v>
      </c>
      <c r="O329" s="81">
        <v>55</v>
      </c>
      <c r="P329" s="56">
        <v>41464</v>
      </c>
      <c r="Q329" s="81">
        <v>24</v>
      </c>
    </row>
    <row r="330" spans="8:17">
      <c r="H330" s="56">
        <v>41465</v>
      </c>
      <c r="I330" s="84">
        <v>113</v>
      </c>
      <c r="J330" s="56">
        <v>41465</v>
      </c>
      <c r="K330" s="81">
        <v>98</v>
      </c>
      <c r="L330" s="56">
        <v>41465</v>
      </c>
      <c r="M330" s="81">
        <v>60</v>
      </c>
      <c r="N330" s="56">
        <v>41465</v>
      </c>
      <c r="O330" s="81">
        <v>55</v>
      </c>
      <c r="P330" s="56">
        <v>41465</v>
      </c>
      <c r="Q330" s="81">
        <v>24</v>
      </c>
    </row>
    <row r="331" spans="8:17">
      <c r="H331" s="56">
        <v>41466</v>
      </c>
      <c r="I331" s="84">
        <v>113</v>
      </c>
      <c r="J331" s="56">
        <v>41466</v>
      </c>
      <c r="K331" s="81">
        <v>98</v>
      </c>
      <c r="L331" s="56">
        <v>41466</v>
      </c>
      <c r="M331" s="81">
        <v>60</v>
      </c>
      <c r="N331" s="56">
        <v>41466</v>
      </c>
      <c r="O331" s="81">
        <v>55</v>
      </c>
      <c r="P331" s="56">
        <v>41466</v>
      </c>
      <c r="Q331" s="81">
        <v>24</v>
      </c>
    </row>
    <row r="332" spans="8:17">
      <c r="H332" s="56">
        <v>41467</v>
      </c>
      <c r="I332" s="84">
        <v>113</v>
      </c>
      <c r="J332" s="56">
        <v>41467</v>
      </c>
      <c r="K332" s="81">
        <v>98</v>
      </c>
      <c r="L332" s="56">
        <v>41467</v>
      </c>
      <c r="M332" s="81">
        <v>60</v>
      </c>
      <c r="N332" s="56">
        <v>41467</v>
      </c>
      <c r="O332" s="81">
        <v>55</v>
      </c>
      <c r="P332" s="56">
        <v>41467</v>
      </c>
      <c r="Q332" s="81">
        <v>24</v>
      </c>
    </row>
    <row r="333" spans="8:17">
      <c r="H333" s="56">
        <v>41470</v>
      </c>
      <c r="I333" s="84">
        <v>113</v>
      </c>
      <c r="J333" s="56">
        <v>41470</v>
      </c>
      <c r="K333" s="81">
        <v>98</v>
      </c>
      <c r="L333" s="56">
        <v>41470</v>
      </c>
      <c r="M333" s="81">
        <v>60</v>
      </c>
      <c r="N333" s="56">
        <v>41470</v>
      </c>
      <c r="O333" s="81">
        <v>55</v>
      </c>
      <c r="P333" s="56">
        <v>41470</v>
      </c>
      <c r="Q333" s="81">
        <v>24</v>
      </c>
    </row>
    <row r="334" spans="8:17">
      <c r="H334" s="56">
        <v>41471</v>
      </c>
      <c r="I334" s="84">
        <v>113</v>
      </c>
      <c r="J334" s="56">
        <v>41471</v>
      </c>
      <c r="K334" s="81">
        <v>98</v>
      </c>
      <c r="L334" s="56">
        <v>41471</v>
      </c>
      <c r="M334" s="81">
        <v>60</v>
      </c>
      <c r="N334" s="56">
        <v>41471</v>
      </c>
      <c r="O334" s="81">
        <v>55</v>
      </c>
      <c r="P334" s="56">
        <v>41471</v>
      </c>
      <c r="Q334" s="81">
        <v>24</v>
      </c>
    </row>
    <row r="335" spans="8:17">
      <c r="H335" s="56">
        <v>41472</v>
      </c>
      <c r="I335" s="84">
        <v>113</v>
      </c>
      <c r="J335" s="56">
        <v>41472</v>
      </c>
      <c r="K335" s="81">
        <v>98</v>
      </c>
      <c r="L335" s="56">
        <v>41472</v>
      </c>
      <c r="M335" s="81">
        <v>60</v>
      </c>
      <c r="N335" s="56">
        <v>41472</v>
      </c>
      <c r="O335" s="81">
        <v>55</v>
      </c>
      <c r="P335" s="56">
        <v>41472</v>
      </c>
      <c r="Q335" s="81">
        <v>24</v>
      </c>
    </row>
    <row r="336" spans="8:17">
      <c r="H336" s="56">
        <v>41473</v>
      </c>
      <c r="I336" s="84">
        <v>113</v>
      </c>
      <c r="J336" s="56">
        <v>41473</v>
      </c>
      <c r="K336" s="81">
        <v>98</v>
      </c>
      <c r="L336" s="56">
        <v>41473</v>
      </c>
      <c r="M336" s="81">
        <v>60</v>
      </c>
      <c r="N336" s="56">
        <v>41473</v>
      </c>
      <c r="O336" s="81">
        <v>55</v>
      </c>
      <c r="P336" s="56">
        <v>41473</v>
      </c>
      <c r="Q336" s="81">
        <v>24</v>
      </c>
    </row>
    <row r="337" spans="8:17">
      <c r="H337" s="56">
        <v>41474</v>
      </c>
      <c r="I337" s="84">
        <v>113</v>
      </c>
      <c r="J337" s="56">
        <v>41474</v>
      </c>
      <c r="K337" s="81">
        <v>98</v>
      </c>
      <c r="L337" s="56">
        <v>41474</v>
      </c>
      <c r="M337" s="81">
        <v>60</v>
      </c>
      <c r="N337" s="56">
        <v>41474</v>
      </c>
      <c r="O337" s="81">
        <v>55</v>
      </c>
      <c r="P337" s="56">
        <v>41474</v>
      </c>
      <c r="Q337" s="81">
        <v>24</v>
      </c>
    </row>
    <row r="338" spans="8:17">
      <c r="H338" s="56">
        <v>41477</v>
      </c>
      <c r="I338" s="84">
        <v>113</v>
      </c>
      <c r="J338" s="56">
        <v>41477</v>
      </c>
      <c r="K338" s="81">
        <v>98</v>
      </c>
      <c r="L338" s="56">
        <v>41477</v>
      </c>
      <c r="M338" s="81">
        <v>60</v>
      </c>
      <c r="N338" s="56">
        <v>41477</v>
      </c>
      <c r="O338" s="81">
        <v>55</v>
      </c>
      <c r="P338" s="56">
        <v>41477</v>
      </c>
      <c r="Q338" s="81">
        <v>24</v>
      </c>
    </row>
    <row r="339" spans="8:17">
      <c r="H339" s="56">
        <v>41478</v>
      </c>
      <c r="I339" s="84">
        <v>113</v>
      </c>
      <c r="J339" s="56">
        <v>41478</v>
      </c>
      <c r="K339" s="81">
        <v>95</v>
      </c>
      <c r="L339" s="56">
        <v>41478</v>
      </c>
      <c r="M339" s="81">
        <v>60</v>
      </c>
      <c r="N339" s="56">
        <v>41478</v>
      </c>
      <c r="O339" s="81">
        <v>55</v>
      </c>
      <c r="P339" s="56">
        <v>41478</v>
      </c>
      <c r="Q339" s="81">
        <v>24</v>
      </c>
    </row>
    <row r="340" spans="8:17">
      <c r="H340" s="56">
        <v>41479</v>
      </c>
      <c r="I340" s="84">
        <v>113</v>
      </c>
      <c r="J340" s="56">
        <v>41479</v>
      </c>
      <c r="K340" s="81">
        <v>95</v>
      </c>
      <c r="L340" s="56">
        <v>41479</v>
      </c>
      <c r="M340" s="81">
        <v>60</v>
      </c>
      <c r="N340" s="56">
        <v>41479</v>
      </c>
      <c r="O340" s="81">
        <v>55</v>
      </c>
      <c r="P340" s="56">
        <v>41479</v>
      </c>
      <c r="Q340" s="81">
        <v>24</v>
      </c>
    </row>
    <row r="341" spans="8:17">
      <c r="H341" s="56">
        <v>41480</v>
      </c>
      <c r="I341" s="84">
        <v>113</v>
      </c>
      <c r="J341" s="56">
        <v>41480</v>
      </c>
      <c r="K341" s="81">
        <v>95</v>
      </c>
      <c r="L341" s="56">
        <v>41480</v>
      </c>
      <c r="M341" s="81">
        <v>60</v>
      </c>
      <c r="N341" s="56">
        <v>41480</v>
      </c>
      <c r="O341" s="81">
        <v>55</v>
      </c>
      <c r="P341" s="56">
        <v>41480</v>
      </c>
      <c r="Q341" s="81">
        <v>24</v>
      </c>
    </row>
    <row r="342" spans="8:17">
      <c r="H342" s="56">
        <v>41481</v>
      </c>
      <c r="I342" s="84">
        <v>113</v>
      </c>
      <c r="J342" s="56">
        <v>41481</v>
      </c>
      <c r="K342" s="81">
        <v>95</v>
      </c>
      <c r="L342" s="56">
        <v>41481</v>
      </c>
      <c r="M342" s="81">
        <v>60</v>
      </c>
      <c r="N342" s="56">
        <v>41481</v>
      </c>
      <c r="O342" s="81">
        <v>55</v>
      </c>
      <c r="P342" s="56">
        <v>41481</v>
      </c>
      <c r="Q342" s="81">
        <v>24</v>
      </c>
    </row>
    <row r="343" spans="8:17">
      <c r="H343" s="56">
        <v>41484</v>
      </c>
      <c r="I343" s="84">
        <v>113</v>
      </c>
      <c r="J343" s="56">
        <v>41484</v>
      </c>
      <c r="K343" s="81">
        <v>95</v>
      </c>
      <c r="L343" s="56">
        <v>41484</v>
      </c>
      <c r="M343" s="81">
        <v>60</v>
      </c>
      <c r="N343" s="56">
        <v>41484</v>
      </c>
      <c r="O343" s="81">
        <v>55</v>
      </c>
      <c r="P343" s="56">
        <v>41484</v>
      </c>
      <c r="Q343" s="81">
        <v>24</v>
      </c>
    </row>
    <row r="344" spans="8:17">
      <c r="H344" s="56">
        <v>41485</v>
      </c>
      <c r="I344" s="84">
        <v>113</v>
      </c>
      <c r="J344" s="56">
        <v>41485</v>
      </c>
      <c r="K344" s="81">
        <v>95</v>
      </c>
      <c r="L344" s="56">
        <v>41485</v>
      </c>
      <c r="M344" s="81">
        <v>60</v>
      </c>
      <c r="N344" s="56">
        <v>41485</v>
      </c>
      <c r="O344" s="81">
        <v>55</v>
      </c>
      <c r="P344" s="56">
        <v>41485</v>
      </c>
      <c r="Q344" s="81">
        <v>24</v>
      </c>
    </row>
    <row r="345" spans="8:17">
      <c r="H345" s="56">
        <v>41486</v>
      </c>
      <c r="I345" s="84">
        <v>113</v>
      </c>
      <c r="J345" s="56">
        <v>41486</v>
      </c>
      <c r="K345" s="81">
        <v>95</v>
      </c>
      <c r="L345" s="56">
        <v>41486</v>
      </c>
      <c r="M345" s="81">
        <v>60</v>
      </c>
      <c r="N345" s="56">
        <v>41486</v>
      </c>
      <c r="O345" s="81">
        <v>55</v>
      </c>
      <c r="P345" s="56">
        <v>41486</v>
      </c>
      <c r="Q345" s="81">
        <v>24</v>
      </c>
    </row>
    <row r="346" spans="8:17">
      <c r="H346" s="56">
        <v>41487</v>
      </c>
      <c r="I346" s="84">
        <v>113</v>
      </c>
      <c r="J346" s="56">
        <v>41487</v>
      </c>
      <c r="K346" s="81">
        <v>95</v>
      </c>
      <c r="L346" s="56">
        <v>41487</v>
      </c>
      <c r="M346" s="81">
        <v>60</v>
      </c>
      <c r="N346" s="56">
        <v>41487</v>
      </c>
      <c r="O346" s="81">
        <v>55</v>
      </c>
      <c r="P346" s="56">
        <v>41487</v>
      </c>
      <c r="Q346" s="81">
        <v>24</v>
      </c>
    </row>
    <row r="347" spans="8:17">
      <c r="H347" s="56">
        <v>41488</v>
      </c>
      <c r="I347" s="84">
        <v>113</v>
      </c>
      <c r="J347" s="56">
        <v>41488</v>
      </c>
      <c r="K347" s="81">
        <v>95</v>
      </c>
      <c r="L347" s="56">
        <v>41488</v>
      </c>
      <c r="M347" s="81">
        <v>60</v>
      </c>
      <c r="N347" s="56">
        <v>41488</v>
      </c>
      <c r="O347" s="81">
        <v>55</v>
      </c>
      <c r="P347" s="56">
        <v>41488</v>
      </c>
      <c r="Q347" s="81">
        <v>24</v>
      </c>
    </row>
    <row r="348" spans="8:17">
      <c r="H348" s="56">
        <v>41491</v>
      </c>
      <c r="I348" s="84">
        <v>113</v>
      </c>
      <c r="J348" s="56">
        <v>41491</v>
      </c>
      <c r="K348" s="81">
        <v>95</v>
      </c>
      <c r="L348" s="56">
        <v>41491</v>
      </c>
      <c r="M348" s="81">
        <v>60</v>
      </c>
      <c r="N348" s="56">
        <v>41491</v>
      </c>
      <c r="O348" s="81">
        <v>55</v>
      </c>
      <c r="P348" s="56">
        <v>41491</v>
      </c>
      <c r="Q348" s="81">
        <v>24</v>
      </c>
    </row>
    <row r="349" spans="8:17">
      <c r="H349" s="56">
        <v>41492</v>
      </c>
      <c r="I349" s="84">
        <v>113</v>
      </c>
      <c r="J349" s="56">
        <v>41492</v>
      </c>
      <c r="K349" s="81">
        <v>95</v>
      </c>
      <c r="L349" s="56">
        <v>41492</v>
      </c>
      <c r="M349" s="81">
        <v>60</v>
      </c>
      <c r="N349" s="56">
        <v>41492</v>
      </c>
      <c r="O349" s="81">
        <v>55</v>
      </c>
      <c r="P349" s="56">
        <v>41492</v>
      </c>
      <c r="Q349" s="81">
        <v>24</v>
      </c>
    </row>
    <row r="350" spans="8:17">
      <c r="H350" s="56">
        <v>41493</v>
      </c>
      <c r="I350" s="84">
        <v>113</v>
      </c>
      <c r="J350" s="56">
        <v>41493</v>
      </c>
      <c r="K350" s="81">
        <v>95</v>
      </c>
      <c r="L350" s="56">
        <v>41493</v>
      </c>
      <c r="M350" s="81">
        <v>60</v>
      </c>
      <c r="N350" s="56">
        <v>41493</v>
      </c>
      <c r="O350" s="81">
        <v>55</v>
      </c>
      <c r="P350" s="56">
        <v>41493</v>
      </c>
      <c r="Q350" s="81">
        <v>24</v>
      </c>
    </row>
    <row r="351" spans="8:17">
      <c r="H351" s="56">
        <v>41495</v>
      </c>
      <c r="I351" s="84">
        <v>113</v>
      </c>
      <c r="J351" s="56">
        <v>41495</v>
      </c>
      <c r="K351" s="81">
        <v>95</v>
      </c>
      <c r="L351" s="56">
        <v>41495</v>
      </c>
      <c r="M351" s="81">
        <v>60</v>
      </c>
      <c r="N351" s="56">
        <v>41495</v>
      </c>
      <c r="O351" s="81">
        <v>55</v>
      </c>
      <c r="P351" s="56">
        <v>41495</v>
      </c>
      <c r="Q351" s="81">
        <v>24</v>
      </c>
    </row>
    <row r="352" spans="8:17">
      <c r="H352" s="56">
        <v>41498</v>
      </c>
      <c r="I352" s="84">
        <v>113</v>
      </c>
      <c r="J352" s="56">
        <v>41498</v>
      </c>
      <c r="K352" s="81">
        <v>95</v>
      </c>
      <c r="L352" s="56">
        <v>41498</v>
      </c>
      <c r="M352" s="81">
        <v>60</v>
      </c>
      <c r="N352" s="56">
        <v>41498</v>
      </c>
      <c r="O352" s="81">
        <v>55</v>
      </c>
      <c r="P352" s="56">
        <v>41498</v>
      </c>
      <c r="Q352" s="81">
        <v>24</v>
      </c>
    </row>
    <row r="353" spans="8:17">
      <c r="H353" s="56">
        <v>41499</v>
      </c>
      <c r="I353" s="84">
        <v>113</v>
      </c>
      <c r="J353" s="56">
        <v>41499</v>
      </c>
      <c r="K353" s="81">
        <v>95</v>
      </c>
      <c r="L353" s="56">
        <v>41499</v>
      </c>
      <c r="M353" s="81">
        <v>60</v>
      </c>
      <c r="N353" s="56">
        <v>41499</v>
      </c>
      <c r="O353" s="81">
        <v>55</v>
      </c>
      <c r="P353" s="56">
        <v>41499</v>
      </c>
      <c r="Q353" s="81">
        <v>24</v>
      </c>
    </row>
    <row r="354" spans="8:17">
      <c r="H354" s="56">
        <v>41500</v>
      </c>
      <c r="I354" s="84">
        <v>113</v>
      </c>
      <c r="J354" s="56">
        <v>41500</v>
      </c>
      <c r="K354" s="81">
        <v>95</v>
      </c>
      <c r="L354" s="56">
        <v>41500</v>
      </c>
      <c r="M354" s="81">
        <v>60</v>
      </c>
      <c r="N354" s="56">
        <v>41500</v>
      </c>
      <c r="O354" s="81">
        <v>55</v>
      </c>
      <c r="P354" s="56">
        <v>41500</v>
      </c>
      <c r="Q354" s="81">
        <v>24</v>
      </c>
    </row>
    <row r="355" spans="8:17">
      <c r="H355" s="56">
        <v>41501</v>
      </c>
      <c r="I355" s="84">
        <v>113</v>
      </c>
      <c r="J355" s="56">
        <v>41501</v>
      </c>
      <c r="K355" s="81">
        <v>95</v>
      </c>
      <c r="L355" s="56">
        <v>41501</v>
      </c>
      <c r="M355" s="81">
        <v>60</v>
      </c>
      <c r="N355" s="56">
        <v>41501</v>
      </c>
      <c r="O355" s="81">
        <v>55</v>
      </c>
      <c r="P355" s="56">
        <v>41501</v>
      </c>
      <c r="Q355" s="81">
        <v>24</v>
      </c>
    </row>
    <row r="356" spans="8:17">
      <c r="H356" s="56">
        <v>41502</v>
      </c>
      <c r="I356" s="84">
        <v>113</v>
      </c>
      <c r="J356" s="56">
        <v>41502</v>
      </c>
      <c r="K356" s="81">
        <v>95</v>
      </c>
      <c r="L356" s="56">
        <v>41502</v>
      </c>
      <c r="M356" s="81">
        <v>60</v>
      </c>
      <c r="N356" s="56">
        <v>41502</v>
      </c>
      <c r="O356" s="81">
        <v>55</v>
      </c>
      <c r="P356" s="56">
        <v>41502</v>
      </c>
      <c r="Q356" s="81">
        <v>24</v>
      </c>
    </row>
    <row r="357" spans="8:17">
      <c r="H357" s="56">
        <v>41505</v>
      </c>
      <c r="I357" s="84">
        <v>113</v>
      </c>
      <c r="J357" s="56">
        <v>41505</v>
      </c>
      <c r="K357" s="81">
        <v>95</v>
      </c>
      <c r="L357" s="56">
        <v>41505</v>
      </c>
      <c r="M357" s="81">
        <v>60</v>
      </c>
      <c r="N357" s="56">
        <v>41505</v>
      </c>
      <c r="O357" s="81">
        <v>55</v>
      </c>
      <c r="P357" s="56">
        <v>41505</v>
      </c>
      <c r="Q357" s="81">
        <v>24</v>
      </c>
    </row>
    <row r="358" spans="8:17">
      <c r="H358" s="56">
        <v>41506</v>
      </c>
      <c r="I358" s="84">
        <v>113</v>
      </c>
      <c r="J358" s="56">
        <v>41506</v>
      </c>
      <c r="K358" s="81">
        <v>95</v>
      </c>
      <c r="L358" s="56">
        <v>41506</v>
      </c>
      <c r="M358" s="81">
        <v>60</v>
      </c>
      <c r="N358" s="56">
        <v>41506</v>
      </c>
      <c r="O358" s="81">
        <v>55</v>
      </c>
      <c r="P358" s="56">
        <v>41506</v>
      </c>
      <c r="Q358" s="81">
        <v>24</v>
      </c>
    </row>
    <row r="359" spans="8:17">
      <c r="H359" s="56">
        <v>41507</v>
      </c>
      <c r="I359" s="84">
        <v>113</v>
      </c>
      <c r="J359" s="56">
        <v>41507</v>
      </c>
      <c r="K359" s="81">
        <v>95</v>
      </c>
      <c r="L359" s="56">
        <v>41507</v>
      </c>
      <c r="M359" s="81">
        <v>60</v>
      </c>
      <c r="N359" s="56">
        <v>41507</v>
      </c>
      <c r="O359" s="81">
        <v>55</v>
      </c>
      <c r="P359" s="56">
        <v>41507</v>
      </c>
      <c r="Q359" s="81">
        <v>24</v>
      </c>
    </row>
    <row r="360" spans="8:17">
      <c r="H360" s="56">
        <v>41508</v>
      </c>
      <c r="I360" s="84">
        <v>113</v>
      </c>
      <c r="J360" s="56">
        <v>41508</v>
      </c>
      <c r="K360" s="81">
        <v>95</v>
      </c>
      <c r="L360" s="56">
        <v>41508</v>
      </c>
      <c r="M360" s="81">
        <v>60</v>
      </c>
      <c r="N360" s="56">
        <v>41508</v>
      </c>
      <c r="O360" s="81">
        <v>55</v>
      </c>
      <c r="P360" s="56">
        <v>41508</v>
      </c>
      <c r="Q360" s="81">
        <v>24</v>
      </c>
    </row>
    <row r="361" spans="8:17">
      <c r="H361" s="56">
        <v>41509</v>
      </c>
      <c r="I361" s="84">
        <v>113</v>
      </c>
      <c r="J361" s="56">
        <v>41509</v>
      </c>
      <c r="K361" s="81">
        <v>95</v>
      </c>
      <c r="L361" s="56">
        <v>41509</v>
      </c>
      <c r="M361" s="81">
        <v>60</v>
      </c>
      <c r="N361" s="56">
        <v>41509</v>
      </c>
      <c r="O361" s="81">
        <v>55</v>
      </c>
      <c r="P361" s="56">
        <v>41509</v>
      </c>
      <c r="Q361" s="81">
        <v>24</v>
      </c>
    </row>
    <row r="362" spans="8:17">
      <c r="H362" s="56">
        <v>41512</v>
      </c>
      <c r="I362" s="84">
        <v>113</v>
      </c>
      <c r="J362" s="56">
        <v>41512</v>
      </c>
      <c r="K362" s="81">
        <v>95</v>
      </c>
      <c r="L362" s="56">
        <v>41512</v>
      </c>
      <c r="M362" s="81">
        <v>60</v>
      </c>
      <c r="N362" s="56">
        <v>41512</v>
      </c>
      <c r="O362" s="81">
        <v>55</v>
      </c>
      <c r="P362" s="56">
        <v>41512</v>
      </c>
      <c r="Q362" s="81">
        <v>24</v>
      </c>
    </row>
    <row r="363" spans="8:17">
      <c r="H363" s="56">
        <v>41513</v>
      </c>
      <c r="I363" s="84">
        <v>113</v>
      </c>
      <c r="J363" s="56">
        <v>41513</v>
      </c>
      <c r="K363" s="81">
        <v>95</v>
      </c>
      <c r="L363" s="56">
        <v>41513</v>
      </c>
      <c r="M363" s="81">
        <v>60</v>
      </c>
      <c r="N363" s="56">
        <v>41513</v>
      </c>
      <c r="O363" s="81">
        <v>55</v>
      </c>
      <c r="P363" s="56">
        <v>41513</v>
      </c>
      <c r="Q363" s="81">
        <v>24</v>
      </c>
    </row>
    <row r="364" spans="8:17">
      <c r="H364" s="56">
        <v>41514</v>
      </c>
      <c r="I364" s="84">
        <v>113</v>
      </c>
      <c r="J364" s="56">
        <v>41514</v>
      </c>
      <c r="K364" s="81">
        <v>95</v>
      </c>
      <c r="L364" s="56">
        <v>41514</v>
      </c>
      <c r="M364" s="81">
        <v>60</v>
      </c>
      <c r="N364" s="56">
        <v>41514</v>
      </c>
      <c r="O364" s="81">
        <v>55</v>
      </c>
      <c r="P364" s="56">
        <v>41514</v>
      </c>
      <c r="Q364" s="81">
        <v>24</v>
      </c>
    </row>
    <row r="365" spans="8:17">
      <c r="H365" s="56">
        <v>41515</v>
      </c>
      <c r="I365" s="84">
        <v>113</v>
      </c>
      <c r="J365" s="56">
        <v>41515</v>
      </c>
      <c r="K365" s="81">
        <v>95</v>
      </c>
      <c r="L365" s="56">
        <v>41515</v>
      </c>
      <c r="M365" s="81">
        <v>60</v>
      </c>
      <c r="N365" s="56">
        <v>41515</v>
      </c>
      <c r="O365" s="81">
        <v>55</v>
      </c>
      <c r="P365" s="56">
        <v>41515</v>
      </c>
      <c r="Q365" s="81">
        <v>24</v>
      </c>
    </row>
    <row r="366" spans="8:17">
      <c r="H366" s="56">
        <v>41516</v>
      </c>
      <c r="I366" s="84">
        <v>113</v>
      </c>
      <c r="J366" s="56">
        <v>41516</v>
      </c>
      <c r="K366" s="81">
        <v>95</v>
      </c>
      <c r="L366" s="56">
        <v>41516</v>
      </c>
      <c r="M366" s="81">
        <v>75</v>
      </c>
      <c r="N366" s="56">
        <v>41516</v>
      </c>
      <c r="O366" s="81">
        <v>55</v>
      </c>
      <c r="P366" s="56">
        <v>41516</v>
      </c>
      <c r="Q366" s="81">
        <v>24</v>
      </c>
    </row>
    <row r="367" spans="8:17">
      <c r="H367" s="56">
        <v>41519</v>
      </c>
      <c r="I367" s="84">
        <v>115</v>
      </c>
      <c r="J367" s="56">
        <v>41519</v>
      </c>
      <c r="K367" s="81">
        <v>95</v>
      </c>
      <c r="L367" s="56">
        <v>41519</v>
      </c>
      <c r="M367" s="81">
        <v>90</v>
      </c>
      <c r="N367" s="56">
        <v>41519</v>
      </c>
      <c r="O367" s="81">
        <v>55</v>
      </c>
      <c r="P367" s="56">
        <v>41519</v>
      </c>
      <c r="Q367" s="81">
        <v>24</v>
      </c>
    </row>
    <row r="368" spans="8:17">
      <c r="H368" s="56">
        <v>41520</v>
      </c>
      <c r="I368" s="84">
        <v>115</v>
      </c>
      <c r="J368" s="56">
        <v>41520</v>
      </c>
      <c r="K368" s="81">
        <v>95</v>
      </c>
      <c r="L368" s="56">
        <v>41520</v>
      </c>
      <c r="M368" s="81">
        <v>90</v>
      </c>
      <c r="N368" s="56">
        <v>41520</v>
      </c>
      <c r="O368" s="81">
        <v>55</v>
      </c>
      <c r="P368" s="56">
        <v>41520</v>
      </c>
      <c r="Q368" s="81">
        <v>24</v>
      </c>
    </row>
    <row r="369" spans="8:17">
      <c r="H369" s="56">
        <v>41521</v>
      </c>
      <c r="I369" s="84">
        <v>115</v>
      </c>
      <c r="J369" s="56">
        <v>41521</v>
      </c>
      <c r="K369" s="81">
        <v>95</v>
      </c>
      <c r="L369" s="56">
        <v>41521</v>
      </c>
      <c r="M369" s="81">
        <v>90</v>
      </c>
      <c r="N369" s="56">
        <v>41521</v>
      </c>
      <c r="O369" s="81">
        <v>55</v>
      </c>
      <c r="P369" s="56">
        <v>41521</v>
      </c>
      <c r="Q369" s="81">
        <v>24</v>
      </c>
    </row>
    <row r="370" spans="8:17">
      <c r="H370" s="56">
        <v>41522</v>
      </c>
      <c r="I370" s="84">
        <v>115</v>
      </c>
      <c r="J370" s="56">
        <v>41522</v>
      </c>
      <c r="K370" s="81">
        <v>95</v>
      </c>
      <c r="L370" s="56">
        <v>41522</v>
      </c>
      <c r="M370" s="81">
        <v>90</v>
      </c>
      <c r="N370" s="56">
        <v>41522</v>
      </c>
      <c r="O370" s="81">
        <v>55</v>
      </c>
      <c r="P370" s="56">
        <v>41522</v>
      </c>
      <c r="Q370" s="81">
        <v>24</v>
      </c>
    </row>
    <row r="371" spans="8:17">
      <c r="H371" s="56">
        <v>41523</v>
      </c>
      <c r="I371" s="84">
        <v>115</v>
      </c>
      <c r="J371" s="56">
        <v>41523</v>
      </c>
      <c r="K371" s="81">
        <v>95</v>
      </c>
      <c r="L371" s="56">
        <v>41523</v>
      </c>
      <c r="M371" s="81">
        <v>90</v>
      </c>
      <c r="N371" s="56">
        <v>41523</v>
      </c>
      <c r="O371" s="81">
        <v>55</v>
      </c>
      <c r="P371" s="56">
        <v>41523</v>
      </c>
      <c r="Q371" s="81">
        <v>24</v>
      </c>
    </row>
    <row r="372" spans="8:17">
      <c r="H372" s="56">
        <v>41526</v>
      </c>
      <c r="I372" s="84">
        <v>115</v>
      </c>
      <c r="J372" s="56">
        <v>41526</v>
      </c>
      <c r="K372" s="81">
        <v>95</v>
      </c>
      <c r="L372" s="56">
        <v>41526</v>
      </c>
      <c r="M372" s="81">
        <v>140</v>
      </c>
      <c r="N372" s="56">
        <v>41526</v>
      </c>
      <c r="O372" s="81">
        <v>55</v>
      </c>
      <c r="P372" s="56">
        <v>41526</v>
      </c>
      <c r="Q372" s="81">
        <v>24</v>
      </c>
    </row>
    <row r="373" spans="8:17">
      <c r="H373" s="56">
        <v>41527</v>
      </c>
      <c r="I373" s="84">
        <v>115</v>
      </c>
      <c r="J373" s="56">
        <v>41527</v>
      </c>
      <c r="K373" s="81">
        <v>95</v>
      </c>
      <c r="L373" s="56">
        <v>41527</v>
      </c>
      <c r="M373" s="81">
        <v>140</v>
      </c>
      <c r="N373" s="56">
        <v>41527</v>
      </c>
      <c r="O373" s="81">
        <v>55</v>
      </c>
      <c r="P373" s="56">
        <v>41527</v>
      </c>
      <c r="Q373" s="81">
        <v>24</v>
      </c>
    </row>
    <row r="374" spans="8:17">
      <c r="H374" s="56">
        <v>41528</v>
      </c>
      <c r="I374" s="84">
        <v>115</v>
      </c>
      <c r="J374" s="56">
        <v>41528</v>
      </c>
      <c r="K374" s="81">
        <v>95</v>
      </c>
      <c r="L374" s="56">
        <v>41528</v>
      </c>
      <c r="M374" s="81">
        <v>140</v>
      </c>
      <c r="N374" s="56">
        <v>41528</v>
      </c>
      <c r="O374" s="81">
        <v>55</v>
      </c>
      <c r="P374" s="56">
        <v>41528</v>
      </c>
      <c r="Q374" s="81">
        <v>24</v>
      </c>
    </row>
    <row r="375" spans="8:17">
      <c r="H375" s="56">
        <v>41529</v>
      </c>
      <c r="I375" s="84">
        <v>115</v>
      </c>
      <c r="J375" s="56">
        <v>41529</v>
      </c>
      <c r="K375" s="81">
        <v>95</v>
      </c>
      <c r="L375" s="56">
        <v>41529</v>
      </c>
      <c r="M375" s="81">
        <v>155</v>
      </c>
      <c r="N375" s="56">
        <v>41529</v>
      </c>
      <c r="O375" s="81">
        <v>55</v>
      </c>
      <c r="P375" s="56">
        <v>41529</v>
      </c>
      <c r="Q375" s="81">
        <v>24</v>
      </c>
    </row>
    <row r="376" spans="8:17">
      <c r="H376" s="56">
        <v>41530</v>
      </c>
      <c r="I376" s="84">
        <v>115</v>
      </c>
      <c r="J376" s="56">
        <v>41530</v>
      </c>
      <c r="K376" s="81">
        <v>95</v>
      </c>
      <c r="L376" s="56">
        <v>41530</v>
      </c>
      <c r="M376" s="81">
        <v>155</v>
      </c>
      <c r="N376" s="56">
        <v>41530</v>
      </c>
      <c r="O376" s="81">
        <v>55</v>
      </c>
      <c r="P376" s="56">
        <v>41530</v>
      </c>
      <c r="Q376" s="81">
        <v>24</v>
      </c>
    </row>
    <row r="377" spans="8:17">
      <c r="H377" s="56">
        <v>41533</v>
      </c>
      <c r="I377" s="84">
        <v>115</v>
      </c>
      <c r="J377" s="56">
        <v>41533</v>
      </c>
      <c r="K377" s="81">
        <v>95</v>
      </c>
      <c r="L377" s="56">
        <v>41533</v>
      </c>
      <c r="M377" s="81">
        <v>155</v>
      </c>
      <c r="N377" s="56">
        <v>41533</v>
      </c>
      <c r="O377" s="81">
        <v>55</v>
      </c>
      <c r="P377" s="56">
        <v>41533</v>
      </c>
      <c r="Q377" s="81">
        <v>24</v>
      </c>
    </row>
    <row r="378" spans="8:17">
      <c r="H378" s="56">
        <v>41534</v>
      </c>
      <c r="I378" s="84">
        <v>115</v>
      </c>
      <c r="J378" s="56">
        <v>41534</v>
      </c>
      <c r="K378" s="81">
        <v>95</v>
      </c>
      <c r="L378" s="56">
        <v>41534</v>
      </c>
      <c r="M378" s="81">
        <v>155</v>
      </c>
      <c r="N378" s="56">
        <v>41534</v>
      </c>
      <c r="O378" s="81">
        <v>58</v>
      </c>
      <c r="P378" s="56">
        <v>41534</v>
      </c>
      <c r="Q378" s="81">
        <v>24</v>
      </c>
    </row>
    <row r="379" spans="8:17">
      <c r="H379" s="56">
        <v>41535</v>
      </c>
      <c r="I379" s="84">
        <v>115</v>
      </c>
      <c r="J379" s="56">
        <v>41535</v>
      </c>
      <c r="K379" s="81">
        <v>95</v>
      </c>
      <c r="L379" s="56">
        <v>41535</v>
      </c>
      <c r="M379" s="81">
        <v>155</v>
      </c>
      <c r="N379" s="56">
        <v>41535</v>
      </c>
      <c r="O379" s="81">
        <v>58</v>
      </c>
      <c r="P379" s="56">
        <v>41535</v>
      </c>
      <c r="Q379" s="81">
        <v>24</v>
      </c>
    </row>
    <row r="380" spans="8:17">
      <c r="H380" s="56">
        <v>41539</v>
      </c>
      <c r="I380" s="84">
        <v>115</v>
      </c>
      <c r="J380" s="56">
        <v>41539</v>
      </c>
      <c r="K380" s="81">
        <v>95</v>
      </c>
      <c r="L380" s="56">
        <v>41539</v>
      </c>
      <c r="M380" s="81">
        <v>160</v>
      </c>
      <c r="N380" s="56">
        <v>41539</v>
      </c>
      <c r="O380" s="81">
        <v>58</v>
      </c>
      <c r="P380" s="56">
        <v>41539</v>
      </c>
      <c r="Q380" s="81">
        <v>24</v>
      </c>
    </row>
    <row r="381" spans="8:17">
      <c r="H381" s="56">
        <v>41540</v>
      </c>
      <c r="I381" s="84">
        <v>115</v>
      </c>
      <c r="J381" s="56">
        <v>41540</v>
      </c>
      <c r="K381" s="81">
        <v>95</v>
      </c>
      <c r="L381" s="56">
        <v>41540</v>
      </c>
      <c r="M381" s="81">
        <v>160</v>
      </c>
      <c r="N381" s="56">
        <v>41540</v>
      </c>
      <c r="O381" s="81">
        <v>58</v>
      </c>
      <c r="P381" s="56">
        <v>41540</v>
      </c>
      <c r="Q381" s="81">
        <v>24</v>
      </c>
    </row>
    <row r="382" spans="8:17">
      <c r="H382" s="56">
        <v>41541</v>
      </c>
      <c r="I382" s="84">
        <v>115</v>
      </c>
      <c r="J382" s="56">
        <v>41541</v>
      </c>
      <c r="K382" s="81">
        <v>95</v>
      </c>
      <c r="L382" s="56">
        <v>41541</v>
      </c>
      <c r="M382" s="81">
        <v>160</v>
      </c>
      <c r="N382" s="56">
        <v>41541</v>
      </c>
      <c r="O382" s="81">
        <v>58</v>
      </c>
      <c r="P382" s="56">
        <v>41541</v>
      </c>
      <c r="Q382" s="81">
        <v>24</v>
      </c>
    </row>
    <row r="383" spans="8:17">
      <c r="H383" s="56">
        <v>41542</v>
      </c>
      <c r="I383" s="84">
        <v>116</v>
      </c>
      <c r="J383" s="56">
        <v>41542</v>
      </c>
      <c r="K383" s="81">
        <v>95</v>
      </c>
      <c r="L383" s="56">
        <v>41542</v>
      </c>
      <c r="M383" s="81">
        <v>165</v>
      </c>
      <c r="N383" s="56">
        <v>41542</v>
      </c>
      <c r="O383" s="81">
        <v>58</v>
      </c>
      <c r="P383" s="56">
        <v>41542</v>
      </c>
      <c r="Q383" s="81">
        <v>24</v>
      </c>
    </row>
    <row r="384" spans="8:17">
      <c r="H384" s="56">
        <v>41543</v>
      </c>
      <c r="I384" s="84">
        <v>116</v>
      </c>
      <c r="J384" s="56">
        <v>41543</v>
      </c>
      <c r="K384" s="81">
        <v>95</v>
      </c>
      <c r="L384" s="56">
        <v>41543</v>
      </c>
      <c r="M384" s="81">
        <v>165</v>
      </c>
      <c r="N384" s="56">
        <v>41543</v>
      </c>
      <c r="O384" s="81">
        <v>58</v>
      </c>
      <c r="P384" s="56">
        <v>41543</v>
      </c>
      <c r="Q384" s="81">
        <v>24</v>
      </c>
    </row>
    <row r="385" spans="8:17">
      <c r="H385" s="56">
        <v>41544</v>
      </c>
      <c r="I385" s="84">
        <v>116</v>
      </c>
      <c r="J385" s="56">
        <v>41544</v>
      </c>
      <c r="K385" s="81">
        <v>95</v>
      </c>
      <c r="L385" s="56">
        <v>41544</v>
      </c>
      <c r="M385" s="81">
        <v>165</v>
      </c>
      <c r="N385" s="56">
        <v>41544</v>
      </c>
      <c r="O385" s="81">
        <v>58</v>
      </c>
      <c r="P385" s="56">
        <v>41544</v>
      </c>
      <c r="Q385" s="81">
        <v>24</v>
      </c>
    </row>
    <row r="386" spans="8:17">
      <c r="H386" s="56">
        <v>41546</v>
      </c>
      <c r="I386" s="84">
        <v>116</v>
      </c>
      <c r="J386" s="56">
        <v>41546</v>
      </c>
      <c r="K386" s="81">
        <v>95</v>
      </c>
      <c r="L386" s="56">
        <v>41546</v>
      </c>
      <c r="M386" s="81">
        <v>160</v>
      </c>
      <c r="N386" s="56">
        <v>41546</v>
      </c>
      <c r="O386" s="81">
        <v>58</v>
      </c>
      <c r="P386" s="56">
        <v>41546</v>
      </c>
      <c r="Q386" s="81">
        <v>24</v>
      </c>
    </row>
    <row r="387" spans="8:17">
      <c r="H387" s="56">
        <v>41547</v>
      </c>
      <c r="I387" s="84">
        <v>116</v>
      </c>
      <c r="J387" s="56">
        <v>41547</v>
      </c>
      <c r="K387" s="81">
        <v>95</v>
      </c>
      <c r="L387" s="56">
        <v>41547</v>
      </c>
      <c r="M387" s="81">
        <v>160</v>
      </c>
      <c r="N387" s="56">
        <v>41547</v>
      </c>
      <c r="O387" s="81">
        <v>58</v>
      </c>
      <c r="P387" s="56">
        <v>41547</v>
      </c>
      <c r="Q387" s="81">
        <v>24</v>
      </c>
    </row>
    <row r="388" spans="8:17">
      <c r="H388" s="56">
        <v>41555</v>
      </c>
      <c r="I388" s="84">
        <v>116</v>
      </c>
      <c r="J388" s="56">
        <v>41555</v>
      </c>
      <c r="K388" s="81">
        <v>95</v>
      </c>
      <c r="L388" s="56">
        <v>41555</v>
      </c>
      <c r="M388" s="81">
        <v>160</v>
      </c>
      <c r="N388" s="56">
        <v>41555</v>
      </c>
      <c r="O388" s="81">
        <v>58</v>
      </c>
      <c r="P388" s="56">
        <v>41555</v>
      </c>
      <c r="Q388" s="81">
        <v>24</v>
      </c>
    </row>
    <row r="389" spans="8:17">
      <c r="H389" s="56">
        <v>41556</v>
      </c>
      <c r="I389" s="84">
        <v>116</v>
      </c>
      <c r="J389" s="56">
        <v>41556</v>
      </c>
      <c r="K389" s="81">
        <v>95</v>
      </c>
      <c r="L389" s="56">
        <v>41556</v>
      </c>
      <c r="M389" s="81">
        <v>160</v>
      </c>
      <c r="N389" s="56">
        <v>41556</v>
      </c>
      <c r="O389" s="81">
        <v>58</v>
      </c>
      <c r="P389" s="56">
        <v>41556</v>
      </c>
      <c r="Q389" s="81">
        <v>24</v>
      </c>
    </row>
    <row r="390" spans="8:17">
      <c r="H390" s="56">
        <v>41557</v>
      </c>
      <c r="I390" s="84">
        <v>116</v>
      </c>
      <c r="J390" s="56">
        <v>41557</v>
      </c>
      <c r="K390" s="81">
        <v>94</v>
      </c>
      <c r="L390" s="56">
        <v>41557</v>
      </c>
      <c r="M390" s="81">
        <v>140</v>
      </c>
      <c r="N390" s="56">
        <v>41557</v>
      </c>
      <c r="O390" s="81">
        <v>58</v>
      </c>
      <c r="P390" s="56">
        <v>41557</v>
      </c>
      <c r="Q390" s="81">
        <v>24</v>
      </c>
    </row>
    <row r="391" spans="8:17">
      <c r="H391" s="56">
        <v>41558</v>
      </c>
      <c r="I391" s="84">
        <v>116</v>
      </c>
      <c r="J391" s="56">
        <v>41558</v>
      </c>
      <c r="K391" s="81">
        <v>94</v>
      </c>
      <c r="L391" s="56">
        <v>41558</v>
      </c>
      <c r="M391" s="81">
        <v>140</v>
      </c>
      <c r="N391" s="56">
        <v>41558</v>
      </c>
      <c r="O391" s="81">
        <v>56</v>
      </c>
      <c r="P391" s="56">
        <v>41558</v>
      </c>
      <c r="Q391" s="81">
        <v>24</v>
      </c>
    </row>
    <row r="392" spans="8:17">
      <c r="H392" s="56">
        <v>41559</v>
      </c>
      <c r="I392" s="84">
        <v>116</v>
      </c>
      <c r="J392" s="56">
        <v>41559</v>
      </c>
      <c r="K392" s="81">
        <v>94</v>
      </c>
      <c r="L392" s="56">
        <v>41559</v>
      </c>
      <c r="M392" s="81">
        <v>140</v>
      </c>
      <c r="N392" s="56">
        <v>41559</v>
      </c>
      <c r="O392" s="81">
        <v>56</v>
      </c>
      <c r="P392" s="56">
        <v>41559</v>
      </c>
      <c r="Q392" s="81">
        <v>24</v>
      </c>
    </row>
    <row r="393" spans="8:17">
      <c r="H393" s="56">
        <v>41561</v>
      </c>
      <c r="I393" s="84">
        <v>116</v>
      </c>
      <c r="J393" s="56">
        <v>41561</v>
      </c>
      <c r="K393" s="81">
        <v>94</v>
      </c>
      <c r="L393" s="56">
        <v>41561</v>
      </c>
      <c r="M393" s="81">
        <v>140</v>
      </c>
      <c r="N393" s="56">
        <v>41561</v>
      </c>
      <c r="O393" s="81">
        <v>56</v>
      </c>
      <c r="P393" s="56">
        <v>41561</v>
      </c>
      <c r="Q393" s="81">
        <v>24</v>
      </c>
    </row>
    <row r="394" spans="8:17">
      <c r="H394" s="56">
        <v>41562</v>
      </c>
      <c r="I394" s="84">
        <v>116</v>
      </c>
      <c r="J394" s="56">
        <v>41562</v>
      </c>
      <c r="K394" s="81">
        <v>94</v>
      </c>
      <c r="L394" s="56">
        <v>41562</v>
      </c>
      <c r="M394" s="81">
        <v>140</v>
      </c>
      <c r="N394" s="56">
        <v>41562</v>
      </c>
      <c r="O394" s="81">
        <v>56</v>
      </c>
      <c r="P394" s="56">
        <v>41562</v>
      </c>
      <c r="Q394" s="81">
        <v>24</v>
      </c>
    </row>
    <row r="395" spans="8:17">
      <c r="H395" s="56">
        <v>41563</v>
      </c>
      <c r="I395" s="84">
        <v>116</v>
      </c>
      <c r="J395" s="56">
        <v>41563</v>
      </c>
      <c r="K395" s="81">
        <v>94</v>
      </c>
      <c r="L395" s="56">
        <v>41563</v>
      </c>
      <c r="M395" s="81">
        <v>140</v>
      </c>
      <c r="N395" s="56">
        <v>41563</v>
      </c>
      <c r="O395" s="81">
        <v>56</v>
      </c>
      <c r="P395" s="56">
        <v>41563</v>
      </c>
      <c r="Q395" s="81">
        <v>24</v>
      </c>
    </row>
    <row r="396" spans="8:17">
      <c r="H396" s="56">
        <v>41564</v>
      </c>
      <c r="I396" s="84">
        <v>116</v>
      </c>
      <c r="J396" s="56">
        <v>41564</v>
      </c>
      <c r="K396" s="81">
        <v>94</v>
      </c>
      <c r="L396" s="56">
        <v>41564</v>
      </c>
      <c r="M396" s="81">
        <v>140</v>
      </c>
      <c r="N396" s="56">
        <v>41564</v>
      </c>
      <c r="O396" s="81">
        <v>56</v>
      </c>
      <c r="P396" s="56">
        <v>41564</v>
      </c>
      <c r="Q396" s="81">
        <v>24</v>
      </c>
    </row>
    <row r="397" spans="8:17">
      <c r="H397" s="56">
        <v>41565</v>
      </c>
      <c r="I397" s="84">
        <v>116</v>
      </c>
      <c r="J397" s="56">
        <v>41565</v>
      </c>
      <c r="K397" s="81">
        <v>94</v>
      </c>
      <c r="L397" s="56">
        <v>41565</v>
      </c>
      <c r="M397" s="81">
        <v>140</v>
      </c>
      <c r="N397" s="56">
        <v>41565</v>
      </c>
      <c r="O397" s="81">
        <v>56</v>
      </c>
      <c r="P397" s="56">
        <v>41565</v>
      </c>
      <c r="Q397" s="81">
        <v>24</v>
      </c>
    </row>
    <row r="398" spans="8:17">
      <c r="H398" s="56">
        <v>41568</v>
      </c>
      <c r="I398" s="84">
        <v>116</v>
      </c>
      <c r="J398" s="56">
        <v>41568</v>
      </c>
      <c r="K398" s="81">
        <v>91.5</v>
      </c>
      <c r="L398" s="56">
        <v>41568</v>
      </c>
      <c r="M398" s="81">
        <v>130</v>
      </c>
      <c r="N398" s="56">
        <v>41568</v>
      </c>
      <c r="O398" s="81">
        <v>56</v>
      </c>
      <c r="P398" s="56">
        <v>41568</v>
      </c>
      <c r="Q398" s="81">
        <v>24</v>
      </c>
    </row>
    <row r="399" spans="8:17">
      <c r="H399" s="56">
        <v>41569</v>
      </c>
      <c r="I399" s="84">
        <v>116</v>
      </c>
      <c r="J399" s="56">
        <v>41569</v>
      </c>
      <c r="K399" s="81">
        <v>91.5</v>
      </c>
      <c r="L399" s="56">
        <v>41569</v>
      </c>
      <c r="M399" s="81">
        <v>130</v>
      </c>
      <c r="N399" s="56">
        <v>41569</v>
      </c>
      <c r="O399" s="81">
        <v>56</v>
      </c>
      <c r="P399" s="56">
        <v>41569</v>
      </c>
      <c r="Q399" s="81">
        <v>24</v>
      </c>
    </row>
    <row r="400" spans="8:17">
      <c r="H400" s="56">
        <v>41570</v>
      </c>
      <c r="I400" s="84">
        <v>116</v>
      </c>
      <c r="J400" s="56">
        <v>41570</v>
      </c>
      <c r="K400" s="81">
        <v>91.5</v>
      </c>
      <c r="L400" s="56">
        <v>41570</v>
      </c>
      <c r="M400" s="81">
        <v>130</v>
      </c>
      <c r="N400" s="56">
        <v>41570</v>
      </c>
      <c r="O400" s="81">
        <v>56</v>
      </c>
      <c r="P400" s="56">
        <v>41570</v>
      </c>
      <c r="Q400" s="81">
        <v>24</v>
      </c>
    </row>
    <row r="401" spans="8:17">
      <c r="H401" s="56">
        <v>41571</v>
      </c>
      <c r="I401" s="84">
        <v>116</v>
      </c>
      <c r="J401" s="56">
        <v>41571</v>
      </c>
      <c r="K401" s="81">
        <v>92</v>
      </c>
      <c r="L401" s="56">
        <v>41571</v>
      </c>
      <c r="M401" s="81">
        <v>130</v>
      </c>
      <c r="N401" s="56">
        <v>41571</v>
      </c>
      <c r="O401" s="81">
        <v>56</v>
      </c>
      <c r="P401" s="56">
        <v>41571</v>
      </c>
      <c r="Q401" s="81">
        <v>24</v>
      </c>
    </row>
    <row r="402" spans="8:17">
      <c r="H402" s="56">
        <v>41572</v>
      </c>
      <c r="I402" s="84">
        <v>116</v>
      </c>
      <c r="J402" s="56">
        <v>41572</v>
      </c>
      <c r="K402" s="81">
        <v>92</v>
      </c>
      <c r="L402" s="56">
        <v>41572</v>
      </c>
      <c r="M402" s="81">
        <v>130</v>
      </c>
      <c r="N402" s="56">
        <v>41572</v>
      </c>
      <c r="O402" s="81">
        <v>56</v>
      </c>
      <c r="P402" s="56">
        <v>41572</v>
      </c>
      <c r="Q402" s="81">
        <v>24</v>
      </c>
    </row>
    <row r="403" spans="8:17">
      <c r="H403" s="56">
        <v>41575</v>
      </c>
      <c r="I403" s="84">
        <v>116</v>
      </c>
      <c r="J403" s="56">
        <v>41575</v>
      </c>
      <c r="K403" s="81">
        <v>92</v>
      </c>
      <c r="L403" s="56">
        <v>41575</v>
      </c>
      <c r="M403" s="81">
        <v>130</v>
      </c>
      <c r="N403" s="56">
        <v>41575</v>
      </c>
      <c r="O403" s="81">
        <v>56</v>
      </c>
      <c r="P403" s="56">
        <v>41575</v>
      </c>
      <c r="Q403" s="81">
        <v>24</v>
      </c>
    </row>
    <row r="404" spans="8:17">
      <c r="H404" s="56">
        <v>41576</v>
      </c>
      <c r="I404" s="84">
        <v>116</v>
      </c>
      <c r="J404" s="56">
        <v>41576</v>
      </c>
      <c r="K404" s="81">
        <v>92</v>
      </c>
      <c r="L404" s="56">
        <v>41576</v>
      </c>
      <c r="M404" s="81">
        <v>130</v>
      </c>
      <c r="N404" s="56">
        <v>41576</v>
      </c>
      <c r="O404" s="81">
        <v>56</v>
      </c>
      <c r="P404" s="56">
        <v>41576</v>
      </c>
      <c r="Q404" s="81">
        <v>24</v>
      </c>
    </row>
    <row r="405" spans="8:17">
      <c r="H405" s="56">
        <v>41577</v>
      </c>
      <c r="I405" s="84">
        <v>116</v>
      </c>
      <c r="J405" s="56">
        <v>41577</v>
      </c>
      <c r="K405" s="81">
        <v>90</v>
      </c>
      <c r="L405" s="56">
        <v>41577</v>
      </c>
      <c r="M405" s="81">
        <v>130</v>
      </c>
      <c r="N405" s="56">
        <v>41577</v>
      </c>
      <c r="O405" s="81">
        <v>56</v>
      </c>
      <c r="P405" s="56">
        <v>41577</v>
      </c>
      <c r="Q405" s="81">
        <v>24</v>
      </c>
    </row>
    <row r="406" spans="8:17">
      <c r="H406" s="56">
        <v>41578</v>
      </c>
      <c r="I406" s="84">
        <v>116</v>
      </c>
      <c r="J406" s="56">
        <v>41578</v>
      </c>
      <c r="K406" s="81">
        <v>90</v>
      </c>
      <c r="L406" s="56">
        <v>41578</v>
      </c>
      <c r="M406" s="81">
        <v>130</v>
      </c>
      <c r="N406" s="56">
        <v>41578</v>
      </c>
      <c r="O406" s="81">
        <v>56</v>
      </c>
      <c r="P406" s="56">
        <v>41578</v>
      </c>
      <c r="Q406" s="81">
        <v>24</v>
      </c>
    </row>
    <row r="407" spans="8:17">
      <c r="H407" s="56">
        <v>41579</v>
      </c>
      <c r="I407" s="84">
        <v>116</v>
      </c>
      <c r="J407" s="56">
        <v>41579</v>
      </c>
      <c r="K407" s="81">
        <v>90</v>
      </c>
      <c r="L407" s="56">
        <v>41579</v>
      </c>
      <c r="M407" s="81">
        <v>130</v>
      </c>
      <c r="N407" s="56">
        <v>41579</v>
      </c>
      <c r="O407" s="81">
        <v>56</v>
      </c>
      <c r="P407" s="56">
        <v>41579</v>
      </c>
      <c r="Q407" s="81">
        <v>24</v>
      </c>
    </row>
    <row r="408" spans="8:17">
      <c r="H408" s="56">
        <v>41582</v>
      </c>
      <c r="I408" s="84">
        <v>116</v>
      </c>
      <c r="J408" s="56">
        <v>41582</v>
      </c>
      <c r="K408" s="81">
        <v>90</v>
      </c>
      <c r="L408" s="56">
        <v>41582</v>
      </c>
      <c r="M408" s="81">
        <v>130</v>
      </c>
      <c r="N408" s="56">
        <v>41582</v>
      </c>
      <c r="O408" s="81">
        <v>56</v>
      </c>
      <c r="P408" s="56">
        <v>41582</v>
      </c>
      <c r="Q408" s="81">
        <v>24</v>
      </c>
    </row>
    <row r="409" spans="8:17">
      <c r="H409" s="56">
        <v>41583</v>
      </c>
      <c r="I409" s="84">
        <v>116</v>
      </c>
      <c r="J409" s="56">
        <v>41583</v>
      </c>
      <c r="K409" s="81">
        <v>90</v>
      </c>
      <c r="L409" s="56">
        <v>41583</v>
      </c>
      <c r="M409" s="81">
        <v>130</v>
      </c>
      <c r="N409" s="56">
        <v>41583</v>
      </c>
      <c r="O409" s="81">
        <v>56</v>
      </c>
      <c r="P409" s="56">
        <v>41583</v>
      </c>
      <c r="Q409" s="81">
        <v>24</v>
      </c>
    </row>
    <row r="410" spans="8:17">
      <c r="H410" s="56">
        <v>41584</v>
      </c>
      <c r="I410" s="84">
        <v>116</v>
      </c>
      <c r="J410" s="56">
        <v>41584</v>
      </c>
      <c r="K410" s="81">
        <v>90</v>
      </c>
      <c r="L410" s="56">
        <v>41584</v>
      </c>
      <c r="M410" s="81">
        <v>130</v>
      </c>
      <c r="N410" s="56">
        <v>41584</v>
      </c>
      <c r="O410" s="81">
        <v>56</v>
      </c>
      <c r="P410" s="56">
        <v>41584</v>
      </c>
      <c r="Q410" s="81">
        <v>24</v>
      </c>
    </row>
    <row r="411" spans="8:17">
      <c r="H411" s="56">
        <v>41585</v>
      </c>
      <c r="I411" s="84">
        <v>116</v>
      </c>
      <c r="J411" s="56">
        <v>41585</v>
      </c>
      <c r="K411" s="81">
        <v>89</v>
      </c>
      <c r="L411" s="56">
        <v>41585</v>
      </c>
      <c r="M411" s="81">
        <v>127.5</v>
      </c>
      <c r="N411" s="56">
        <v>41585</v>
      </c>
      <c r="O411" s="81">
        <v>56</v>
      </c>
      <c r="P411" s="56">
        <v>41585</v>
      </c>
      <c r="Q411" s="81">
        <v>24</v>
      </c>
    </row>
    <row r="412" spans="8:17">
      <c r="H412" s="56">
        <v>41586</v>
      </c>
      <c r="I412" s="84">
        <v>116</v>
      </c>
      <c r="J412" s="56">
        <v>41586</v>
      </c>
      <c r="K412" s="81">
        <v>87</v>
      </c>
      <c r="L412" s="56">
        <v>41586</v>
      </c>
      <c r="M412" s="81">
        <v>127.5</v>
      </c>
      <c r="N412" s="56">
        <v>41586</v>
      </c>
      <c r="O412" s="81">
        <v>61.5</v>
      </c>
      <c r="P412" s="56">
        <v>41586</v>
      </c>
      <c r="Q412" s="81">
        <v>24</v>
      </c>
    </row>
    <row r="413" spans="8:17">
      <c r="H413" s="56">
        <v>41589</v>
      </c>
      <c r="I413" s="84">
        <v>116</v>
      </c>
      <c r="J413" s="56">
        <v>41589</v>
      </c>
      <c r="K413" s="81">
        <v>87</v>
      </c>
      <c r="L413" s="56">
        <v>41589</v>
      </c>
      <c r="M413" s="81">
        <v>127.5</v>
      </c>
      <c r="N413" s="56">
        <v>41589</v>
      </c>
      <c r="O413" s="81">
        <v>61.5</v>
      </c>
      <c r="P413" s="56">
        <v>41589</v>
      </c>
      <c r="Q413" s="81">
        <v>24</v>
      </c>
    </row>
    <row r="414" spans="8:17">
      <c r="H414" s="56">
        <v>41590</v>
      </c>
      <c r="I414" s="84">
        <v>116</v>
      </c>
      <c r="J414" s="56">
        <v>41590</v>
      </c>
      <c r="K414" s="81">
        <v>87</v>
      </c>
      <c r="L414" s="56">
        <v>41590</v>
      </c>
      <c r="M414" s="81">
        <v>127.5</v>
      </c>
      <c r="N414" s="56">
        <v>41590</v>
      </c>
      <c r="O414" s="81">
        <v>61.5</v>
      </c>
      <c r="P414" s="56">
        <v>41590</v>
      </c>
      <c r="Q414" s="81">
        <v>24</v>
      </c>
    </row>
    <row r="415" spans="8:17">
      <c r="H415" s="56">
        <v>41591</v>
      </c>
      <c r="I415" s="84">
        <v>116</v>
      </c>
      <c r="J415" s="56">
        <v>41591</v>
      </c>
      <c r="K415" s="81">
        <v>87</v>
      </c>
      <c r="L415" s="56">
        <v>41591</v>
      </c>
      <c r="M415" s="81">
        <v>127.5</v>
      </c>
      <c r="N415" s="56">
        <v>41591</v>
      </c>
      <c r="O415" s="81">
        <v>61.5</v>
      </c>
      <c r="P415" s="56">
        <v>41591</v>
      </c>
      <c r="Q415" s="81">
        <v>24</v>
      </c>
    </row>
    <row r="416" spans="8:17">
      <c r="H416" s="56">
        <v>41592</v>
      </c>
      <c r="I416" s="84">
        <v>116</v>
      </c>
      <c r="J416" s="56">
        <v>41592</v>
      </c>
      <c r="K416" s="81">
        <v>87</v>
      </c>
      <c r="L416" s="56">
        <v>41592</v>
      </c>
      <c r="M416" s="81">
        <v>127.5</v>
      </c>
      <c r="N416" s="56">
        <v>41592</v>
      </c>
      <c r="O416" s="81">
        <v>61.5</v>
      </c>
      <c r="P416" s="56">
        <v>41592</v>
      </c>
      <c r="Q416" s="81">
        <v>24</v>
      </c>
    </row>
    <row r="417" spans="8:17">
      <c r="H417" s="56">
        <v>41593</v>
      </c>
      <c r="I417" s="84">
        <v>116</v>
      </c>
      <c r="J417" s="56">
        <v>41593</v>
      </c>
      <c r="K417" s="81">
        <v>87</v>
      </c>
      <c r="L417" s="56">
        <v>41593</v>
      </c>
      <c r="M417" s="81">
        <v>127.5</v>
      </c>
      <c r="N417" s="56">
        <v>41593</v>
      </c>
      <c r="O417" s="81">
        <v>61.5</v>
      </c>
      <c r="P417" s="56">
        <v>41593</v>
      </c>
      <c r="Q417" s="81">
        <v>24</v>
      </c>
    </row>
    <row r="418" spans="8:17">
      <c r="H418" s="56">
        <v>41596</v>
      </c>
      <c r="I418" s="84">
        <v>116</v>
      </c>
      <c r="J418" s="56">
        <v>41596</v>
      </c>
      <c r="K418" s="81">
        <v>87</v>
      </c>
      <c r="L418" s="56">
        <v>41596</v>
      </c>
      <c r="M418" s="81">
        <v>127.5</v>
      </c>
      <c r="N418" s="56">
        <v>41596</v>
      </c>
      <c r="O418" s="81">
        <v>61.5</v>
      </c>
      <c r="P418" s="56">
        <v>41596</v>
      </c>
      <c r="Q418" s="81">
        <v>24</v>
      </c>
    </row>
    <row r="419" spans="8:17">
      <c r="H419" s="56">
        <v>41597</v>
      </c>
      <c r="I419" s="84">
        <v>116</v>
      </c>
      <c r="J419" s="56">
        <v>41597</v>
      </c>
      <c r="K419" s="81">
        <v>87</v>
      </c>
      <c r="L419" s="56">
        <v>41597</v>
      </c>
      <c r="M419" s="81">
        <v>127.5</v>
      </c>
      <c r="N419" s="56">
        <v>41597</v>
      </c>
      <c r="O419" s="81">
        <v>61.5</v>
      </c>
      <c r="P419" s="56">
        <v>41597</v>
      </c>
      <c r="Q419" s="81">
        <v>24</v>
      </c>
    </row>
    <row r="420" spans="8:17">
      <c r="H420" s="56">
        <v>41598</v>
      </c>
      <c r="I420" s="84">
        <v>116</v>
      </c>
      <c r="J420" s="56">
        <v>41598</v>
      </c>
      <c r="K420" s="81">
        <v>87</v>
      </c>
      <c r="L420" s="56">
        <v>41598</v>
      </c>
      <c r="M420" s="81">
        <v>127.5</v>
      </c>
      <c r="N420" s="56">
        <v>41598</v>
      </c>
      <c r="O420" s="81">
        <v>61.5</v>
      </c>
      <c r="P420" s="56">
        <v>41598</v>
      </c>
      <c r="Q420" s="81">
        <v>24</v>
      </c>
    </row>
    <row r="421" spans="8:17">
      <c r="H421" s="56">
        <v>41599</v>
      </c>
      <c r="I421" s="84">
        <v>116</v>
      </c>
      <c r="J421" s="56">
        <v>41599</v>
      </c>
      <c r="K421" s="81">
        <v>87</v>
      </c>
      <c r="L421" s="56">
        <v>41599</v>
      </c>
      <c r="M421" s="81">
        <v>127.5</v>
      </c>
      <c r="N421" s="56">
        <v>41599</v>
      </c>
      <c r="O421" s="81">
        <v>61.5</v>
      </c>
      <c r="P421" s="56">
        <v>41599</v>
      </c>
      <c r="Q421" s="81">
        <v>24</v>
      </c>
    </row>
    <row r="422" spans="8:17">
      <c r="H422" s="56">
        <v>41600</v>
      </c>
      <c r="I422" s="84">
        <v>116</v>
      </c>
      <c r="J422" s="56">
        <v>41600</v>
      </c>
      <c r="K422" s="81">
        <v>87</v>
      </c>
      <c r="L422" s="56">
        <v>41600</v>
      </c>
      <c r="M422" s="81">
        <v>127.5</v>
      </c>
      <c r="N422" s="56">
        <v>41600</v>
      </c>
      <c r="O422" s="81">
        <v>61.5</v>
      </c>
      <c r="P422" s="56">
        <v>41600</v>
      </c>
      <c r="Q422" s="81">
        <v>24</v>
      </c>
    </row>
    <row r="423" spans="8:17">
      <c r="H423" s="56">
        <v>41603</v>
      </c>
      <c r="I423" s="84">
        <v>116</v>
      </c>
      <c r="J423" s="56">
        <v>41603</v>
      </c>
      <c r="K423" s="81">
        <v>87</v>
      </c>
      <c r="L423" s="56">
        <v>41603</v>
      </c>
      <c r="M423" s="81">
        <v>127.5</v>
      </c>
      <c r="N423" s="56">
        <v>41603</v>
      </c>
      <c r="O423" s="81">
        <v>61.5</v>
      </c>
      <c r="P423" s="56">
        <v>41603</v>
      </c>
      <c r="Q423" s="81">
        <v>24</v>
      </c>
    </row>
    <row r="424" spans="8:17">
      <c r="H424" s="56">
        <v>41604</v>
      </c>
      <c r="I424" s="84">
        <v>116</v>
      </c>
      <c r="J424" s="56">
        <v>41604</v>
      </c>
      <c r="K424" s="81">
        <v>87</v>
      </c>
      <c r="L424" s="56">
        <v>41604</v>
      </c>
      <c r="M424" s="81">
        <v>127.5</v>
      </c>
      <c r="N424" s="56">
        <v>41604</v>
      </c>
      <c r="O424" s="81">
        <v>61.5</v>
      </c>
      <c r="P424" s="56">
        <v>41604</v>
      </c>
      <c r="Q424" s="81">
        <v>24</v>
      </c>
    </row>
    <row r="425" spans="8:17">
      <c r="H425" s="56">
        <v>41605</v>
      </c>
      <c r="I425" s="84">
        <v>116</v>
      </c>
      <c r="J425" s="56">
        <v>41605</v>
      </c>
      <c r="K425" s="81">
        <v>87</v>
      </c>
      <c r="L425" s="56">
        <v>41605</v>
      </c>
      <c r="M425" s="81">
        <v>127.5</v>
      </c>
      <c r="N425" s="56">
        <v>41605</v>
      </c>
      <c r="O425" s="81">
        <v>61.5</v>
      </c>
      <c r="P425" s="56">
        <v>41605</v>
      </c>
      <c r="Q425" s="81">
        <v>24</v>
      </c>
    </row>
    <row r="426" spans="8:17">
      <c r="H426" s="56">
        <v>41606</v>
      </c>
      <c r="I426" s="84">
        <v>116</v>
      </c>
      <c r="J426" s="56">
        <v>41606</v>
      </c>
      <c r="K426" s="81">
        <v>87</v>
      </c>
      <c r="L426" s="56">
        <v>41606</v>
      </c>
      <c r="M426" s="81">
        <v>127.5</v>
      </c>
      <c r="N426" s="56">
        <v>41606</v>
      </c>
      <c r="O426" s="81">
        <v>61.5</v>
      </c>
      <c r="P426" s="56">
        <v>41606</v>
      </c>
      <c r="Q426" s="81">
        <v>24</v>
      </c>
    </row>
    <row r="427" spans="8:17">
      <c r="H427" s="56">
        <v>41607</v>
      </c>
      <c r="I427" s="84">
        <v>116</v>
      </c>
      <c r="J427" s="56">
        <v>41607</v>
      </c>
      <c r="K427" s="81">
        <v>87</v>
      </c>
      <c r="L427" s="56">
        <v>41607</v>
      </c>
      <c r="M427" s="81">
        <v>120</v>
      </c>
      <c r="N427" s="56">
        <v>41607</v>
      </c>
      <c r="O427" s="81">
        <v>61.5</v>
      </c>
      <c r="P427" s="56">
        <v>41607</v>
      </c>
      <c r="Q427" s="81">
        <v>24</v>
      </c>
    </row>
    <row r="428" spans="8:17">
      <c r="H428" s="56">
        <v>41610</v>
      </c>
      <c r="I428" s="84">
        <v>116</v>
      </c>
      <c r="J428" s="56">
        <v>41610</v>
      </c>
      <c r="K428" s="81">
        <v>87</v>
      </c>
      <c r="L428" s="56">
        <v>41610</v>
      </c>
      <c r="M428" s="81">
        <v>120</v>
      </c>
      <c r="N428" s="56">
        <v>41610</v>
      </c>
      <c r="O428" s="81">
        <v>61.5</v>
      </c>
      <c r="P428" s="56">
        <v>41610</v>
      </c>
      <c r="Q428" s="81">
        <v>24</v>
      </c>
    </row>
    <row r="429" spans="8:17">
      <c r="H429" s="56">
        <v>41611</v>
      </c>
      <c r="I429" s="84">
        <v>116</v>
      </c>
      <c r="J429" s="56">
        <v>41611</v>
      </c>
      <c r="K429" s="81">
        <v>87</v>
      </c>
      <c r="L429" s="56">
        <v>41611</v>
      </c>
      <c r="M429" s="81">
        <v>120</v>
      </c>
      <c r="N429" s="56">
        <v>41611</v>
      </c>
      <c r="O429" s="81">
        <v>61.5</v>
      </c>
      <c r="P429" s="56">
        <v>41611</v>
      </c>
      <c r="Q429" s="81">
        <v>24</v>
      </c>
    </row>
    <row r="430" spans="8:17">
      <c r="H430" s="56">
        <v>41612</v>
      </c>
      <c r="I430" s="84">
        <v>116</v>
      </c>
      <c r="J430" s="56">
        <v>41612</v>
      </c>
      <c r="K430" s="81">
        <v>87</v>
      </c>
      <c r="L430" s="56">
        <v>41612</v>
      </c>
      <c r="M430" s="81">
        <v>110</v>
      </c>
      <c r="N430" s="56">
        <v>41612</v>
      </c>
      <c r="O430" s="81">
        <v>67.5</v>
      </c>
      <c r="P430" s="56">
        <v>41612</v>
      </c>
      <c r="Q430" s="81">
        <v>24</v>
      </c>
    </row>
    <row r="431" spans="8:17">
      <c r="H431" s="56">
        <v>41613</v>
      </c>
      <c r="I431" s="84">
        <v>116</v>
      </c>
      <c r="J431" s="56">
        <v>41613</v>
      </c>
      <c r="K431" s="81">
        <v>87</v>
      </c>
      <c r="L431" s="56">
        <v>41613</v>
      </c>
      <c r="M431" s="81">
        <v>110</v>
      </c>
      <c r="N431" s="56">
        <v>41613</v>
      </c>
      <c r="O431" s="81">
        <v>67.5</v>
      </c>
      <c r="P431" s="56">
        <v>41613</v>
      </c>
      <c r="Q431" s="81">
        <v>24</v>
      </c>
    </row>
    <row r="432" spans="8:17">
      <c r="H432" s="56">
        <v>41614</v>
      </c>
      <c r="I432" s="84">
        <v>116</v>
      </c>
      <c r="J432" s="56">
        <v>41614</v>
      </c>
      <c r="K432" s="81">
        <v>87</v>
      </c>
      <c r="L432" s="56">
        <v>41614</v>
      </c>
      <c r="M432" s="81">
        <v>110</v>
      </c>
      <c r="N432" s="56">
        <v>41614</v>
      </c>
      <c r="O432" s="81">
        <v>70</v>
      </c>
      <c r="P432" s="56">
        <v>41614</v>
      </c>
      <c r="Q432" s="81">
        <v>24</v>
      </c>
    </row>
    <row r="433" spans="8:17">
      <c r="H433" s="56">
        <v>41617</v>
      </c>
      <c r="I433" s="84">
        <v>116</v>
      </c>
      <c r="J433" s="56">
        <v>41617</v>
      </c>
      <c r="K433" s="81">
        <v>87</v>
      </c>
      <c r="L433" s="56">
        <v>41617</v>
      </c>
      <c r="M433" s="81">
        <v>110</v>
      </c>
      <c r="N433" s="56">
        <v>41617</v>
      </c>
      <c r="O433" s="81">
        <v>70</v>
      </c>
      <c r="P433" s="56">
        <v>41617</v>
      </c>
      <c r="Q433" s="81">
        <v>24</v>
      </c>
    </row>
    <row r="434" spans="8:17">
      <c r="H434" s="56">
        <v>41618</v>
      </c>
      <c r="I434" s="84">
        <v>116</v>
      </c>
      <c r="J434" s="56">
        <v>41618</v>
      </c>
      <c r="K434" s="81">
        <v>87</v>
      </c>
      <c r="L434" s="56">
        <v>41618</v>
      </c>
      <c r="M434" s="81">
        <v>110</v>
      </c>
      <c r="N434" s="56">
        <v>41618</v>
      </c>
      <c r="O434" s="81">
        <v>80</v>
      </c>
      <c r="P434" s="56">
        <v>41618</v>
      </c>
      <c r="Q434" s="81">
        <v>24</v>
      </c>
    </row>
    <row r="435" spans="8:17">
      <c r="H435" s="56">
        <v>41619</v>
      </c>
      <c r="I435" s="84">
        <v>116</v>
      </c>
      <c r="J435" s="56">
        <v>41619</v>
      </c>
      <c r="K435" s="81">
        <v>87</v>
      </c>
      <c r="L435" s="56">
        <v>41619</v>
      </c>
      <c r="M435" s="81">
        <v>110</v>
      </c>
      <c r="N435" s="56">
        <v>41619</v>
      </c>
      <c r="O435" s="81">
        <v>85</v>
      </c>
      <c r="P435" s="56">
        <v>41619</v>
      </c>
      <c r="Q435" s="81">
        <v>24</v>
      </c>
    </row>
    <row r="436" spans="8:17">
      <c r="H436" s="56">
        <v>41620</v>
      </c>
      <c r="I436" s="84">
        <v>116</v>
      </c>
      <c r="J436" s="56">
        <v>41620</v>
      </c>
      <c r="K436" s="81">
        <v>87</v>
      </c>
      <c r="L436" s="56">
        <v>41620</v>
      </c>
      <c r="M436" s="81">
        <v>110</v>
      </c>
      <c r="N436" s="56">
        <v>41620</v>
      </c>
      <c r="O436" s="81">
        <v>85</v>
      </c>
      <c r="P436" s="56">
        <v>41620</v>
      </c>
      <c r="Q436" s="81">
        <v>24</v>
      </c>
    </row>
    <row r="437" spans="8:17">
      <c r="H437" s="56">
        <v>41621</v>
      </c>
      <c r="I437" s="84">
        <v>116</v>
      </c>
      <c r="J437" s="56">
        <v>41621</v>
      </c>
      <c r="K437" s="81">
        <v>87</v>
      </c>
      <c r="L437" s="56">
        <v>41621</v>
      </c>
      <c r="M437" s="81">
        <v>110</v>
      </c>
      <c r="N437" s="56">
        <v>41621</v>
      </c>
      <c r="O437" s="81">
        <v>85</v>
      </c>
      <c r="P437" s="56">
        <v>41621</v>
      </c>
      <c r="Q437" s="81">
        <v>24</v>
      </c>
    </row>
    <row r="438" spans="8:17">
      <c r="H438" s="56">
        <v>41624</v>
      </c>
      <c r="I438" s="84">
        <v>116</v>
      </c>
      <c r="J438" s="56">
        <v>41624</v>
      </c>
      <c r="K438" s="81">
        <v>87</v>
      </c>
      <c r="L438" s="56">
        <v>41624</v>
      </c>
      <c r="M438" s="81">
        <v>107.5</v>
      </c>
      <c r="N438" s="56">
        <v>41624</v>
      </c>
      <c r="O438" s="81">
        <v>85</v>
      </c>
      <c r="P438" s="56">
        <v>41624</v>
      </c>
      <c r="Q438" s="81">
        <v>24</v>
      </c>
    </row>
    <row r="439" spans="8:17">
      <c r="H439" s="56">
        <v>41625</v>
      </c>
      <c r="I439" s="84">
        <v>116</v>
      </c>
      <c r="J439" s="56">
        <v>41625</v>
      </c>
      <c r="K439" s="81">
        <v>87</v>
      </c>
      <c r="L439" s="56">
        <v>41625</v>
      </c>
      <c r="M439" s="81">
        <v>107.5</v>
      </c>
      <c r="N439" s="56">
        <v>41625</v>
      </c>
      <c r="O439" s="81">
        <v>85</v>
      </c>
      <c r="P439" s="56">
        <v>41625</v>
      </c>
      <c r="Q439" s="81">
        <v>24</v>
      </c>
    </row>
    <row r="440" spans="8:17">
      <c r="H440" s="56">
        <v>41626</v>
      </c>
      <c r="I440" s="84">
        <v>116</v>
      </c>
      <c r="J440" s="56">
        <v>41626</v>
      </c>
      <c r="K440" s="81">
        <v>87</v>
      </c>
      <c r="L440" s="56">
        <v>41626</v>
      </c>
      <c r="M440" s="81">
        <v>107.5</v>
      </c>
      <c r="N440" s="56">
        <v>41626</v>
      </c>
      <c r="O440" s="81">
        <v>82.5</v>
      </c>
      <c r="P440" s="56">
        <v>41626</v>
      </c>
      <c r="Q440" s="81">
        <v>24</v>
      </c>
    </row>
    <row r="441" spans="8:17">
      <c r="H441" s="56">
        <v>41627</v>
      </c>
      <c r="I441" s="84">
        <v>116</v>
      </c>
      <c r="J441" s="56">
        <v>41627</v>
      </c>
      <c r="K441" s="81">
        <v>87</v>
      </c>
      <c r="L441" s="56">
        <v>41627</v>
      </c>
      <c r="M441" s="81">
        <v>107.5</v>
      </c>
      <c r="N441" s="56">
        <v>41627</v>
      </c>
      <c r="O441" s="81">
        <v>82.5</v>
      </c>
      <c r="P441" s="56">
        <v>41627</v>
      </c>
      <c r="Q441" s="81">
        <v>24</v>
      </c>
    </row>
    <row r="442" spans="8:17">
      <c r="H442" s="56">
        <v>41628</v>
      </c>
      <c r="I442" s="84">
        <v>116</v>
      </c>
      <c r="J442" s="56">
        <v>41628</v>
      </c>
      <c r="K442" s="81">
        <v>87</v>
      </c>
      <c r="L442" s="56">
        <v>41628</v>
      </c>
      <c r="M442" s="81">
        <v>107.5</v>
      </c>
      <c r="N442" s="56">
        <v>41628</v>
      </c>
      <c r="O442" s="81">
        <v>82.5</v>
      </c>
      <c r="P442" s="56">
        <v>41628</v>
      </c>
      <c r="Q442" s="81">
        <v>24</v>
      </c>
    </row>
    <row r="443" spans="8:17">
      <c r="H443" s="56">
        <v>41631</v>
      </c>
      <c r="I443" s="84">
        <v>116</v>
      </c>
      <c r="J443" s="56">
        <v>41631</v>
      </c>
      <c r="K443" s="81">
        <v>87</v>
      </c>
      <c r="L443" s="56">
        <v>41631</v>
      </c>
      <c r="M443" s="81">
        <v>102.5</v>
      </c>
      <c r="N443" s="56">
        <v>41631</v>
      </c>
      <c r="O443" s="81">
        <v>82.5</v>
      </c>
      <c r="P443" s="56">
        <v>41631</v>
      </c>
      <c r="Q443" s="81">
        <v>24</v>
      </c>
    </row>
    <row r="444" spans="8:17">
      <c r="H444" s="56">
        <v>41632</v>
      </c>
      <c r="I444" s="84">
        <v>116</v>
      </c>
      <c r="J444" s="56">
        <v>41632</v>
      </c>
      <c r="K444" s="81">
        <v>87</v>
      </c>
      <c r="L444" s="56">
        <v>41632</v>
      </c>
      <c r="M444" s="81">
        <v>102.5</v>
      </c>
      <c r="N444" s="56">
        <v>41632</v>
      </c>
      <c r="O444" s="81">
        <v>92.5</v>
      </c>
      <c r="P444" s="56">
        <v>41632</v>
      </c>
      <c r="Q444" s="81">
        <v>24</v>
      </c>
    </row>
    <row r="445" spans="8:17">
      <c r="H445" s="56">
        <v>41633</v>
      </c>
      <c r="I445" s="84">
        <v>116</v>
      </c>
      <c r="J445" s="56">
        <v>41633</v>
      </c>
      <c r="K445" s="81">
        <v>87</v>
      </c>
      <c r="L445" s="56">
        <v>41633</v>
      </c>
      <c r="M445" s="81">
        <v>102.5</v>
      </c>
      <c r="N445" s="56">
        <v>41633</v>
      </c>
      <c r="O445" s="81">
        <v>95</v>
      </c>
      <c r="P445" s="56">
        <v>41633</v>
      </c>
      <c r="Q445" s="81">
        <v>24</v>
      </c>
    </row>
    <row r="446" spans="8:17">
      <c r="H446" s="56">
        <v>41634</v>
      </c>
      <c r="I446" s="84">
        <v>116</v>
      </c>
      <c r="J446" s="56">
        <v>41634</v>
      </c>
      <c r="K446" s="81">
        <v>87</v>
      </c>
      <c r="L446" s="56">
        <v>41634</v>
      </c>
      <c r="M446" s="81">
        <v>100</v>
      </c>
      <c r="N446" s="56">
        <v>41634</v>
      </c>
      <c r="O446" s="81">
        <v>110</v>
      </c>
      <c r="P446" s="56">
        <v>41634</v>
      </c>
      <c r="Q446" s="81">
        <v>24</v>
      </c>
    </row>
    <row r="447" spans="8:17">
      <c r="H447" s="56">
        <v>41635</v>
      </c>
      <c r="I447" s="84">
        <v>116</v>
      </c>
      <c r="J447" s="56">
        <v>41635</v>
      </c>
      <c r="K447" s="81">
        <v>87</v>
      </c>
      <c r="L447" s="56">
        <v>41635</v>
      </c>
      <c r="M447" s="81">
        <v>100</v>
      </c>
      <c r="N447" s="56">
        <v>41635</v>
      </c>
      <c r="O447" s="81">
        <v>110</v>
      </c>
      <c r="P447" s="56">
        <v>41635</v>
      </c>
      <c r="Q447" s="81">
        <v>24</v>
      </c>
    </row>
    <row r="448" spans="8:17">
      <c r="H448" s="56">
        <v>41638</v>
      </c>
      <c r="I448" s="84">
        <v>116</v>
      </c>
      <c r="J448" s="56">
        <v>41638</v>
      </c>
      <c r="K448" s="81">
        <v>87</v>
      </c>
      <c r="L448" s="56">
        <v>41638</v>
      </c>
      <c r="M448" s="81">
        <v>98</v>
      </c>
      <c r="N448" s="56">
        <v>41638</v>
      </c>
      <c r="O448" s="81">
        <v>110</v>
      </c>
      <c r="P448" s="56">
        <v>41638</v>
      </c>
      <c r="Q448" s="81">
        <v>24</v>
      </c>
    </row>
    <row r="449" spans="8:17">
      <c r="H449" s="56">
        <v>41639</v>
      </c>
      <c r="I449" s="84">
        <v>116</v>
      </c>
      <c r="J449" s="56">
        <v>41639</v>
      </c>
      <c r="K449" s="81">
        <v>87</v>
      </c>
      <c r="L449" s="56">
        <v>41639</v>
      </c>
      <c r="M449" s="81">
        <v>98</v>
      </c>
      <c r="N449" s="56">
        <v>41639</v>
      </c>
      <c r="O449" s="81">
        <v>110</v>
      </c>
      <c r="P449" s="56">
        <v>41639</v>
      </c>
      <c r="Q449" s="81">
        <v>24</v>
      </c>
    </row>
    <row r="450" spans="8:17">
      <c r="H450" s="56">
        <v>41641</v>
      </c>
      <c r="I450" s="84">
        <v>116</v>
      </c>
      <c r="J450" s="56">
        <v>41641</v>
      </c>
      <c r="K450" s="81">
        <v>87</v>
      </c>
      <c r="L450" s="56">
        <v>41641</v>
      </c>
      <c r="M450" s="81">
        <v>95</v>
      </c>
      <c r="N450" s="56">
        <v>41641</v>
      </c>
      <c r="O450" s="81">
        <v>110</v>
      </c>
      <c r="P450" s="56">
        <v>41641</v>
      </c>
      <c r="Q450" s="81">
        <v>24</v>
      </c>
    </row>
    <row r="451" spans="8:17">
      <c r="H451" s="56">
        <v>41642</v>
      </c>
      <c r="I451" s="84">
        <v>116</v>
      </c>
      <c r="J451" s="56">
        <v>41642</v>
      </c>
      <c r="K451" s="81">
        <v>87</v>
      </c>
      <c r="L451" s="56">
        <v>41642</v>
      </c>
      <c r="M451" s="81">
        <v>95</v>
      </c>
      <c r="N451" s="56">
        <v>41642</v>
      </c>
      <c r="O451" s="81">
        <v>110</v>
      </c>
      <c r="P451" s="56">
        <v>41642</v>
      </c>
      <c r="Q451" s="81">
        <v>24</v>
      </c>
    </row>
    <row r="452" spans="8:17">
      <c r="H452" s="56">
        <v>41645</v>
      </c>
      <c r="I452" s="84">
        <v>116</v>
      </c>
      <c r="J452" s="56">
        <v>41645</v>
      </c>
      <c r="K452" s="81">
        <v>87</v>
      </c>
      <c r="L452" s="56">
        <v>41645</v>
      </c>
      <c r="M452" s="81">
        <v>95</v>
      </c>
      <c r="N452" s="56">
        <v>41645</v>
      </c>
      <c r="O452" s="81">
        <v>110</v>
      </c>
      <c r="P452" s="56">
        <v>41645</v>
      </c>
      <c r="Q452" s="81">
        <v>24</v>
      </c>
    </row>
    <row r="453" spans="8:17">
      <c r="H453" s="56">
        <v>41646</v>
      </c>
      <c r="I453" s="84">
        <v>116</v>
      </c>
      <c r="J453" s="56">
        <v>41646</v>
      </c>
      <c r="K453" s="81">
        <v>87</v>
      </c>
      <c r="L453" s="56">
        <v>41646</v>
      </c>
      <c r="M453" s="81">
        <v>95</v>
      </c>
      <c r="N453" s="56">
        <v>41646</v>
      </c>
      <c r="O453" s="81">
        <v>110</v>
      </c>
      <c r="P453" s="56">
        <v>41646</v>
      </c>
      <c r="Q453" s="81">
        <v>24</v>
      </c>
    </row>
    <row r="454" spans="8:17">
      <c r="H454" s="56">
        <v>41647</v>
      </c>
      <c r="I454" s="84">
        <v>116</v>
      </c>
      <c r="J454" s="56">
        <v>41647</v>
      </c>
      <c r="K454" s="81">
        <v>87</v>
      </c>
      <c r="L454" s="56">
        <v>41647</v>
      </c>
      <c r="M454" s="81">
        <v>95</v>
      </c>
      <c r="N454" s="56">
        <v>41647</v>
      </c>
      <c r="O454" s="81">
        <v>110</v>
      </c>
      <c r="P454" s="56">
        <v>41647</v>
      </c>
      <c r="Q454" s="81">
        <v>24</v>
      </c>
    </row>
    <row r="455" spans="8:17">
      <c r="H455" s="56">
        <v>41648</v>
      </c>
      <c r="I455" s="84">
        <v>116</v>
      </c>
      <c r="J455" s="56">
        <v>41648</v>
      </c>
      <c r="K455" s="81">
        <v>87</v>
      </c>
      <c r="L455" s="56">
        <v>41648</v>
      </c>
      <c r="M455" s="81">
        <v>95</v>
      </c>
      <c r="N455" s="56">
        <v>41648</v>
      </c>
      <c r="O455" s="81">
        <v>110</v>
      </c>
      <c r="P455" s="56">
        <v>41648</v>
      </c>
      <c r="Q455" s="81">
        <v>24</v>
      </c>
    </row>
    <row r="456" spans="8:17">
      <c r="H456" s="56">
        <v>41649</v>
      </c>
      <c r="I456" s="84">
        <v>118</v>
      </c>
      <c r="J456" s="56">
        <v>41649</v>
      </c>
      <c r="K456" s="81">
        <v>87</v>
      </c>
      <c r="L456" s="56">
        <v>41649</v>
      </c>
      <c r="M456" s="81">
        <v>95</v>
      </c>
      <c r="N456" s="56">
        <v>41649</v>
      </c>
      <c r="O456" s="81">
        <v>110</v>
      </c>
      <c r="P456" s="56">
        <v>41649</v>
      </c>
      <c r="Q456" s="81">
        <v>24</v>
      </c>
    </row>
    <row r="457" spans="8:17">
      <c r="H457" s="56">
        <v>41652</v>
      </c>
      <c r="I457" s="84">
        <v>118</v>
      </c>
      <c r="J457" s="56">
        <v>41652</v>
      </c>
      <c r="K457" s="81">
        <v>87</v>
      </c>
      <c r="L457" s="56">
        <v>41652</v>
      </c>
      <c r="M457" s="81">
        <v>95</v>
      </c>
      <c r="N457" s="56">
        <v>41652</v>
      </c>
      <c r="O457" s="81">
        <v>110</v>
      </c>
      <c r="P457" s="56">
        <v>41652</v>
      </c>
      <c r="Q457" s="81">
        <v>24</v>
      </c>
    </row>
    <row r="458" spans="8:17">
      <c r="H458" s="56">
        <v>41653</v>
      </c>
      <c r="I458" s="84">
        <v>118</v>
      </c>
      <c r="J458" s="56">
        <v>41653</v>
      </c>
      <c r="K458" s="81">
        <v>87</v>
      </c>
      <c r="L458" s="56">
        <v>41653</v>
      </c>
      <c r="M458" s="81">
        <v>95</v>
      </c>
      <c r="N458" s="56">
        <v>41653</v>
      </c>
      <c r="O458" s="81">
        <v>110</v>
      </c>
      <c r="P458" s="56">
        <v>41653</v>
      </c>
      <c r="Q458" s="81">
        <v>24</v>
      </c>
    </row>
    <row r="459" spans="8:17">
      <c r="H459" s="56">
        <v>41654</v>
      </c>
      <c r="I459" s="84">
        <v>118</v>
      </c>
      <c r="J459" s="56">
        <v>41654</v>
      </c>
      <c r="K459" s="81">
        <v>87</v>
      </c>
      <c r="L459" s="56">
        <v>41654</v>
      </c>
      <c r="M459" s="81">
        <v>95</v>
      </c>
      <c r="N459" s="56">
        <v>41654</v>
      </c>
      <c r="O459" s="81">
        <v>110</v>
      </c>
      <c r="P459" s="56">
        <v>41654</v>
      </c>
      <c r="Q459" s="81">
        <v>24</v>
      </c>
    </row>
    <row r="460" spans="8:17">
      <c r="H460" s="56">
        <v>41655</v>
      </c>
      <c r="I460" s="84">
        <v>120</v>
      </c>
      <c r="J460" s="56">
        <v>41655</v>
      </c>
      <c r="K460" s="81">
        <v>87</v>
      </c>
      <c r="L460" s="56">
        <v>41655</v>
      </c>
      <c r="M460" s="81">
        <v>95</v>
      </c>
      <c r="N460" s="56">
        <v>41655</v>
      </c>
      <c r="O460" s="81">
        <v>110</v>
      </c>
      <c r="P460" s="56">
        <v>41655</v>
      </c>
      <c r="Q460" s="81">
        <v>24</v>
      </c>
    </row>
    <row r="461" spans="8:17">
      <c r="H461" s="56">
        <v>41656</v>
      </c>
      <c r="I461" s="84">
        <v>120</v>
      </c>
      <c r="J461" s="56">
        <v>41656</v>
      </c>
      <c r="K461" s="81">
        <v>87</v>
      </c>
      <c r="L461" s="56">
        <v>41656</v>
      </c>
      <c r="M461" s="81">
        <v>95</v>
      </c>
      <c r="N461" s="56">
        <v>41656</v>
      </c>
      <c r="O461" s="81">
        <v>110</v>
      </c>
      <c r="P461" s="56">
        <v>41656</v>
      </c>
      <c r="Q461" s="81">
        <v>24</v>
      </c>
    </row>
    <row r="462" spans="8:17">
      <c r="H462" s="56">
        <v>41659</v>
      </c>
      <c r="I462" s="84">
        <v>120</v>
      </c>
      <c r="J462" s="56">
        <v>41659</v>
      </c>
      <c r="K462" s="81">
        <v>87</v>
      </c>
      <c r="L462" s="56">
        <v>41659</v>
      </c>
      <c r="M462" s="81">
        <v>95</v>
      </c>
      <c r="N462" s="56">
        <v>41659</v>
      </c>
      <c r="O462" s="81">
        <v>110</v>
      </c>
      <c r="P462" s="56">
        <v>41659</v>
      </c>
      <c r="Q462" s="81">
        <v>24</v>
      </c>
    </row>
    <row r="463" spans="8:17">
      <c r="H463" s="56">
        <v>41660</v>
      </c>
      <c r="I463" s="84">
        <v>120</v>
      </c>
      <c r="J463" s="56">
        <v>41660</v>
      </c>
      <c r="K463" s="81">
        <v>87</v>
      </c>
      <c r="L463" s="56">
        <v>41660</v>
      </c>
      <c r="M463" s="81">
        <v>95</v>
      </c>
      <c r="N463" s="56">
        <v>41660</v>
      </c>
      <c r="O463" s="81">
        <v>110</v>
      </c>
      <c r="P463" s="56">
        <v>41660</v>
      </c>
      <c r="Q463" s="81">
        <v>24</v>
      </c>
    </row>
    <row r="464" spans="8:17">
      <c r="H464" s="56">
        <v>41661</v>
      </c>
      <c r="I464" s="84">
        <v>120</v>
      </c>
      <c r="J464" s="56">
        <v>41661</v>
      </c>
      <c r="K464" s="81">
        <v>87</v>
      </c>
      <c r="L464" s="56">
        <v>41661</v>
      </c>
      <c r="M464" s="81">
        <v>95</v>
      </c>
      <c r="N464" s="56">
        <v>41661</v>
      </c>
      <c r="O464" s="81">
        <v>110</v>
      </c>
      <c r="P464" s="56">
        <v>41661</v>
      </c>
      <c r="Q464" s="81">
        <v>24</v>
      </c>
    </row>
    <row r="465" spans="8:17">
      <c r="H465" s="56">
        <v>41662</v>
      </c>
      <c r="I465" s="84">
        <v>120</v>
      </c>
      <c r="J465" s="56">
        <v>41662</v>
      </c>
      <c r="K465" s="81">
        <v>87</v>
      </c>
      <c r="L465" s="56">
        <v>41662</v>
      </c>
      <c r="M465" s="81">
        <v>95</v>
      </c>
      <c r="N465" s="56">
        <v>41662</v>
      </c>
      <c r="O465" s="81">
        <v>110</v>
      </c>
      <c r="P465" s="56">
        <v>41662</v>
      </c>
      <c r="Q465" s="81">
        <v>24</v>
      </c>
    </row>
    <row r="466" spans="8:17">
      <c r="H466" s="56">
        <v>41663</v>
      </c>
      <c r="I466" s="84">
        <v>120</v>
      </c>
      <c r="J466" s="56">
        <v>41663</v>
      </c>
      <c r="K466" s="81">
        <v>87</v>
      </c>
      <c r="L466" s="56">
        <v>41663</v>
      </c>
      <c r="M466" s="81">
        <v>92</v>
      </c>
      <c r="N466" s="56">
        <v>41663</v>
      </c>
      <c r="O466" s="81">
        <v>110</v>
      </c>
      <c r="P466" s="56">
        <v>41663</v>
      </c>
      <c r="Q466" s="81">
        <v>24</v>
      </c>
    </row>
    <row r="467" spans="8:17">
      <c r="H467" s="56">
        <v>41665</v>
      </c>
      <c r="I467" s="84">
        <v>120</v>
      </c>
      <c r="J467" s="56">
        <v>41665</v>
      </c>
      <c r="K467" s="81">
        <v>87</v>
      </c>
      <c r="L467" s="56">
        <v>41665</v>
      </c>
      <c r="M467" s="81">
        <v>92</v>
      </c>
      <c r="N467" s="56">
        <v>41665</v>
      </c>
      <c r="O467" s="81">
        <v>110</v>
      </c>
      <c r="P467" s="56">
        <v>41665</v>
      </c>
      <c r="Q467" s="81">
        <v>24</v>
      </c>
    </row>
    <row r="468" spans="8:17">
      <c r="H468" s="56">
        <v>41666</v>
      </c>
      <c r="I468" s="84">
        <v>120</v>
      </c>
      <c r="J468" s="56">
        <v>41666</v>
      </c>
      <c r="K468" s="81">
        <v>87</v>
      </c>
      <c r="L468" s="56">
        <v>41666</v>
      </c>
      <c r="M468" s="81">
        <v>92</v>
      </c>
      <c r="N468" s="56">
        <v>41666</v>
      </c>
      <c r="O468" s="81">
        <v>110</v>
      </c>
      <c r="P468" s="56">
        <v>41666</v>
      </c>
      <c r="Q468" s="81">
        <v>24</v>
      </c>
    </row>
    <row r="469" spans="8:17">
      <c r="H469" s="56">
        <v>41667</v>
      </c>
      <c r="I469" s="84">
        <v>120</v>
      </c>
      <c r="J469" s="56">
        <v>41667</v>
      </c>
      <c r="K469" s="81">
        <v>87</v>
      </c>
      <c r="L469" s="56">
        <v>41667</v>
      </c>
      <c r="M469" s="81">
        <v>92</v>
      </c>
      <c r="N469" s="56">
        <v>41667</v>
      </c>
      <c r="O469" s="81">
        <v>110</v>
      </c>
      <c r="P469" s="56">
        <v>41667</v>
      </c>
      <c r="Q469" s="81">
        <v>24</v>
      </c>
    </row>
    <row r="470" spans="8:17">
      <c r="H470" s="56">
        <v>41677</v>
      </c>
      <c r="I470" s="84">
        <v>120</v>
      </c>
      <c r="J470" s="56">
        <v>41677</v>
      </c>
      <c r="K470" s="81">
        <v>87</v>
      </c>
      <c r="L470" s="56">
        <v>41677</v>
      </c>
      <c r="M470" s="81">
        <v>92</v>
      </c>
      <c r="N470" s="56">
        <v>41677</v>
      </c>
      <c r="O470" s="81">
        <v>110</v>
      </c>
      <c r="P470" s="56">
        <v>41677</v>
      </c>
      <c r="Q470" s="81">
        <v>24</v>
      </c>
    </row>
    <row r="471" spans="8:17">
      <c r="H471" s="56">
        <v>41678</v>
      </c>
      <c r="I471" s="84">
        <v>126</v>
      </c>
      <c r="J471" s="56">
        <v>41678</v>
      </c>
      <c r="K471" s="81">
        <v>87</v>
      </c>
      <c r="L471" s="56">
        <v>41678</v>
      </c>
      <c r="M471" s="81">
        <v>92</v>
      </c>
      <c r="N471" s="56">
        <v>41678</v>
      </c>
      <c r="O471" s="81">
        <v>110</v>
      </c>
      <c r="P471" s="56">
        <v>41678</v>
      </c>
      <c r="Q471" s="81">
        <v>24</v>
      </c>
    </row>
    <row r="472" spans="8:17">
      <c r="H472" s="56">
        <v>41680</v>
      </c>
      <c r="I472" s="84">
        <v>126</v>
      </c>
      <c r="J472" s="56">
        <v>41680</v>
      </c>
      <c r="K472" s="81">
        <v>87</v>
      </c>
      <c r="L472" s="56">
        <v>41680</v>
      </c>
      <c r="M472" s="81">
        <v>92</v>
      </c>
      <c r="N472" s="56">
        <v>41680</v>
      </c>
      <c r="O472" s="81">
        <v>110</v>
      </c>
      <c r="P472" s="56">
        <v>41680</v>
      </c>
      <c r="Q472" s="81">
        <v>28</v>
      </c>
    </row>
    <row r="473" spans="8:17">
      <c r="H473" s="56">
        <v>41681</v>
      </c>
      <c r="I473" s="84">
        <v>128</v>
      </c>
      <c r="J473" s="56">
        <v>41681</v>
      </c>
      <c r="K473" s="81">
        <v>87</v>
      </c>
      <c r="L473" s="56">
        <v>41681</v>
      </c>
      <c r="M473" s="81">
        <v>92</v>
      </c>
      <c r="N473" s="56">
        <v>41681</v>
      </c>
      <c r="O473" s="81">
        <v>115</v>
      </c>
      <c r="P473" s="56">
        <v>41681</v>
      </c>
      <c r="Q473" s="81">
        <v>28</v>
      </c>
    </row>
    <row r="474" spans="8:17">
      <c r="H474" s="56">
        <v>41682</v>
      </c>
      <c r="I474" s="84">
        <v>130</v>
      </c>
      <c r="J474" s="56">
        <v>41682</v>
      </c>
      <c r="K474" s="81">
        <v>87</v>
      </c>
      <c r="L474" s="56">
        <v>41682</v>
      </c>
      <c r="M474" s="81">
        <v>83.5</v>
      </c>
      <c r="N474" s="56">
        <v>41682</v>
      </c>
      <c r="O474" s="81">
        <v>135</v>
      </c>
      <c r="P474" s="56">
        <v>41682</v>
      </c>
      <c r="Q474" s="81">
        <v>28</v>
      </c>
    </row>
    <row r="475" spans="8:17">
      <c r="H475" s="56">
        <v>41683</v>
      </c>
      <c r="I475" s="84">
        <v>130</v>
      </c>
      <c r="J475" s="56">
        <v>41683</v>
      </c>
      <c r="K475" s="81">
        <v>87</v>
      </c>
      <c r="L475" s="56">
        <v>41683</v>
      </c>
      <c r="M475" s="81">
        <v>83.5</v>
      </c>
      <c r="N475" s="56">
        <v>41683</v>
      </c>
      <c r="O475" s="81">
        <v>135</v>
      </c>
      <c r="P475" s="56">
        <v>41683</v>
      </c>
      <c r="Q475" s="81">
        <v>28</v>
      </c>
    </row>
    <row r="476" spans="8:17">
      <c r="H476" s="56">
        <v>41684</v>
      </c>
      <c r="I476" s="84">
        <v>130</v>
      </c>
      <c r="J476" s="56">
        <v>41684</v>
      </c>
      <c r="K476" s="81">
        <v>87</v>
      </c>
      <c r="L476" s="56">
        <v>41684</v>
      </c>
      <c r="M476" s="81">
        <v>83.5</v>
      </c>
      <c r="N476" s="56">
        <v>41684</v>
      </c>
      <c r="O476" s="81">
        <v>135</v>
      </c>
      <c r="P476" s="56">
        <v>41684</v>
      </c>
      <c r="Q476" s="81">
        <v>28</v>
      </c>
    </row>
    <row r="477" spans="8:17">
      <c r="H477" s="56">
        <v>41687</v>
      </c>
      <c r="I477" s="84">
        <v>130</v>
      </c>
      <c r="J477" s="56">
        <v>41687</v>
      </c>
      <c r="K477" s="81">
        <v>87</v>
      </c>
      <c r="L477" s="56">
        <v>41687</v>
      </c>
      <c r="M477" s="81">
        <v>83.5</v>
      </c>
      <c r="N477" s="56">
        <v>41687</v>
      </c>
      <c r="O477" s="81">
        <v>135</v>
      </c>
      <c r="P477" s="56">
        <v>41687</v>
      </c>
      <c r="Q477" s="81">
        <v>28</v>
      </c>
    </row>
    <row r="478" spans="8:17">
      <c r="H478" s="56">
        <v>41688</v>
      </c>
      <c r="I478" s="84">
        <v>130</v>
      </c>
      <c r="J478" s="56">
        <v>41688</v>
      </c>
      <c r="K478" s="81">
        <v>87</v>
      </c>
      <c r="L478" s="56">
        <v>41688</v>
      </c>
      <c r="M478" s="81">
        <v>83.5</v>
      </c>
      <c r="N478" s="56">
        <v>41688</v>
      </c>
      <c r="O478" s="81">
        <v>135</v>
      </c>
      <c r="P478" s="56">
        <v>41688</v>
      </c>
      <c r="Q478" s="81">
        <v>28</v>
      </c>
    </row>
    <row r="479" spans="8:17">
      <c r="H479" s="56">
        <v>41689</v>
      </c>
      <c r="I479" s="84">
        <v>140</v>
      </c>
      <c r="J479" s="56">
        <v>41689</v>
      </c>
      <c r="K479" s="81">
        <v>87</v>
      </c>
      <c r="L479" s="56">
        <v>41689</v>
      </c>
      <c r="M479" s="81">
        <v>83.5</v>
      </c>
      <c r="N479" s="56">
        <v>41689</v>
      </c>
      <c r="O479" s="81">
        <v>142.5</v>
      </c>
      <c r="P479" s="56">
        <v>41689</v>
      </c>
      <c r="Q479" s="81">
        <v>28</v>
      </c>
    </row>
    <row r="480" spans="8:17">
      <c r="H480" s="56">
        <v>41690</v>
      </c>
      <c r="I480" s="84">
        <v>140</v>
      </c>
      <c r="J480" s="56">
        <v>41690</v>
      </c>
      <c r="K480" s="81">
        <v>87</v>
      </c>
      <c r="L480" s="56">
        <v>41690</v>
      </c>
      <c r="M480" s="81">
        <v>83.5</v>
      </c>
      <c r="N480" s="56">
        <v>41690</v>
      </c>
      <c r="O480" s="81">
        <v>142.5</v>
      </c>
      <c r="P480" s="56">
        <v>41690</v>
      </c>
      <c r="Q480" s="81">
        <v>28</v>
      </c>
    </row>
    <row r="481" spans="8:17">
      <c r="H481" s="56">
        <v>41691</v>
      </c>
      <c r="I481" s="84">
        <v>140</v>
      </c>
      <c r="J481" s="56">
        <v>41691</v>
      </c>
      <c r="K481" s="81">
        <v>87</v>
      </c>
      <c r="L481" s="56">
        <v>41691</v>
      </c>
      <c r="M481" s="81">
        <v>83.5</v>
      </c>
      <c r="N481" s="56">
        <v>41691</v>
      </c>
      <c r="O481" s="81">
        <v>142.5</v>
      </c>
      <c r="P481" s="56">
        <v>41691</v>
      </c>
      <c r="Q481" s="81">
        <v>28</v>
      </c>
    </row>
    <row r="482" spans="8:17">
      <c r="H482" s="56">
        <v>41694</v>
      </c>
      <c r="I482" s="84">
        <v>140</v>
      </c>
      <c r="J482" s="56">
        <v>41694</v>
      </c>
      <c r="K482" s="81">
        <v>87</v>
      </c>
      <c r="L482" s="56">
        <v>41694</v>
      </c>
      <c r="M482" s="81">
        <v>83.5</v>
      </c>
      <c r="N482" s="56">
        <v>41694</v>
      </c>
      <c r="O482" s="81">
        <v>142.5</v>
      </c>
      <c r="P482" s="56">
        <v>41694</v>
      </c>
      <c r="Q482" s="81">
        <v>28</v>
      </c>
    </row>
    <row r="483" spans="8:17">
      <c r="H483" s="56">
        <v>41695</v>
      </c>
      <c r="I483" s="84">
        <v>140</v>
      </c>
      <c r="J483" s="56">
        <v>41695</v>
      </c>
      <c r="K483" s="81">
        <v>87</v>
      </c>
      <c r="L483" s="56">
        <v>41695</v>
      </c>
      <c r="M483" s="81">
        <v>83.5</v>
      </c>
      <c r="N483" s="56">
        <v>41695</v>
      </c>
      <c r="O483" s="81">
        <v>142.5</v>
      </c>
      <c r="P483" s="56">
        <v>41695</v>
      </c>
      <c r="Q483" s="81">
        <v>28</v>
      </c>
    </row>
    <row r="484" spans="8:17">
      <c r="H484" s="56">
        <v>41696</v>
      </c>
      <c r="I484" s="84">
        <v>140</v>
      </c>
      <c r="J484" s="56">
        <v>41696</v>
      </c>
      <c r="K484" s="81">
        <v>87</v>
      </c>
      <c r="L484" s="56">
        <v>41696</v>
      </c>
      <c r="M484" s="81">
        <v>83.5</v>
      </c>
      <c r="N484" s="56">
        <v>41696</v>
      </c>
      <c r="O484" s="81">
        <v>142.5</v>
      </c>
      <c r="P484" s="56">
        <v>41696</v>
      </c>
      <c r="Q484" s="81">
        <v>28</v>
      </c>
    </row>
    <row r="485" spans="8:17">
      <c r="H485" s="56">
        <v>41697</v>
      </c>
      <c r="I485" s="84">
        <v>140</v>
      </c>
      <c r="J485" s="56">
        <v>41697</v>
      </c>
      <c r="K485" s="81">
        <v>87</v>
      </c>
      <c r="L485" s="56">
        <v>41697</v>
      </c>
      <c r="M485" s="81">
        <v>83.5</v>
      </c>
      <c r="N485" s="56">
        <v>41697</v>
      </c>
      <c r="O485" s="81">
        <v>142.5</v>
      </c>
      <c r="P485" s="56">
        <v>41697</v>
      </c>
      <c r="Q485" s="81">
        <v>28</v>
      </c>
    </row>
    <row r="486" spans="8:17">
      <c r="H486" s="56">
        <v>41698</v>
      </c>
      <c r="I486" s="84">
        <v>140</v>
      </c>
      <c r="J486" s="56">
        <v>41698</v>
      </c>
      <c r="K486" s="81">
        <v>87</v>
      </c>
      <c r="L486" s="56">
        <v>41698</v>
      </c>
      <c r="M486" s="81">
        <v>83.5</v>
      </c>
      <c r="N486" s="56">
        <v>41698</v>
      </c>
      <c r="O486" s="81">
        <v>142.5</v>
      </c>
      <c r="P486" s="56">
        <v>41698</v>
      </c>
      <c r="Q486" s="81">
        <v>28</v>
      </c>
    </row>
    <row r="487" spans="8:17">
      <c r="H487" s="56">
        <v>41701</v>
      </c>
      <c r="I487" s="84">
        <v>140</v>
      </c>
      <c r="J487" s="56">
        <v>41701</v>
      </c>
      <c r="K487" s="81">
        <v>87</v>
      </c>
      <c r="L487" s="56">
        <v>41701</v>
      </c>
      <c r="M487" s="81">
        <v>83.5</v>
      </c>
      <c r="N487" s="56">
        <v>41701</v>
      </c>
      <c r="O487" s="81">
        <v>142.5</v>
      </c>
      <c r="P487" s="56">
        <v>41701</v>
      </c>
      <c r="Q487" s="81">
        <v>28</v>
      </c>
    </row>
    <row r="488" spans="8:17">
      <c r="H488" s="56">
        <v>41702</v>
      </c>
      <c r="I488" s="84">
        <v>140</v>
      </c>
      <c r="J488" s="56">
        <v>41702</v>
      </c>
      <c r="K488" s="81">
        <v>87</v>
      </c>
      <c r="L488" s="56">
        <v>41702</v>
      </c>
      <c r="M488" s="81">
        <v>83.5</v>
      </c>
      <c r="N488" s="56">
        <v>41702</v>
      </c>
      <c r="O488" s="81">
        <v>142.5</v>
      </c>
      <c r="P488" s="56">
        <v>41702</v>
      </c>
      <c r="Q488" s="81">
        <v>28</v>
      </c>
    </row>
    <row r="489" spans="8:17">
      <c r="H489" s="56">
        <v>41703</v>
      </c>
      <c r="I489" s="84">
        <v>142.5</v>
      </c>
      <c r="J489" s="56">
        <v>41703</v>
      </c>
      <c r="K489" s="81">
        <v>87</v>
      </c>
      <c r="L489" s="56">
        <v>41703</v>
      </c>
      <c r="M489" s="81">
        <v>83.5</v>
      </c>
      <c r="N489" s="56">
        <v>41703</v>
      </c>
      <c r="O489" s="81">
        <v>142.5</v>
      </c>
      <c r="P489" s="56">
        <v>41703</v>
      </c>
      <c r="Q489" s="81">
        <v>28</v>
      </c>
    </row>
    <row r="490" spans="8:17">
      <c r="H490" s="56">
        <v>41704</v>
      </c>
      <c r="I490" s="84">
        <v>142.5</v>
      </c>
      <c r="J490" s="56">
        <v>41704</v>
      </c>
      <c r="K490" s="81">
        <v>87</v>
      </c>
      <c r="L490" s="56">
        <v>41704</v>
      </c>
      <c r="M490" s="81">
        <v>83.5</v>
      </c>
      <c r="N490" s="56">
        <v>41704</v>
      </c>
      <c r="O490" s="81">
        <v>142.5</v>
      </c>
      <c r="P490" s="56">
        <v>41704</v>
      </c>
      <c r="Q490" s="81">
        <v>28</v>
      </c>
    </row>
    <row r="491" spans="8:17">
      <c r="H491" s="56">
        <v>41705</v>
      </c>
      <c r="I491" s="84">
        <v>142.5</v>
      </c>
      <c r="J491" s="56">
        <v>41705</v>
      </c>
      <c r="K491" s="81">
        <v>84</v>
      </c>
      <c r="L491" s="56">
        <v>41705</v>
      </c>
      <c r="M491" s="81">
        <v>83.5</v>
      </c>
      <c r="N491" s="56">
        <v>41705</v>
      </c>
      <c r="O491" s="81">
        <v>142.5</v>
      </c>
      <c r="P491" s="56">
        <v>41705</v>
      </c>
      <c r="Q491" s="81">
        <v>28</v>
      </c>
    </row>
    <row r="492" spans="8:17">
      <c r="H492" s="56">
        <v>41708</v>
      </c>
      <c r="I492" s="84">
        <v>142.5</v>
      </c>
      <c r="J492" s="56">
        <v>41708</v>
      </c>
      <c r="K492" s="81">
        <v>84</v>
      </c>
      <c r="L492" s="111">
        <v>41708</v>
      </c>
      <c r="M492" s="81">
        <v>83.5</v>
      </c>
      <c r="N492" s="56">
        <v>41708</v>
      </c>
      <c r="O492" s="81">
        <v>142.5</v>
      </c>
      <c r="P492" s="56">
        <v>41708</v>
      </c>
      <c r="Q492" s="81">
        <v>28</v>
      </c>
    </row>
    <row r="493" spans="8:17">
      <c r="H493" s="56">
        <v>41709</v>
      </c>
      <c r="I493" s="84">
        <v>142.5</v>
      </c>
      <c r="J493" s="56">
        <v>41709</v>
      </c>
      <c r="K493" s="81">
        <v>84</v>
      </c>
      <c r="L493" s="111">
        <v>41709</v>
      </c>
      <c r="M493" s="81">
        <v>83.5</v>
      </c>
      <c r="N493" s="56">
        <v>41709</v>
      </c>
      <c r="O493" s="81">
        <v>142.5</v>
      </c>
      <c r="P493" s="56">
        <v>41709</v>
      </c>
      <c r="Q493" s="81">
        <v>28</v>
      </c>
    </row>
    <row r="494" spans="8:17">
      <c r="H494" s="56">
        <v>41710</v>
      </c>
      <c r="I494" s="84">
        <v>142.5</v>
      </c>
      <c r="J494" s="56">
        <v>41710</v>
      </c>
      <c r="K494" s="81">
        <v>83</v>
      </c>
      <c r="L494" s="111">
        <v>41710</v>
      </c>
      <c r="M494" s="81">
        <v>80</v>
      </c>
      <c r="N494" s="56">
        <v>41710</v>
      </c>
      <c r="O494" s="81">
        <v>142.5</v>
      </c>
      <c r="P494" s="56">
        <v>41710</v>
      </c>
      <c r="Q494" s="81">
        <v>28</v>
      </c>
    </row>
    <row r="495" spans="8:17">
      <c r="H495" s="56">
        <v>41711</v>
      </c>
      <c r="I495" s="84">
        <v>142.5</v>
      </c>
      <c r="J495" s="56">
        <v>41711</v>
      </c>
      <c r="K495" s="81">
        <v>83</v>
      </c>
      <c r="L495" s="111">
        <v>41711</v>
      </c>
      <c r="M495" s="81">
        <v>80</v>
      </c>
      <c r="N495" s="56">
        <v>41711</v>
      </c>
      <c r="O495" s="81">
        <v>142.5</v>
      </c>
      <c r="P495" s="56">
        <v>41711</v>
      </c>
      <c r="Q495" s="81">
        <v>28</v>
      </c>
    </row>
    <row r="496" spans="8:17">
      <c r="H496" s="56">
        <v>41712</v>
      </c>
      <c r="I496" s="84">
        <v>142.5</v>
      </c>
      <c r="J496" s="56">
        <v>41712</v>
      </c>
      <c r="K496" s="81">
        <v>81</v>
      </c>
      <c r="L496" s="111">
        <v>41712</v>
      </c>
      <c r="M496" s="81">
        <v>80</v>
      </c>
      <c r="N496" s="56">
        <v>41712</v>
      </c>
      <c r="O496" s="81">
        <v>142.5</v>
      </c>
      <c r="P496" s="56">
        <v>41712</v>
      </c>
      <c r="Q496" s="81">
        <v>28</v>
      </c>
    </row>
    <row r="497" spans="8:17">
      <c r="H497" s="56">
        <v>41715</v>
      </c>
      <c r="I497" s="84">
        <v>140</v>
      </c>
      <c r="J497" s="56">
        <v>41715</v>
      </c>
      <c r="K497" s="81">
        <v>81</v>
      </c>
      <c r="L497" s="111">
        <v>41715</v>
      </c>
      <c r="M497" s="81">
        <v>80</v>
      </c>
      <c r="N497" s="56">
        <v>41715</v>
      </c>
      <c r="O497" s="81">
        <v>142.5</v>
      </c>
      <c r="P497" s="56">
        <v>41715</v>
      </c>
      <c r="Q497" s="81">
        <v>28</v>
      </c>
    </row>
    <row r="498" spans="8:17">
      <c r="H498" s="56">
        <v>41716</v>
      </c>
      <c r="I498" s="84">
        <v>140</v>
      </c>
      <c r="J498" s="56">
        <v>41716</v>
      </c>
      <c r="K498" s="81">
        <v>81</v>
      </c>
      <c r="L498" s="111">
        <v>41716</v>
      </c>
      <c r="M498" s="81">
        <v>80</v>
      </c>
      <c r="N498" s="56">
        <v>41716</v>
      </c>
      <c r="O498" s="81">
        <v>142.5</v>
      </c>
      <c r="P498" s="56">
        <v>41716</v>
      </c>
      <c r="Q498" s="81">
        <v>28</v>
      </c>
    </row>
    <row r="499" spans="8:17">
      <c r="H499" s="56">
        <v>41718</v>
      </c>
      <c r="I499" s="84">
        <v>150</v>
      </c>
      <c r="J499" s="56">
        <v>41718</v>
      </c>
      <c r="K499" s="81">
        <v>81</v>
      </c>
      <c r="L499" s="111">
        <v>41718</v>
      </c>
      <c r="M499" s="81">
        <v>80</v>
      </c>
      <c r="N499" s="56">
        <v>41718</v>
      </c>
      <c r="O499" s="81">
        <v>142.5</v>
      </c>
      <c r="P499" s="56">
        <v>41718</v>
      </c>
      <c r="Q499" s="81">
        <v>28</v>
      </c>
    </row>
    <row r="500" spans="8:17">
      <c r="H500" s="56">
        <v>41719</v>
      </c>
      <c r="I500" s="84">
        <v>150</v>
      </c>
      <c r="J500" s="56">
        <v>41719</v>
      </c>
      <c r="K500" s="81">
        <v>81</v>
      </c>
      <c r="L500" s="111">
        <v>41719</v>
      </c>
      <c r="M500" s="81">
        <v>80</v>
      </c>
      <c r="N500" s="56">
        <v>41719</v>
      </c>
      <c r="O500" s="81">
        <v>142.5</v>
      </c>
      <c r="P500" s="56">
        <v>41719</v>
      </c>
      <c r="Q500" s="81">
        <v>28</v>
      </c>
    </row>
    <row r="501" spans="8:17">
      <c r="H501" s="56">
        <v>41722</v>
      </c>
      <c r="I501" s="84">
        <v>150</v>
      </c>
      <c r="J501" s="56">
        <v>41722</v>
      </c>
      <c r="K501" s="81">
        <v>81</v>
      </c>
      <c r="L501" s="111">
        <v>41722</v>
      </c>
      <c r="M501" s="81">
        <v>80</v>
      </c>
      <c r="N501" s="56">
        <v>41722</v>
      </c>
      <c r="O501" s="81">
        <v>142.5</v>
      </c>
      <c r="P501" s="56">
        <v>41722</v>
      </c>
      <c r="Q501" s="81">
        <v>28</v>
      </c>
    </row>
    <row r="502" spans="8:17">
      <c r="H502" s="56">
        <v>41723</v>
      </c>
      <c r="I502" s="84">
        <v>150</v>
      </c>
      <c r="J502" s="56">
        <v>41723</v>
      </c>
      <c r="K502" s="81">
        <v>81</v>
      </c>
      <c r="L502" s="111">
        <v>41723</v>
      </c>
      <c r="M502" s="81">
        <v>80</v>
      </c>
      <c r="N502" s="56">
        <v>41723</v>
      </c>
      <c r="O502" s="81">
        <v>142.5</v>
      </c>
      <c r="P502" s="56">
        <v>41723</v>
      </c>
      <c r="Q502" s="81">
        <v>28</v>
      </c>
    </row>
    <row r="503" spans="8:17">
      <c r="H503" s="56">
        <v>41724</v>
      </c>
      <c r="I503" s="84">
        <v>150</v>
      </c>
      <c r="J503" s="56">
        <v>41724</v>
      </c>
      <c r="K503" s="81">
        <v>81</v>
      </c>
      <c r="L503" s="111">
        <v>41724</v>
      </c>
      <c r="M503" s="81">
        <v>80</v>
      </c>
      <c r="N503" s="56">
        <v>41724</v>
      </c>
      <c r="O503" s="81">
        <v>142.5</v>
      </c>
      <c r="P503" s="56">
        <v>41724</v>
      </c>
      <c r="Q503" s="81">
        <v>28</v>
      </c>
    </row>
    <row r="504" spans="8:17">
      <c r="H504" s="56">
        <v>41725</v>
      </c>
      <c r="I504" s="84">
        <v>150</v>
      </c>
      <c r="J504" s="56">
        <v>41725</v>
      </c>
      <c r="K504" s="81">
        <v>81</v>
      </c>
      <c r="L504" s="111">
        <v>41725</v>
      </c>
      <c r="M504" s="81">
        <v>80</v>
      </c>
      <c r="N504" s="56">
        <v>41725</v>
      </c>
      <c r="O504" s="81">
        <v>142.5</v>
      </c>
      <c r="P504" s="56">
        <v>41725</v>
      </c>
      <c r="Q504" s="81">
        <v>28</v>
      </c>
    </row>
    <row r="505" spans="8:17">
      <c r="H505" s="56">
        <v>41726</v>
      </c>
      <c r="I505" s="84">
        <v>150</v>
      </c>
      <c r="J505" s="56">
        <v>41726</v>
      </c>
      <c r="K505" s="81">
        <v>81</v>
      </c>
      <c r="L505" s="111">
        <v>41726</v>
      </c>
      <c r="M505" s="81">
        <v>80</v>
      </c>
      <c r="N505" s="56">
        <v>41726</v>
      </c>
      <c r="O505" s="81">
        <v>142.5</v>
      </c>
      <c r="P505" s="56">
        <v>41726</v>
      </c>
      <c r="Q505" s="81">
        <v>28</v>
      </c>
    </row>
    <row r="506" spans="8:17">
      <c r="H506" s="56">
        <v>41729</v>
      </c>
      <c r="I506" s="84">
        <v>165</v>
      </c>
      <c r="J506" s="56">
        <v>41729</v>
      </c>
      <c r="K506" s="81">
        <v>82</v>
      </c>
      <c r="L506" s="111">
        <v>41729</v>
      </c>
      <c r="M506" s="81">
        <v>80</v>
      </c>
      <c r="N506" s="56">
        <v>41729</v>
      </c>
      <c r="O506" s="81">
        <v>142.5</v>
      </c>
      <c r="P506" s="56">
        <v>41729</v>
      </c>
      <c r="Q506" s="81">
        <v>28</v>
      </c>
    </row>
    <row r="507" spans="8:17">
      <c r="H507" s="56">
        <v>41730</v>
      </c>
      <c r="I507" s="84">
        <v>165</v>
      </c>
      <c r="J507" s="56">
        <v>41730</v>
      </c>
      <c r="K507" s="81">
        <v>82</v>
      </c>
      <c r="L507" s="111">
        <v>41730</v>
      </c>
      <c r="M507" s="81">
        <v>80</v>
      </c>
      <c r="N507" s="56">
        <v>41730</v>
      </c>
      <c r="O507" s="81">
        <v>142.5</v>
      </c>
      <c r="P507" s="56">
        <v>41730</v>
      </c>
      <c r="Q507" s="81">
        <v>28</v>
      </c>
    </row>
    <row r="508" spans="8:17">
      <c r="H508" s="56">
        <v>41731</v>
      </c>
      <c r="I508" s="84">
        <v>165</v>
      </c>
      <c r="J508" s="56">
        <v>41731</v>
      </c>
      <c r="K508" s="81">
        <v>82</v>
      </c>
      <c r="L508" s="111">
        <v>41731</v>
      </c>
      <c r="M508" s="81">
        <v>80</v>
      </c>
      <c r="N508" s="56">
        <v>41731</v>
      </c>
      <c r="O508" s="81">
        <v>142.5</v>
      </c>
      <c r="P508" s="56">
        <v>41731</v>
      </c>
      <c r="Q508" s="81">
        <v>28</v>
      </c>
    </row>
    <row r="509" spans="8:17">
      <c r="H509" s="56">
        <v>41732</v>
      </c>
      <c r="I509" s="84">
        <v>165</v>
      </c>
      <c r="J509" s="56">
        <v>41732</v>
      </c>
      <c r="K509" s="81">
        <v>82</v>
      </c>
      <c r="L509" s="111">
        <v>41732</v>
      </c>
      <c r="M509" s="81">
        <v>80</v>
      </c>
      <c r="N509" s="56">
        <v>41732</v>
      </c>
      <c r="O509" s="81">
        <v>142.5</v>
      </c>
      <c r="P509" s="56">
        <v>41732</v>
      </c>
      <c r="Q509" s="81">
        <v>28</v>
      </c>
    </row>
    <row r="510" spans="8:17">
      <c r="H510" s="56">
        <v>41733</v>
      </c>
      <c r="I510" s="84">
        <v>165</v>
      </c>
      <c r="J510" s="56">
        <v>41733</v>
      </c>
      <c r="K510" s="81">
        <v>82</v>
      </c>
      <c r="L510" s="111">
        <v>41733</v>
      </c>
      <c r="M510" s="81">
        <v>80</v>
      </c>
      <c r="N510" s="56">
        <v>41733</v>
      </c>
      <c r="O510" s="81">
        <v>142.5</v>
      </c>
      <c r="P510" s="56">
        <v>41733</v>
      </c>
      <c r="Q510" s="81">
        <v>28</v>
      </c>
    </row>
    <row r="511" spans="8:17">
      <c r="H511" s="56">
        <v>41737</v>
      </c>
      <c r="I511" s="84">
        <v>165</v>
      </c>
      <c r="J511" s="56">
        <v>41737</v>
      </c>
      <c r="K511" s="81">
        <v>82</v>
      </c>
      <c r="L511" s="111">
        <v>41737</v>
      </c>
      <c r="M511" s="81">
        <v>80</v>
      </c>
      <c r="N511" s="56">
        <v>41737</v>
      </c>
      <c r="O511" s="81">
        <v>142.5</v>
      </c>
      <c r="P511" s="56">
        <v>41737</v>
      </c>
      <c r="Q511" s="81">
        <v>28</v>
      </c>
    </row>
    <row r="512" spans="8:17">
      <c r="H512" s="56">
        <v>41738</v>
      </c>
      <c r="I512" s="84">
        <v>165</v>
      </c>
      <c r="J512" s="56">
        <v>41738</v>
      </c>
      <c r="K512" s="81">
        <v>83</v>
      </c>
      <c r="L512" s="111">
        <v>41738</v>
      </c>
      <c r="M512" s="81">
        <v>80</v>
      </c>
      <c r="N512" s="56">
        <v>41738</v>
      </c>
      <c r="O512" s="81">
        <v>142.5</v>
      </c>
      <c r="P512" s="56">
        <v>41738</v>
      </c>
      <c r="Q512" s="81">
        <v>28</v>
      </c>
    </row>
    <row r="513" spans="8:17">
      <c r="H513" s="56">
        <v>41739</v>
      </c>
      <c r="I513" s="84">
        <v>165</v>
      </c>
      <c r="J513" s="56">
        <v>41739</v>
      </c>
      <c r="K513" s="81">
        <v>83</v>
      </c>
      <c r="L513" s="111">
        <v>41739</v>
      </c>
      <c r="M513" s="81">
        <v>80</v>
      </c>
      <c r="N513" s="56">
        <v>41739</v>
      </c>
      <c r="O513" s="81">
        <v>142.5</v>
      </c>
      <c r="P513" s="56">
        <v>41739</v>
      </c>
      <c r="Q513" s="81">
        <v>28</v>
      </c>
    </row>
    <row r="514" spans="8:17">
      <c r="H514" s="56">
        <v>41740</v>
      </c>
      <c r="I514" s="84">
        <v>165</v>
      </c>
      <c r="J514" s="56">
        <v>41740</v>
      </c>
      <c r="K514" s="81">
        <v>83</v>
      </c>
      <c r="L514" s="111">
        <v>41740</v>
      </c>
      <c r="M514" s="81">
        <v>80</v>
      </c>
      <c r="N514" s="56">
        <v>41740</v>
      </c>
      <c r="O514" s="81">
        <v>142.5</v>
      </c>
      <c r="P514" s="56">
        <v>41740</v>
      </c>
      <c r="Q514" s="81">
        <v>28</v>
      </c>
    </row>
    <row r="515" spans="8:17">
      <c r="H515" s="56">
        <v>41743</v>
      </c>
      <c r="I515" s="84">
        <v>165</v>
      </c>
      <c r="J515" s="56">
        <v>41743</v>
      </c>
      <c r="K515" s="81">
        <v>83</v>
      </c>
      <c r="L515" s="111">
        <v>41743</v>
      </c>
      <c r="M515" s="81">
        <v>80</v>
      </c>
      <c r="N515" s="56">
        <v>41743</v>
      </c>
      <c r="O515" s="81">
        <v>142.5</v>
      </c>
      <c r="P515" s="56">
        <v>41743</v>
      </c>
      <c r="Q515" s="81">
        <v>28</v>
      </c>
    </row>
    <row r="516" spans="8:17">
      <c r="H516" s="56">
        <v>41744</v>
      </c>
      <c r="I516" s="84">
        <v>165</v>
      </c>
      <c r="J516" s="56">
        <v>41744</v>
      </c>
      <c r="K516" s="81">
        <v>83</v>
      </c>
      <c r="L516" s="111">
        <v>41744</v>
      </c>
      <c r="M516" s="81">
        <v>80</v>
      </c>
      <c r="N516" s="56">
        <v>41744</v>
      </c>
      <c r="O516" s="81">
        <v>142.5</v>
      </c>
      <c r="P516" s="56">
        <v>41744</v>
      </c>
      <c r="Q516" s="81">
        <v>28</v>
      </c>
    </row>
    <row r="517" spans="8:17">
      <c r="H517" s="56">
        <v>41745</v>
      </c>
      <c r="I517" s="84">
        <v>165</v>
      </c>
      <c r="J517" s="56">
        <v>41745</v>
      </c>
      <c r="K517" s="81">
        <v>83</v>
      </c>
      <c r="L517" s="111">
        <v>41745</v>
      </c>
      <c r="M517" s="81">
        <v>80</v>
      </c>
      <c r="N517" s="56">
        <v>41745</v>
      </c>
      <c r="O517" s="81">
        <v>142.5</v>
      </c>
      <c r="P517" s="56">
        <v>41745</v>
      </c>
      <c r="Q517" s="81">
        <v>28</v>
      </c>
    </row>
    <row r="518" spans="8:17">
      <c r="H518" s="56">
        <v>41746</v>
      </c>
      <c r="I518" s="84">
        <v>165</v>
      </c>
      <c r="J518" s="56">
        <v>41746</v>
      </c>
      <c r="K518" s="81">
        <v>84</v>
      </c>
      <c r="L518" s="111">
        <v>41746</v>
      </c>
      <c r="M518" s="81">
        <v>80</v>
      </c>
      <c r="N518" s="56">
        <v>41746</v>
      </c>
      <c r="O518" s="81">
        <v>142.5</v>
      </c>
      <c r="P518" s="56">
        <v>41746</v>
      </c>
      <c r="Q518" s="81">
        <v>28</v>
      </c>
    </row>
    <row r="519" spans="8:17">
      <c r="H519" s="56">
        <v>41747</v>
      </c>
      <c r="I519" s="84">
        <v>165</v>
      </c>
      <c r="J519" s="56">
        <v>41747</v>
      </c>
      <c r="K519" s="81">
        <v>84</v>
      </c>
      <c r="L519" s="131">
        <v>41747</v>
      </c>
      <c r="M519" s="81">
        <v>80</v>
      </c>
      <c r="N519" s="131">
        <v>41747</v>
      </c>
      <c r="O519" s="81">
        <v>142.5</v>
      </c>
      <c r="P519" s="131">
        <v>41747</v>
      </c>
      <c r="Q519" s="81">
        <v>28</v>
      </c>
    </row>
    <row r="520" spans="8:17">
      <c r="H520" s="56">
        <v>41750</v>
      </c>
      <c r="I520" s="84">
        <v>185</v>
      </c>
      <c r="J520" s="56">
        <v>41750</v>
      </c>
      <c r="K520" s="81">
        <v>85</v>
      </c>
      <c r="L520" s="131">
        <v>41750</v>
      </c>
      <c r="M520" s="81">
        <v>80</v>
      </c>
      <c r="N520" s="131">
        <v>41750</v>
      </c>
      <c r="O520" s="81">
        <v>142.5</v>
      </c>
      <c r="P520" s="131">
        <v>41750</v>
      </c>
      <c r="Q520" s="81">
        <v>28</v>
      </c>
    </row>
    <row r="521" spans="8:17">
      <c r="H521" s="56">
        <v>41751</v>
      </c>
      <c r="I521" s="84">
        <v>185</v>
      </c>
      <c r="J521" s="56">
        <v>41751</v>
      </c>
      <c r="K521" s="81">
        <v>85</v>
      </c>
      <c r="L521" s="131">
        <v>41751</v>
      </c>
      <c r="M521" s="81">
        <v>80</v>
      </c>
      <c r="N521" s="131">
        <v>41751</v>
      </c>
      <c r="O521" s="81">
        <v>142.5</v>
      </c>
      <c r="P521" s="131">
        <v>41751</v>
      </c>
      <c r="Q521" s="81">
        <v>28</v>
      </c>
    </row>
    <row r="522" spans="8:17">
      <c r="H522" s="56">
        <v>41752</v>
      </c>
      <c r="I522" s="84">
        <v>185</v>
      </c>
      <c r="J522" s="56">
        <v>41752</v>
      </c>
      <c r="K522" s="81">
        <v>85</v>
      </c>
      <c r="L522" s="131">
        <v>41752</v>
      </c>
      <c r="M522" s="81">
        <v>80</v>
      </c>
      <c r="N522" s="131">
        <v>41752</v>
      </c>
      <c r="O522" s="81">
        <v>142.5</v>
      </c>
      <c r="P522" s="131">
        <v>41752</v>
      </c>
      <c r="Q522" s="81">
        <v>28</v>
      </c>
    </row>
    <row r="523" spans="8:17">
      <c r="H523" s="56">
        <v>41753</v>
      </c>
      <c r="I523" s="84">
        <v>185</v>
      </c>
      <c r="J523" s="56">
        <v>41753</v>
      </c>
      <c r="K523" s="81">
        <v>90</v>
      </c>
      <c r="L523" s="131">
        <v>41753</v>
      </c>
      <c r="M523" s="81">
        <v>80</v>
      </c>
      <c r="N523" s="131">
        <v>41753</v>
      </c>
      <c r="O523" s="81">
        <v>142.5</v>
      </c>
      <c r="P523" s="131">
        <v>41753</v>
      </c>
      <c r="Q523" s="81">
        <v>28</v>
      </c>
    </row>
    <row r="524" spans="8:17">
      <c r="H524" s="56">
        <v>41754</v>
      </c>
      <c r="I524" s="84">
        <v>185</v>
      </c>
      <c r="J524" s="56">
        <v>41754</v>
      </c>
      <c r="K524" s="81">
        <v>90</v>
      </c>
      <c r="L524" s="131">
        <v>41754</v>
      </c>
      <c r="M524" s="81">
        <v>80</v>
      </c>
      <c r="N524" s="131">
        <v>41754</v>
      </c>
      <c r="O524" s="81">
        <v>142.5</v>
      </c>
      <c r="P524" s="131">
        <v>41754</v>
      </c>
      <c r="Q524" s="81">
        <v>28</v>
      </c>
    </row>
    <row r="525" spans="8:17">
      <c r="H525" s="56">
        <v>41757</v>
      </c>
      <c r="I525" s="84">
        <v>185</v>
      </c>
      <c r="J525" s="56">
        <v>41757</v>
      </c>
      <c r="K525" s="81">
        <v>90</v>
      </c>
      <c r="L525" s="131">
        <v>41757</v>
      </c>
      <c r="M525" s="81">
        <v>80</v>
      </c>
      <c r="N525" s="131">
        <v>41757</v>
      </c>
      <c r="O525" s="81">
        <v>142.5</v>
      </c>
      <c r="P525" s="131">
        <v>41757</v>
      </c>
      <c r="Q525" s="81">
        <v>28</v>
      </c>
    </row>
    <row r="526" spans="8:17">
      <c r="H526" s="56">
        <v>41758</v>
      </c>
      <c r="I526" s="84">
        <v>200</v>
      </c>
      <c r="J526" s="56">
        <v>41758</v>
      </c>
      <c r="K526" s="81">
        <v>90</v>
      </c>
      <c r="L526" s="131">
        <v>41758</v>
      </c>
      <c r="M526" s="81">
        <v>81</v>
      </c>
      <c r="N526" s="131">
        <v>41758</v>
      </c>
      <c r="O526" s="81">
        <v>142.5</v>
      </c>
      <c r="P526" s="131">
        <v>41758</v>
      </c>
      <c r="Q526" s="81">
        <v>28</v>
      </c>
    </row>
    <row r="527" spans="8:17">
      <c r="H527" s="56">
        <v>41759</v>
      </c>
      <c r="I527" s="84">
        <v>200</v>
      </c>
      <c r="J527" s="56">
        <v>41759</v>
      </c>
      <c r="K527" s="81">
        <v>90</v>
      </c>
      <c r="L527" s="131">
        <v>41759</v>
      </c>
      <c r="M527" s="81">
        <v>81</v>
      </c>
      <c r="N527" s="131">
        <v>41759</v>
      </c>
      <c r="O527" s="81">
        <v>142.5</v>
      </c>
      <c r="P527" s="131">
        <v>41759</v>
      </c>
      <c r="Q527" s="81">
        <v>28</v>
      </c>
    </row>
    <row r="528" spans="8:17">
      <c r="H528" s="56">
        <v>41763</v>
      </c>
      <c r="I528" s="84">
        <v>200</v>
      </c>
      <c r="J528" s="56">
        <v>41763</v>
      </c>
      <c r="K528" s="81">
        <v>90</v>
      </c>
      <c r="L528" s="131">
        <v>41763</v>
      </c>
      <c r="M528" s="81">
        <v>81</v>
      </c>
      <c r="N528" s="131">
        <v>41763</v>
      </c>
      <c r="O528" s="81">
        <v>142.5</v>
      </c>
      <c r="P528" s="131">
        <v>41763</v>
      </c>
      <c r="Q528" s="81">
        <v>28</v>
      </c>
    </row>
    <row r="529" spans="8:17">
      <c r="H529" s="56">
        <v>41764</v>
      </c>
      <c r="I529" s="84">
        <v>200</v>
      </c>
      <c r="J529" s="132">
        <v>41764</v>
      </c>
      <c r="K529" s="84">
        <v>90</v>
      </c>
      <c r="L529" s="111">
        <v>41764</v>
      </c>
      <c r="M529" s="81">
        <v>81</v>
      </c>
      <c r="N529" s="111">
        <v>41764</v>
      </c>
      <c r="O529" s="81">
        <v>142.5</v>
      </c>
      <c r="P529" s="131">
        <v>41764</v>
      </c>
      <c r="Q529" s="81">
        <v>28</v>
      </c>
    </row>
    <row r="530" spans="8:17">
      <c r="H530" s="56">
        <v>41765</v>
      </c>
      <c r="I530" s="84">
        <v>200</v>
      </c>
      <c r="J530" s="132">
        <v>41765</v>
      </c>
      <c r="K530" s="84">
        <v>90</v>
      </c>
      <c r="L530" s="111">
        <v>41765</v>
      </c>
      <c r="M530" s="81">
        <v>81</v>
      </c>
      <c r="N530" s="111">
        <v>41765</v>
      </c>
      <c r="O530" s="81">
        <v>142.5</v>
      </c>
      <c r="P530" s="131">
        <v>41765</v>
      </c>
      <c r="Q530" s="81">
        <v>28</v>
      </c>
    </row>
    <row r="531" spans="8:17">
      <c r="H531" s="56">
        <v>41766</v>
      </c>
      <c r="I531" s="84">
        <v>200</v>
      </c>
      <c r="J531" s="132">
        <v>41766</v>
      </c>
      <c r="K531" s="84">
        <v>90</v>
      </c>
      <c r="L531" s="111">
        <v>41766</v>
      </c>
      <c r="M531" s="81">
        <v>81</v>
      </c>
      <c r="N531" s="111">
        <v>41766</v>
      </c>
      <c r="O531" s="81">
        <v>142.5</v>
      </c>
      <c r="P531" s="131">
        <v>41766</v>
      </c>
      <c r="Q531" s="81">
        <v>28</v>
      </c>
    </row>
    <row r="532" spans="8:17">
      <c r="H532" s="56">
        <v>41767</v>
      </c>
      <c r="I532" s="84">
        <v>200</v>
      </c>
      <c r="J532" s="132">
        <v>41767</v>
      </c>
      <c r="K532" s="84">
        <v>90</v>
      </c>
      <c r="L532" s="111">
        <v>41767</v>
      </c>
      <c r="M532" s="81">
        <v>81</v>
      </c>
      <c r="N532" s="111">
        <v>41767</v>
      </c>
      <c r="O532" s="81">
        <v>142.5</v>
      </c>
      <c r="P532" s="131">
        <v>41767</v>
      </c>
      <c r="Q532" s="81">
        <v>28</v>
      </c>
    </row>
    <row r="533" spans="8:17">
      <c r="H533" s="56">
        <v>41768</v>
      </c>
      <c r="I533" s="84">
        <v>200</v>
      </c>
      <c r="J533" s="132">
        <v>41768</v>
      </c>
      <c r="K533" s="84">
        <v>90</v>
      </c>
      <c r="L533" s="111">
        <v>41768</v>
      </c>
      <c r="M533" s="81">
        <v>81</v>
      </c>
      <c r="N533" s="111">
        <v>41768</v>
      </c>
      <c r="O533" s="81">
        <v>142.5</v>
      </c>
      <c r="P533" s="131">
        <v>41768</v>
      </c>
      <c r="Q533" s="81">
        <v>28</v>
      </c>
    </row>
    <row r="534" spans="8:17">
      <c r="H534" s="56">
        <v>41771</v>
      </c>
      <c r="I534" s="84">
        <v>200</v>
      </c>
      <c r="J534" s="132">
        <v>41771</v>
      </c>
      <c r="K534" s="84">
        <v>90</v>
      </c>
      <c r="L534" s="111">
        <v>41771</v>
      </c>
      <c r="M534" s="81">
        <v>81</v>
      </c>
      <c r="N534" s="111">
        <v>41771</v>
      </c>
      <c r="O534" s="81">
        <v>142.5</v>
      </c>
      <c r="P534" s="131">
        <v>41771</v>
      </c>
      <c r="Q534" s="81">
        <v>28</v>
      </c>
    </row>
    <row r="535" spans="8:17">
      <c r="H535" s="56">
        <v>41772</v>
      </c>
      <c r="I535" s="84">
        <v>200</v>
      </c>
      <c r="J535" s="132">
        <v>41772</v>
      </c>
      <c r="K535" s="84">
        <v>90</v>
      </c>
      <c r="L535" s="111">
        <v>41772</v>
      </c>
      <c r="M535" s="81">
        <v>81</v>
      </c>
      <c r="N535" s="111">
        <v>41772</v>
      </c>
      <c r="O535" s="81">
        <v>142.5</v>
      </c>
      <c r="P535" s="131">
        <v>41772</v>
      </c>
      <c r="Q535" s="81">
        <v>28</v>
      </c>
    </row>
    <row r="536" spans="8:17">
      <c r="H536" s="56">
        <v>41773</v>
      </c>
      <c r="I536" s="84">
        <v>200</v>
      </c>
      <c r="J536" s="132">
        <v>41773</v>
      </c>
      <c r="K536" s="84">
        <v>90</v>
      </c>
      <c r="L536" s="132">
        <v>41773</v>
      </c>
      <c r="M536" s="84">
        <v>81</v>
      </c>
      <c r="N536" s="132">
        <v>41773</v>
      </c>
      <c r="O536" s="84">
        <v>142.5</v>
      </c>
      <c r="P536" s="132">
        <v>41773</v>
      </c>
      <c r="Q536" s="84">
        <v>28</v>
      </c>
    </row>
    <row r="537" spans="8:17">
      <c r="H537" s="56">
        <v>41774</v>
      </c>
      <c r="I537" s="84">
        <v>200</v>
      </c>
      <c r="J537" s="132">
        <v>41774</v>
      </c>
      <c r="K537" s="84">
        <v>90</v>
      </c>
      <c r="L537" s="132">
        <v>41774</v>
      </c>
      <c r="M537" s="84">
        <v>81</v>
      </c>
      <c r="N537" s="132">
        <v>41774</v>
      </c>
      <c r="O537" s="84">
        <v>142.5</v>
      </c>
      <c r="P537" s="132">
        <v>41774</v>
      </c>
      <c r="Q537" s="84">
        <v>28</v>
      </c>
    </row>
    <row r="538" spans="8:17">
      <c r="H538" s="56">
        <v>41775</v>
      </c>
      <c r="I538" s="84">
        <v>200</v>
      </c>
      <c r="J538" s="132">
        <v>41775</v>
      </c>
      <c r="K538" s="84">
        <v>90</v>
      </c>
      <c r="L538" s="132">
        <v>41775</v>
      </c>
      <c r="M538" s="84">
        <v>81</v>
      </c>
      <c r="N538" s="132">
        <v>41775</v>
      </c>
      <c r="O538" s="84">
        <v>142.5</v>
      </c>
      <c r="P538" s="132">
        <v>41775</v>
      </c>
      <c r="Q538" s="84">
        <v>28</v>
      </c>
    </row>
    <row r="539" spans="8:17">
      <c r="H539" s="56">
        <v>41778</v>
      </c>
      <c r="I539" s="84">
        <v>200</v>
      </c>
      <c r="J539" s="132">
        <v>41778</v>
      </c>
      <c r="K539" s="84">
        <v>90</v>
      </c>
      <c r="L539" s="132">
        <v>41778</v>
      </c>
      <c r="M539" s="84">
        <v>81</v>
      </c>
      <c r="N539" s="132">
        <v>41778</v>
      </c>
      <c r="O539" s="84">
        <v>142.5</v>
      </c>
      <c r="P539" s="132">
        <v>41778</v>
      </c>
      <c r="Q539" s="84">
        <v>28</v>
      </c>
    </row>
    <row r="540" spans="8:17">
      <c r="H540" s="56">
        <v>41779</v>
      </c>
      <c r="I540" s="84">
        <v>200</v>
      </c>
      <c r="J540" s="132">
        <v>41779</v>
      </c>
      <c r="K540" s="84">
        <v>90</v>
      </c>
      <c r="L540" s="132">
        <v>41779</v>
      </c>
      <c r="M540" s="84">
        <v>81</v>
      </c>
      <c r="N540" s="132">
        <v>41779</v>
      </c>
      <c r="O540" s="84">
        <v>142.5</v>
      </c>
      <c r="P540" s="132">
        <v>41779</v>
      </c>
      <c r="Q540" s="84">
        <v>28</v>
      </c>
    </row>
    <row r="541" spans="8:17">
      <c r="H541" s="56">
        <v>41780</v>
      </c>
      <c r="I541" s="84">
        <v>200</v>
      </c>
      <c r="J541" s="133">
        <v>41780</v>
      </c>
      <c r="K541" s="84">
        <v>90</v>
      </c>
      <c r="L541" s="111">
        <v>41780</v>
      </c>
      <c r="M541" s="84">
        <v>81</v>
      </c>
      <c r="N541" s="111">
        <v>41780</v>
      </c>
      <c r="O541" s="84">
        <v>142.5</v>
      </c>
      <c r="P541" s="111">
        <v>41780</v>
      </c>
      <c r="Q541" s="84">
        <v>28</v>
      </c>
    </row>
    <row r="542" spans="8:17">
      <c r="H542" s="56">
        <v>41781</v>
      </c>
      <c r="I542" s="84">
        <v>200</v>
      </c>
      <c r="J542" s="133">
        <v>41781</v>
      </c>
      <c r="K542" s="84">
        <v>90</v>
      </c>
      <c r="L542" s="111">
        <v>41781</v>
      </c>
      <c r="M542" s="84">
        <v>81</v>
      </c>
      <c r="N542" s="111">
        <v>41781</v>
      </c>
      <c r="O542" s="84">
        <v>142.5</v>
      </c>
      <c r="P542" s="111">
        <v>41781</v>
      </c>
      <c r="Q542" s="84">
        <v>28</v>
      </c>
    </row>
    <row r="543" spans="8:17">
      <c r="H543" s="56">
        <v>41782</v>
      </c>
      <c r="I543" s="84">
        <v>200</v>
      </c>
      <c r="J543" s="133">
        <v>41782</v>
      </c>
      <c r="K543" s="84">
        <v>90</v>
      </c>
      <c r="L543" s="111">
        <v>41782</v>
      </c>
      <c r="M543" s="84">
        <v>81</v>
      </c>
      <c r="N543" s="111">
        <v>41782</v>
      </c>
      <c r="O543" s="84">
        <v>142.5</v>
      </c>
      <c r="P543" s="111">
        <v>41782</v>
      </c>
      <c r="Q543" s="84">
        <v>28</v>
      </c>
    </row>
    <row r="544" spans="8:17">
      <c r="H544" s="56">
        <v>41785</v>
      </c>
      <c r="I544" s="84">
        <v>190</v>
      </c>
      <c r="J544" s="133">
        <v>41785</v>
      </c>
      <c r="K544" s="84">
        <v>86</v>
      </c>
      <c r="L544" s="111">
        <v>41785</v>
      </c>
      <c r="M544" s="84">
        <v>81</v>
      </c>
      <c r="N544" s="111">
        <v>41785</v>
      </c>
      <c r="O544" s="84">
        <v>142.5</v>
      </c>
      <c r="P544" s="111">
        <v>41785</v>
      </c>
      <c r="Q544" s="84">
        <v>28</v>
      </c>
    </row>
    <row r="545" spans="8:17">
      <c r="H545" s="56">
        <v>41787</v>
      </c>
      <c r="I545" s="84">
        <v>190</v>
      </c>
      <c r="J545" s="133">
        <v>41787</v>
      </c>
      <c r="K545" s="84">
        <v>86</v>
      </c>
      <c r="L545" s="111">
        <v>41787</v>
      </c>
      <c r="M545" s="84">
        <v>81</v>
      </c>
      <c r="N545" s="111">
        <v>41787</v>
      </c>
      <c r="O545" s="84">
        <v>142.5</v>
      </c>
      <c r="P545" s="111">
        <v>41787</v>
      </c>
      <c r="Q545" s="84">
        <v>28</v>
      </c>
    </row>
    <row r="546" spans="8:17">
      <c r="H546" s="56">
        <v>41788</v>
      </c>
      <c r="I546" s="84">
        <v>190</v>
      </c>
      <c r="J546" s="133">
        <v>41788</v>
      </c>
      <c r="K546" s="84">
        <v>86</v>
      </c>
      <c r="L546" s="111">
        <v>41788</v>
      </c>
      <c r="M546" s="84">
        <v>81</v>
      </c>
      <c r="N546" s="111">
        <v>41788</v>
      </c>
      <c r="O546" s="84">
        <v>142.5</v>
      </c>
      <c r="P546" s="111">
        <v>41788</v>
      </c>
      <c r="Q546" s="84">
        <v>28</v>
      </c>
    </row>
    <row r="547" spans="8:17">
      <c r="H547" s="56">
        <v>41789</v>
      </c>
      <c r="I547" s="84">
        <v>190</v>
      </c>
      <c r="J547" s="133">
        <v>41789</v>
      </c>
      <c r="K547" s="84">
        <v>86</v>
      </c>
      <c r="L547" s="111">
        <v>41789</v>
      </c>
      <c r="M547" s="84">
        <v>81</v>
      </c>
      <c r="N547" s="111">
        <v>41789</v>
      </c>
      <c r="O547" s="84">
        <v>142.5</v>
      </c>
      <c r="P547" s="111">
        <v>41789</v>
      </c>
      <c r="Q547" s="84">
        <v>28</v>
      </c>
    </row>
    <row r="548" spans="8:17">
      <c r="H548" s="56">
        <v>41793</v>
      </c>
      <c r="I548" s="84">
        <v>190</v>
      </c>
      <c r="J548" s="133">
        <v>41793</v>
      </c>
      <c r="K548" s="84">
        <v>86</v>
      </c>
      <c r="L548" s="111">
        <v>41793</v>
      </c>
      <c r="M548" s="84">
        <v>81</v>
      </c>
      <c r="N548" s="111">
        <v>41793</v>
      </c>
      <c r="O548" s="84">
        <v>142.5</v>
      </c>
      <c r="P548" s="111">
        <v>41793</v>
      </c>
      <c r="Q548" s="84">
        <v>28</v>
      </c>
    </row>
    <row r="549" spans="8:17">
      <c r="H549" s="56">
        <v>41794</v>
      </c>
      <c r="I549" s="84">
        <v>190</v>
      </c>
      <c r="J549" s="133">
        <v>41794</v>
      </c>
      <c r="K549" s="84">
        <v>86</v>
      </c>
      <c r="L549" s="111">
        <v>41794</v>
      </c>
      <c r="M549" s="84">
        <v>81</v>
      </c>
      <c r="N549" s="111">
        <v>41794</v>
      </c>
      <c r="O549" s="84">
        <v>142.5</v>
      </c>
      <c r="P549" s="111">
        <v>41794</v>
      </c>
      <c r="Q549" s="84">
        <v>28</v>
      </c>
    </row>
    <row r="550" spans="8:17">
      <c r="H550" s="56">
        <v>41795</v>
      </c>
      <c r="I550" s="84">
        <v>190</v>
      </c>
      <c r="J550" s="133">
        <v>41795</v>
      </c>
      <c r="K550" s="84">
        <v>86</v>
      </c>
      <c r="L550" s="111">
        <v>41795</v>
      </c>
      <c r="M550" s="84">
        <v>81</v>
      </c>
      <c r="N550" s="111">
        <v>41795</v>
      </c>
      <c r="O550" s="84">
        <v>142.5</v>
      </c>
      <c r="P550" s="111">
        <v>41795</v>
      </c>
      <c r="Q550" s="84">
        <v>28</v>
      </c>
    </row>
    <row r="551" spans="8:17">
      <c r="H551" s="56">
        <v>41796</v>
      </c>
      <c r="I551" s="84">
        <v>190</v>
      </c>
      <c r="J551" s="133">
        <v>41796</v>
      </c>
      <c r="K551" s="84">
        <v>86</v>
      </c>
      <c r="L551" s="111">
        <v>41796</v>
      </c>
      <c r="M551" s="84">
        <v>81</v>
      </c>
      <c r="N551" s="111">
        <v>41796</v>
      </c>
      <c r="O551" s="84">
        <v>142.5</v>
      </c>
      <c r="P551" s="111">
        <v>41796</v>
      </c>
      <c r="Q551" s="84">
        <v>28</v>
      </c>
    </row>
    <row r="552" spans="8:17">
      <c r="H552" s="56">
        <v>41799</v>
      </c>
      <c r="I552" s="84">
        <v>190</v>
      </c>
      <c r="J552" s="133">
        <v>41799</v>
      </c>
      <c r="K552" s="84">
        <v>86</v>
      </c>
      <c r="L552" s="111">
        <v>41799</v>
      </c>
      <c r="M552" s="84">
        <v>81</v>
      </c>
      <c r="N552" s="111">
        <v>41799</v>
      </c>
      <c r="O552" s="84">
        <v>142.5</v>
      </c>
      <c r="P552" s="111">
        <v>41799</v>
      </c>
      <c r="Q552" s="84">
        <v>28</v>
      </c>
    </row>
    <row r="553" spans="8:17">
      <c r="H553" s="56">
        <v>41800</v>
      </c>
      <c r="I553" s="84">
        <v>190</v>
      </c>
      <c r="J553" s="133">
        <v>41800</v>
      </c>
      <c r="K553" s="84">
        <v>86</v>
      </c>
      <c r="L553" s="111">
        <v>41800</v>
      </c>
      <c r="M553" s="84">
        <v>81</v>
      </c>
      <c r="N553" s="111">
        <v>41800</v>
      </c>
      <c r="O553" s="84">
        <v>142.5</v>
      </c>
      <c r="P553" s="111">
        <v>41800</v>
      </c>
      <c r="Q553" s="84">
        <v>28</v>
      </c>
    </row>
    <row r="554" spans="8:17">
      <c r="H554" s="56">
        <v>41801</v>
      </c>
      <c r="I554" s="84">
        <v>190</v>
      </c>
      <c r="J554" s="132">
        <v>41801</v>
      </c>
      <c r="K554" s="84">
        <v>86</v>
      </c>
      <c r="L554" s="132">
        <v>41801</v>
      </c>
      <c r="M554" s="84">
        <v>81</v>
      </c>
      <c r="N554" s="132">
        <v>41801</v>
      </c>
      <c r="O554" s="84">
        <v>142.5</v>
      </c>
      <c r="P554" s="132">
        <v>41801</v>
      </c>
      <c r="Q554" s="84">
        <v>28</v>
      </c>
    </row>
    <row r="555" spans="8:17">
      <c r="H555" s="56">
        <v>41802</v>
      </c>
      <c r="I555" s="84">
        <v>190</v>
      </c>
      <c r="J555" s="132">
        <v>41802</v>
      </c>
      <c r="K555" s="84">
        <v>86</v>
      </c>
      <c r="L555" s="132">
        <v>41802</v>
      </c>
      <c r="M555" s="84">
        <v>81</v>
      </c>
      <c r="N555" s="132">
        <v>41802</v>
      </c>
      <c r="O555" s="84">
        <v>142.5</v>
      </c>
      <c r="P555" s="132">
        <v>41802</v>
      </c>
      <c r="Q555" s="84">
        <v>28</v>
      </c>
    </row>
    <row r="556" spans="8:17">
      <c r="H556" s="56">
        <v>41803</v>
      </c>
      <c r="I556" s="84">
        <v>190</v>
      </c>
      <c r="J556" s="132">
        <v>41803</v>
      </c>
      <c r="K556" s="84">
        <v>85</v>
      </c>
      <c r="L556" s="132">
        <v>41803</v>
      </c>
      <c r="M556" s="84">
        <v>81</v>
      </c>
      <c r="N556" s="132">
        <v>41803</v>
      </c>
      <c r="O556" s="84">
        <v>142.5</v>
      </c>
      <c r="P556" s="132">
        <v>41803</v>
      </c>
      <c r="Q556" s="84">
        <v>28</v>
      </c>
    </row>
    <row r="557" spans="8:17">
      <c r="H557" s="56">
        <v>41806</v>
      </c>
      <c r="I557" s="84">
        <v>190</v>
      </c>
      <c r="J557" s="132">
        <v>41806</v>
      </c>
      <c r="K557" s="84">
        <v>85</v>
      </c>
      <c r="L557" s="132">
        <v>41806</v>
      </c>
      <c r="M557" s="84">
        <v>81</v>
      </c>
      <c r="N557" s="132">
        <v>41806</v>
      </c>
      <c r="O557" s="84">
        <v>142.5</v>
      </c>
      <c r="P557" s="132">
        <v>41806</v>
      </c>
      <c r="Q557" s="84">
        <v>28</v>
      </c>
    </row>
    <row r="558" spans="8:17">
      <c r="H558" s="56">
        <v>41807</v>
      </c>
      <c r="I558" s="84">
        <v>190</v>
      </c>
      <c r="J558" s="132">
        <v>41807</v>
      </c>
      <c r="K558" s="84">
        <v>85</v>
      </c>
      <c r="L558" s="132">
        <v>41807</v>
      </c>
      <c r="M558" s="84">
        <v>81</v>
      </c>
      <c r="N558" s="132">
        <v>41807</v>
      </c>
      <c r="O558" s="84">
        <v>142.5</v>
      </c>
      <c r="P558" s="132">
        <v>41807</v>
      </c>
      <c r="Q558" s="84">
        <v>28</v>
      </c>
    </row>
    <row r="559" spans="8:17">
      <c r="H559" s="56">
        <v>41808</v>
      </c>
      <c r="I559" s="84">
        <v>190</v>
      </c>
      <c r="J559" s="132">
        <v>41808</v>
      </c>
      <c r="K559" s="84">
        <v>84</v>
      </c>
      <c r="L559" s="132">
        <v>41808</v>
      </c>
      <c r="M559" s="84">
        <v>81</v>
      </c>
      <c r="N559" s="132">
        <v>41808</v>
      </c>
      <c r="O559" s="84">
        <v>142.5</v>
      </c>
      <c r="P559" s="132">
        <v>41808</v>
      </c>
      <c r="Q559" s="84">
        <v>28</v>
      </c>
    </row>
    <row r="560" spans="8:17">
      <c r="H560" s="56">
        <v>41809</v>
      </c>
      <c r="I560" s="84">
        <v>190</v>
      </c>
      <c r="J560" s="132">
        <v>41809</v>
      </c>
      <c r="K560" s="84">
        <v>84</v>
      </c>
      <c r="L560" s="132">
        <v>41809</v>
      </c>
      <c r="M560" s="84">
        <v>81</v>
      </c>
      <c r="N560" s="132">
        <v>41809</v>
      </c>
      <c r="O560" s="84">
        <v>142.5</v>
      </c>
      <c r="P560" s="132">
        <v>41809</v>
      </c>
      <c r="Q560" s="84">
        <v>28</v>
      </c>
    </row>
    <row r="561" spans="8:17">
      <c r="H561" s="56">
        <v>41810</v>
      </c>
      <c r="I561" s="84">
        <v>190</v>
      </c>
      <c r="J561" s="132">
        <v>41810</v>
      </c>
      <c r="K561" s="84">
        <v>84</v>
      </c>
      <c r="L561" s="132">
        <v>41810</v>
      </c>
      <c r="M561" s="84">
        <v>81</v>
      </c>
      <c r="N561" s="132">
        <v>41810</v>
      </c>
      <c r="O561" s="84">
        <v>142.5</v>
      </c>
      <c r="P561" s="132">
        <v>41810</v>
      </c>
      <c r="Q561" s="84">
        <v>28</v>
      </c>
    </row>
    <row r="562" spans="8:17">
      <c r="H562" s="56">
        <v>41813</v>
      </c>
      <c r="I562" s="84">
        <v>190</v>
      </c>
      <c r="J562" s="132">
        <v>41813</v>
      </c>
      <c r="K562" s="84">
        <v>84</v>
      </c>
      <c r="L562" s="132">
        <v>41813</v>
      </c>
      <c r="M562" s="84">
        <v>81</v>
      </c>
      <c r="N562" s="132">
        <v>41813</v>
      </c>
      <c r="O562" s="84">
        <v>142.5</v>
      </c>
      <c r="P562" s="132">
        <v>41813</v>
      </c>
      <c r="Q562" s="84">
        <v>28</v>
      </c>
    </row>
    <row r="563" spans="8:17">
      <c r="H563" s="56">
        <v>41814</v>
      </c>
      <c r="I563" s="84">
        <v>190</v>
      </c>
      <c r="J563" s="132">
        <v>41814</v>
      </c>
      <c r="K563" s="84">
        <v>84</v>
      </c>
      <c r="L563" s="132">
        <v>41814</v>
      </c>
      <c r="M563" s="84">
        <v>81</v>
      </c>
      <c r="N563" s="132">
        <v>41814</v>
      </c>
      <c r="O563" s="84">
        <v>142.5</v>
      </c>
      <c r="P563" s="132">
        <v>41814</v>
      </c>
      <c r="Q563" s="84">
        <v>28</v>
      </c>
    </row>
    <row r="564" spans="8:17">
      <c r="H564" s="56">
        <v>41815</v>
      </c>
      <c r="I564" s="84">
        <v>190</v>
      </c>
      <c r="J564" s="132">
        <v>41815</v>
      </c>
      <c r="K564" s="84">
        <v>82</v>
      </c>
      <c r="L564" s="132">
        <v>41815</v>
      </c>
      <c r="M564" s="84">
        <v>81</v>
      </c>
      <c r="N564" s="132">
        <v>41815</v>
      </c>
      <c r="O564" s="84">
        <v>142.5</v>
      </c>
      <c r="P564" s="132">
        <v>41815</v>
      </c>
      <c r="Q564" s="84">
        <v>28</v>
      </c>
    </row>
    <row r="565" spans="8:17">
      <c r="H565" s="56">
        <v>41816</v>
      </c>
      <c r="I565" s="84">
        <v>188</v>
      </c>
      <c r="J565" s="132">
        <v>41816</v>
      </c>
      <c r="K565" s="84">
        <v>82</v>
      </c>
      <c r="L565" s="132">
        <v>41816</v>
      </c>
      <c r="M565" s="84">
        <v>81</v>
      </c>
      <c r="N565" s="132">
        <v>41816</v>
      </c>
      <c r="O565" s="84">
        <v>142.5</v>
      </c>
      <c r="P565" s="132">
        <v>41816</v>
      </c>
      <c r="Q565" s="84">
        <v>28</v>
      </c>
    </row>
    <row r="566" spans="8:17">
      <c r="H566" s="56">
        <v>41817</v>
      </c>
      <c r="I566" s="84">
        <v>188</v>
      </c>
      <c r="J566" s="132">
        <v>41817</v>
      </c>
      <c r="K566" s="84">
        <v>82</v>
      </c>
      <c r="L566" s="132">
        <v>41817</v>
      </c>
      <c r="M566" s="84">
        <v>81</v>
      </c>
      <c r="N566" s="132">
        <v>41817</v>
      </c>
      <c r="O566" s="84">
        <v>142.5</v>
      </c>
      <c r="P566" s="132">
        <v>41817</v>
      </c>
      <c r="Q566" s="84">
        <v>28</v>
      </c>
    </row>
    <row r="567" spans="8:17">
      <c r="H567" s="56">
        <v>41820</v>
      </c>
      <c r="I567" s="84">
        <v>188</v>
      </c>
      <c r="J567" s="132">
        <v>41820</v>
      </c>
      <c r="K567" s="84">
        <v>82</v>
      </c>
      <c r="L567" s="132">
        <v>41820</v>
      </c>
      <c r="M567" s="84">
        <v>81</v>
      </c>
      <c r="N567" s="132">
        <v>41820</v>
      </c>
      <c r="O567" s="84">
        <v>142.5</v>
      </c>
      <c r="P567" s="132">
        <v>41820</v>
      </c>
      <c r="Q567" s="84">
        <v>28</v>
      </c>
    </row>
    <row r="568" spans="8:17">
      <c r="H568" s="56">
        <v>41821</v>
      </c>
      <c r="I568" s="84">
        <v>188</v>
      </c>
      <c r="J568" s="132">
        <v>41821</v>
      </c>
      <c r="K568" s="84">
        <v>82</v>
      </c>
      <c r="L568" s="132">
        <v>41821</v>
      </c>
      <c r="M568" s="84">
        <v>81</v>
      </c>
      <c r="N568" s="132">
        <v>41821</v>
      </c>
      <c r="O568" s="84">
        <v>142.5</v>
      </c>
      <c r="P568" s="132">
        <v>41821</v>
      </c>
      <c r="Q568" s="84">
        <v>28</v>
      </c>
    </row>
    <row r="569" spans="8:17">
      <c r="H569" s="56">
        <v>41822</v>
      </c>
      <c r="I569" s="84">
        <v>188</v>
      </c>
      <c r="J569" s="132">
        <v>41822</v>
      </c>
      <c r="K569" s="84">
        <v>82</v>
      </c>
      <c r="L569" s="132">
        <v>41822</v>
      </c>
      <c r="M569" s="84">
        <v>81</v>
      </c>
      <c r="N569" s="132">
        <v>41822</v>
      </c>
      <c r="O569" s="84">
        <v>142.5</v>
      </c>
      <c r="P569" s="132">
        <v>41822</v>
      </c>
      <c r="Q569" s="84">
        <v>28</v>
      </c>
    </row>
    <row r="570" spans="8:17">
      <c r="H570" s="56">
        <v>41823</v>
      </c>
      <c r="I570" s="84">
        <v>188</v>
      </c>
      <c r="J570" s="132">
        <v>41823</v>
      </c>
      <c r="K570" s="84">
        <v>82</v>
      </c>
      <c r="L570" s="132">
        <v>41823</v>
      </c>
      <c r="M570" s="84">
        <v>85</v>
      </c>
      <c r="N570" s="132">
        <v>41823</v>
      </c>
      <c r="O570" s="84">
        <v>142.5</v>
      </c>
      <c r="P570" s="132">
        <v>41823</v>
      </c>
      <c r="Q570" s="84">
        <v>28</v>
      </c>
    </row>
    <row r="571" spans="8:17">
      <c r="H571" s="56">
        <v>41824</v>
      </c>
      <c r="I571" s="84">
        <v>188</v>
      </c>
      <c r="J571" s="132">
        <v>41824</v>
      </c>
      <c r="K571" s="84">
        <v>82</v>
      </c>
      <c r="L571" s="132">
        <v>41824</v>
      </c>
      <c r="M571" s="84">
        <v>85</v>
      </c>
      <c r="N571" s="132">
        <v>41824</v>
      </c>
      <c r="O571" s="84">
        <v>142.5</v>
      </c>
      <c r="P571" s="132">
        <v>41824</v>
      </c>
      <c r="Q571" s="84">
        <v>28</v>
      </c>
    </row>
    <row r="572" spans="8:17">
      <c r="H572" s="56">
        <v>41827</v>
      </c>
      <c r="I572" s="84">
        <v>188</v>
      </c>
      <c r="J572" s="132">
        <v>41827</v>
      </c>
      <c r="K572" s="84">
        <v>82</v>
      </c>
      <c r="L572" s="132">
        <v>41827</v>
      </c>
      <c r="M572" s="84">
        <v>85</v>
      </c>
      <c r="N572" s="132">
        <v>41827</v>
      </c>
      <c r="O572" s="84">
        <v>142.5</v>
      </c>
      <c r="P572" s="132">
        <v>41827</v>
      </c>
      <c r="Q572" s="84">
        <v>28</v>
      </c>
    </row>
    <row r="573" spans="8:17">
      <c r="H573" s="56">
        <v>41828</v>
      </c>
      <c r="I573" s="84">
        <v>182</v>
      </c>
      <c r="J573" s="132">
        <v>41828</v>
      </c>
      <c r="K573" s="84">
        <v>82</v>
      </c>
      <c r="L573" s="132">
        <v>41828</v>
      </c>
      <c r="M573" s="84">
        <v>85</v>
      </c>
      <c r="N573" s="132">
        <v>41828</v>
      </c>
      <c r="O573" s="84">
        <v>135</v>
      </c>
      <c r="P573" s="132">
        <v>41828</v>
      </c>
      <c r="Q573" s="84">
        <v>28</v>
      </c>
    </row>
    <row r="574" spans="8:17">
      <c r="H574" s="56">
        <v>41829</v>
      </c>
      <c r="I574" s="84">
        <v>182</v>
      </c>
      <c r="J574" s="132">
        <v>41829</v>
      </c>
      <c r="K574" s="84">
        <v>82</v>
      </c>
      <c r="L574" s="132">
        <v>41829</v>
      </c>
      <c r="M574" s="84">
        <v>85</v>
      </c>
      <c r="N574" s="132">
        <v>41829</v>
      </c>
      <c r="O574" s="84">
        <v>135</v>
      </c>
      <c r="P574" s="132">
        <v>41829</v>
      </c>
      <c r="Q574" s="84">
        <v>28</v>
      </c>
    </row>
    <row r="575" spans="8:17">
      <c r="H575" s="56">
        <v>41830</v>
      </c>
      <c r="I575" s="84">
        <v>182</v>
      </c>
      <c r="J575" s="132">
        <v>41830</v>
      </c>
      <c r="K575" s="84">
        <v>82</v>
      </c>
      <c r="L575" s="132">
        <v>41830</v>
      </c>
      <c r="M575" s="84">
        <v>92.5</v>
      </c>
      <c r="N575" s="132">
        <v>41830</v>
      </c>
      <c r="O575" s="84">
        <v>130</v>
      </c>
      <c r="P575" s="132">
        <v>41830</v>
      </c>
      <c r="Q575" s="84">
        <v>28</v>
      </c>
    </row>
    <row r="576" spans="8:17">
      <c r="H576" s="56">
        <v>41831</v>
      </c>
      <c r="I576" s="84">
        <v>180</v>
      </c>
      <c r="J576" s="132">
        <v>41831</v>
      </c>
      <c r="K576" s="84">
        <v>80</v>
      </c>
      <c r="L576" s="132">
        <v>41831</v>
      </c>
      <c r="M576" s="84">
        <v>92.5</v>
      </c>
      <c r="N576" s="132">
        <v>41831</v>
      </c>
      <c r="O576" s="84">
        <v>125</v>
      </c>
      <c r="P576" s="132">
        <v>41831</v>
      </c>
      <c r="Q576" s="84">
        <v>28</v>
      </c>
    </row>
    <row r="577" spans="8:17">
      <c r="H577" s="56">
        <v>41834</v>
      </c>
      <c r="I577" s="84">
        <v>180</v>
      </c>
      <c r="J577" s="132">
        <v>41834</v>
      </c>
      <c r="K577" s="84">
        <v>80</v>
      </c>
      <c r="L577" s="132">
        <v>41834</v>
      </c>
      <c r="M577" s="84">
        <v>92.5</v>
      </c>
      <c r="N577" s="132">
        <v>41834</v>
      </c>
      <c r="O577" s="84">
        <v>125</v>
      </c>
      <c r="P577" s="132">
        <v>41834</v>
      </c>
      <c r="Q577" s="84">
        <v>28</v>
      </c>
    </row>
    <row r="578" spans="8:17">
      <c r="H578" s="56">
        <v>41835</v>
      </c>
      <c r="I578" s="84">
        <v>180</v>
      </c>
      <c r="J578" s="132">
        <v>41835</v>
      </c>
      <c r="K578" s="84">
        <v>80</v>
      </c>
      <c r="L578" s="132">
        <v>41835</v>
      </c>
      <c r="M578" s="84">
        <v>92.5</v>
      </c>
      <c r="N578" s="132">
        <v>41835</v>
      </c>
      <c r="O578" s="84">
        <v>125</v>
      </c>
      <c r="P578" s="132">
        <v>41835</v>
      </c>
      <c r="Q578" s="84">
        <v>28</v>
      </c>
    </row>
    <row r="579" spans="8:17">
      <c r="H579" s="56">
        <v>41836</v>
      </c>
      <c r="I579" s="84">
        <v>180</v>
      </c>
      <c r="J579" s="132">
        <v>41836</v>
      </c>
      <c r="K579" s="84">
        <v>80</v>
      </c>
      <c r="L579" s="132">
        <v>41836</v>
      </c>
      <c r="M579" s="84">
        <v>92.5</v>
      </c>
      <c r="N579" s="132">
        <v>41836</v>
      </c>
      <c r="O579" s="84">
        <v>125</v>
      </c>
      <c r="P579" s="132">
        <v>41836</v>
      </c>
      <c r="Q579" s="84">
        <v>28</v>
      </c>
    </row>
    <row r="580" spans="8:17">
      <c r="H580" s="56">
        <v>41837</v>
      </c>
      <c r="I580" s="84">
        <v>180</v>
      </c>
      <c r="J580" s="132">
        <v>41837</v>
      </c>
      <c r="K580" s="84">
        <v>80</v>
      </c>
      <c r="L580" s="132">
        <v>41837</v>
      </c>
      <c r="M580" s="84">
        <v>92.5</v>
      </c>
      <c r="N580" s="132">
        <v>41837</v>
      </c>
      <c r="O580" s="84">
        <v>120</v>
      </c>
      <c r="P580" s="132">
        <v>41837</v>
      </c>
      <c r="Q580" s="84">
        <v>28</v>
      </c>
    </row>
    <row r="581" spans="8:17">
      <c r="H581" s="56">
        <v>41838</v>
      </c>
      <c r="I581" s="84">
        <v>180</v>
      </c>
      <c r="J581" s="132">
        <v>41838</v>
      </c>
      <c r="K581" s="84">
        <v>80</v>
      </c>
      <c r="L581" s="132">
        <v>41838</v>
      </c>
      <c r="M581" s="84">
        <v>92.5</v>
      </c>
      <c r="N581" s="132">
        <v>41838</v>
      </c>
      <c r="O581" s="84">
        <v>120</v>
      </c>
      <c r="P581" s="132">
        <v>41838</v>
      </c>
      <c r="Q581" s="84">
        <v>28</v>
      </c>
    </row>
    <row r="582" spans="8:17">
      <c r="H582" s="56">
        <v>41841</v>
      </c>
      <c r="I582" s="84">
        <v>180</v>
      </c>
      <c r="J582" s="132">
        <v>41841</v>
      </c>
      <c r="K582" s="84">
        <v>78</v>
      </c>
      <c r="L582" s="132">
        <v>41841</v>
      </c>
      <c r="M582" s="84">
        <v>92.5</v>
      </c>
      <c r="N582" s="132">
        <v>41841</v>
      </c>
      <c r="O582" s="84">
        <v>120</v>
      </c>
      <c r="P582" s="132">
        <v>41841</v>
      </c>
      <c r="Q582" s="84">
        <v>28</v>
      </c>
    </row>
    <row r="583" spans="8:17">
      <c r="H583" s="56">
        <v>41842</v>
      </c>
      <c r="I583" s="84">
        <v>170</v>
      </c>
      <c r="J583" s="132">
        <v>41842</v>
      </c>
      <c r="K583" s="84">
        <v>78</v>
      </c>
      <c r="L583" s="132">
        <v>41842</v>
      </c>
      <c r="M583" s="84">
        <v>100</v>
      </c>
      <c r="N583" s="132">
        <v>41842</v>
      </c>
      <c r="O583" s="84">
        <v>115</v>
      </c>
      <c r="P583" s="132">
        <v>41842</v>
      </c>
      <c r="Q583" s="84">
        <v>28</v>
      </c>
    </row>
    <row r="584" spans="8:17">
      <c r="H584" s="56">
        <v>41843</v>
      </c>
      <c r="I584" s="84">
        <v>170</v>
      </c>
      <c r="J584" s="132">
        <v>41843</v>
      </c>
      <c r="K584" s="84">
        <v>78</v>
      </c>
      <c r="L584" s="132">
        <v>41843</v>
      </c>
      <c r="M584" s="84">
        <v>100</v>
      </c>
      <c r="N584" s="132">
        <v>41843</v>
      </c>
      <c r="O584" s="84">
        <v>115</v>
      </c>
      <c r="P584" s="132">
        <v>41843</v>
      </c>
      <c r="Q584" s="84">
        <v>28</v>
      </c>
    </row>
    <row r="585" spans="8:17">
      <c r="H585" s="56">
        <v>41844</v>
      </c>
      <c r="I585" s="84">
        <v>170</v>
      </c>
      <c r="J585" s="132">
        <v>41844</v>
      </c>
      <c r="K585" s="84">
        <v>78</v>
      </c>
      <c r="L585" s="132">
        <v>41844</v>
      </c>
      <c r="M585" s="84">
        <v>100</v>
      </c>
      <c r="N585" s="132">
        <v>41844</v>
      </c>
      <c r="O585" s="84">
        <v>115</v>
      </c>
      <c r="P585" s="132">
        <v>41844</v>
      </c>
      <c r="Q585" s="84">
        <v>28</v>
      </c>
    </row>
    <row r="586" spans="8:17">
      <c r="H586" s="56">
        <v>41845</v>
      </c>
      <c r="I586" s="84">
        <v>170</v>
      </c>
      <c r="J586" s="132">
        <v>41845</v>
      </c>
      <c r="K586" s="84">
        <v>77</v>
      </c>
      <c r="L586" s="132">
        <v>41845</v>
      </c>
      <c r="M586" s="84">
        <v>100</v>
      </c>
      <c r="N586" s="132">
        <v>41845</v>
      </c>
      <c r="O586" s="84">
        <v>115</v>
      </c>
      <c r="P586" s="132">
        <v>41845</v>
      </c>
      <c r="Q586" s="84">
        <v>28</v>
      </c>
    </row>
    <row r="587" spans="8:17">
      <c r="H587" s="56">
        <v>41848</v>
      </c>
      <c r="I587" s="84">
        <v>165</v>
      </c>
      <c r="J587" s="132">
        <v>41848</v>
      </c>
      <c r="K587" s="84">
        <v>77</v>
      </c>
      <c r="L587" s="132">
        <v>41848</v>
      </c>
      <c r="M587" s="84">
        <v>100</v>
      </c>
      <c r="N587" s="132">
        <v>41848</v>
      </c>
      <c r="O587" s="84">
        <v>110</v>
      </c>
      <c r="P587" s="132">
        <v>41848</v>
      </c>
      <c r="Q587" s="84">
        <v>28</v>
      </c>
    </row>
    <row r="588" spans="8:17">
      <c r="H588" s="56">
        <v>41849</v>
      </c>
      <c r="I588" s="84">
        <v>165</v>
      </c>
      <c r="J588" s="132">
        <v>41849</v>
      </c>
      <c r="K588" s="84">
        <v>77</v>
      </c>
      <c r="L588" s="132">
        <v>41849</v>
      </c>
      <c r="M588" s="84">
        <v>100</v>
      </c>
      <c r="N588" s="132">
        <v>41849</v>
      </c>
      <c r="O588" s="84">
        <v>110</v>
      </c>
      <c r="P588" s="132">
        <v>41849</v>
      </c>
      <c r="Q588" s="84">
        <v>28</v>
      </c>
    </row>
    <row r="589" spans="8:17">
      <c r="H589" s="56">
        <v>41850</v>
      </c>
      <c r="I589" s="84">
        <v>163</v>
      </c>
      <c r="J589" s="132">
        <v>41850</v>
      </c>
      <c r="K589" s="84">
        <v>76</v>
      </c>
      <c r="L589" s="132">
        <v>41850</v>
      </c>
      <c r="M589" s="84">
        <v>105</v>
      </c>
      <c r="N589" s="132">
        <v>41850</v>
      </c>
      <c r="O589" s="84">
        <v>110</v>
      </c>
      <c r="P589" s="132">
        <v>41850</v>
      </c>
      <c r="Q589" s="84">
        <v>28</v>
      </c>
    </row>
    <row r="590" spans="8:17">
      <c r="H590" s="56">
        <v>41851</v>
      </c>
      <c r="I590" s="84">
        <v>160</v>
      </c>
      <c r="J590" s="133">
        <v>41851</v>
      </c>
      <c r="K590" s="84">
        <v>76</v>
      </c>
      <c r="L590" s="132">
        <v>41851</v>
      </c>
      <c r="M590" s="84">
        <v>105</v>
      </c>
      <c r="N590" s="132">
        <v>41851</v>
      </c>
      <c r="O590" s="84">
        <v>110</v>
      </c>
      <c r="P590" s="132">
        <v>41851</v>
      </c>
      <c r="Q590" s="84">
        <v>28</v>
      </c>
    </row>
    <row r="591" spans="8:17">
      <c r="H591" s="56">
        <v>41852</v>
      </c>
      <c r="I591" s="84">
        <v>160</v>
      </c>
      <c r="J591" s="133">
        <v>41852</v>
      </c>
      <c r="K591" s="84">
        <v>76</v>
      </c>
      <c r="L591" s="132">
        <v>41852</v>
      </c>
      <c r="M591" s="84">
        <v>105</v>
      </c>
      <c r="N591" s="132">
        <v>41852</v>
      </c>
      <c r="O591" s="84">
        <v>110</v>
      </c>
      <c r="P591" s="132">
        <v>41852</v>
      </c>
      <c r="Q591" s="84">
        <v>28</v>
      </c>
    </row>
    <row r="592" spans="8:17">
      <c r="H592" s="56">
        <v>41855</v>
      </c>
      <c r="I592" s="84">
        <v>160</v>
      </c>
      <c r="J592" s="133">
        <v>41855</v>
      </c>
      <c r="K592" s="84">
        <v>76</v>
      </c>
      <c r="L592" s="132">
        <v>41855</v>
      </c>
      <c r="M592" s="84">
        <v>105</v>
      </c>
      <c r="N592" s="132">
        <v>41855</v>
      </c>
      <c r="O592" s="84">
        <v>110</v>
      </c>
      <c r="P592" s="132">
        <v>41855</v>
      </c>
      <c r="Q592" s="84">
        <v>28</v>
      </c>
    </row>
    <row r="593" spans="8:17">
      <c r="H593" s="56">
        <v>41856</v>
      </c>
      <c r="I593" s="84">
        <v>158</v>
      </c>
      <c r="J593" s="133">
        <v>41856</v>
      </c>
      <c r="K593" s="84">
        <v>72</v>
      </c>
      <c r="L593" s="132">
        <v>41856</v>
      </c>
      <c r="M593" s="84">
        <v>105</v>
      </c>
      <c r="N593" s="132">
        <v>41856</v>
      </c>
      <c r="O593" s="84">
        <v>105</v>
      </c>
      <c r="P593" s="132">
        <v>41856</v>
      </c>
      <c r="Q593" s="84">
        <v>28</v>
      </c>
    </row>
    <row r="594" spans="8:17">
      <c r="H594" s="56">
        <v>41857</v>
      </c>
      <c r="I594" s="84">
        <v>158</v>
      </c>
      <c r="J594" s="133">
        <v>41857</v>
      </c>
      <c r="K594" s="84">
        <v>72</v>
      </c>
      <c r="L594" s="111">
        <v>41857</v>
      </c>
      <c r="M594" s="84">
        <v>105</v>
      </c>
      <c r="N594" s="132">
        <v>41857</v>
      </c>
      <c r="O594" s="84">
        <v>105</v>
      </c>
      <c r="P594" s="111">
        <v>41857</v>
      </c>
      <c r="Q594" s="84">
        <v>28</v>
      </c>
    </row>
    <row r="595" spans="8:17">
      <c r="H595" s="56">
        <v>41858</v>
      </c>
      <c r="I595" s="84">
        <v>158</v>
      </c>
      <c r="J595" s="133">
        <v>41858</v>
      </c>
      <c r="K595" s="84">
        <v>72</v>
      </c>
      <c r="L595" s="111">
        <v>41858</v>
      </c>
      <c r="M595" s="84">
        <v>115</v>
      </c>
      <c r="N595" s="132">
        <v>41858</v>
      </c>
      <c r="O595" s="84">
        <v>105</v>
      </c>
      <c r="P595" s="111">
        <v>41858</v>
      </c>
      <c r="Q595" s="84">
        <v>28</v>
      </c>
    </row>
    <row r="596" spans="8:17">
      <c r="H596" s="56">
        <v>41859</v>
      </c>
      <c r="I596" s="84">
        <v>158</v>
      </c>
      <c r="J596" s="133">
        <v>41859</v>
      </c>
      <c r="K596" s="84">
        <v>72</v>
      </c>
      <c r="L596" s="111">
        <v>41859</v>
      </c>
      <c r="M596" s="84">
        <v>115</v>
      </c>
      <c r="N596" s="132">
        <v>41859</v>
      </c>
      <c r="O596" s="84">
        <v>105</v>
      </c>
      <c r="P596" s="111">
        <v>41859</v>
      </c>
      <c r="Q596" s="84">
        <v>28</v>
      </c>
    </row>
    <row r="597" spans="8:17">
      <c r="H597" s="56">
        <v>41862</v>
      </c>
      <c r="I597" s="84">
        <v>158</v>
      </c>
      <c r="J597" s="133">
        <v>41862</v>
      </c>
      <c r="K597" s="84">
        <v>70</v>
      </c>
      <c r="L597" s="111">
        <v>41862</v>
      </c>
      <c r="M597" s="84">
        <v>125</v>
      </c>
      <c r="N597" s="132">
        <v>41862</v>
      </c>
      <c r="O597" s="84">
        <v>100</v>
      </c>
      <c r="P597" s="111">
        <v>41862</v>
      </c>
      <c r="Q597" s="84">
        <v>28</v>
      </c>
    </row>
    <row r="598" spans="8:17">
      <c r="H598" s="56">
        <v>41863</v>
      </c>
      <c r="I598" s="84">
        <v>158</v>
      </c>
      <c r="J598" s="133">
        <v>41863</v>
      </c>
      <c r="K598" s="84">
        <v>70</v>
      </c>
      <c r="L598" s="111">
        <v>41863</v>
      </c>
      <c r="M598" s="84">
        <v>125</v>
      </c>
      <c r="N598" s="132">
        <v>41863</v>
      </c>
      <c r="O598" s="84">
        <v>100</v>
      </c>
      <c r="P598" s="111">
        <v>41863</v>
      </c>
      <c r="Q598" s="84">
        <v>28</v>
      </c>
    </row>
    <row r="599" spans="8:17">
      <c r="H599" s="56">
        <v>41864</v>
      </c>
      <c r="I599" s="84">
        <v>158</v>
      </c>
      <c r="J599" s="133">
        <v>41864</v>
      </c>
      <c r="K599" s="84">
        <v>70</v>
      </c>
      <c r="L599" s="111">
        <v>41864</v>
      </c>
      <c r="M599" s="84">
        <v>125</v>
      </c>
      <c r="N599" s="132">
        <v>41864</v>
      </c>
      <c r="O599" s="84">
        <v>100</v>
      </c>
      <c r="P599" s="111">
        <v>41864</v>
      </c>
      <c r="Q599" s="84">
        <v>28</v>
      </c>
    </row>
    <row r="600" spans="8:17">
      <c r="H600" s="56">
        <v>41865</v>
      </c>
      <c r="I600" s="84">
        <v>158</v>
      </c>
      <c r="J600" s="133">
        <v>41865</v>
      </c>
      <c r="K600" s="84">
        <v>70</v>
      </c>
      <c r="L600" s="111">
        <v>41865</v>
      </c>
      <c r="M600" s="84">
        <v>125</v>
      </c>
      <c r="N600" s="132">
        <v>41865</v>
      </c>
      <c r="O600" s="84">
        <v>100</v>
      </c>
      <c r="P600" s="111">
        <v>41865</v>
      </c>
      <c r="Q600" s="84">
        <v>28</v>
      </c>
    </row>
    <row r="601" spans="8:17">
      <c r="H601" s="56">
        <v>41866</v>
      </c>
      <c r="I601" s="84">
        <v>158</v>
      </c>
      <c r="J601" s="133">
        <v>41866</v>
      </c>
      <c r="K601" s="84">
        <v>70</v>
      </c>
      <c r="L601" s="111">
        <v>41866</v>
      </c>
      <c r="M601" s="84">
        <v>125</v>
      </c>
      <c r="N601" s="132">
        <v>41866</v>
      </c>
      <c r="O601" s="84">
        <v>100</v>
      </c>
      <c r="P601" s="111">
        <v>41866</v>
      </c>
      <c r="Q601" s="84">
        <v>28</v>
      </c>
    </row>
    <row r="602" spans="8:17">
      <c r="H602" s="56">
        <v>41869</v>
      </c>
      <c r="I602" s="84">
        <v>158</v>
      </c>
      <c r="J602" s="133">
        <v>41869</v>
      </c>
      <c r="K602" s="84">
        <v>70</v>
      </c>
      <c r="L602" s="132">
        <v>41869</v>
      </c>
      <c r="M602" s="84">
        <v>140</v>
      </c>
      <c r="N602" s="132">
        <v>41869</v>
      </c>
      <c r="O602" s="84">
        <v>100</v>
      </c>
      <c r="P602" s="132">
        <v>41869</v>
      </c>
      <c r="Q602" s="84">
        <v>28</v>
      </c>
    </row>
    <row r="603" spans="8:17">
      <c r="H603" s="56">
        <v>41870</v>
      </c>
      <c r="I603" s="84">
        <v>158</v>
      </c>
      <c r="J603" s="133">
        <v>41870</v>
      </c>
      <c r="K603" s="84">
        <v>70</v>
      </c>
      <c r="L603" s="132">
        <v>41870</v>
      </c>
      <c r="M603" s="84">
        <v>140</v>
      </c>
      <c r="N603" s="132">
        <v>41870</v>
      </c>
      <c r="O603" s="84">
        <v>100</v>
      </c>
      <c r="P603" s="132">
        <v>41870</v>
      </c>
      <c r="Q603" s="84">
        <v>28</v>
      </c>
    </row>
    <row r="604" spans="8:17">
      <c r="H604" s="56">
        <v>41871</v>
      </c>
      <c r="I604" s="84">
        <v>158</v>
      </c>
      <c r="J604" s="133">
        <v>41871</v>
      </c>
      <c r="K604" s="84">
        <v>70</v>
      </c>
      <c r="L604" s="132">
        <v>41871</v>
      </c>
      <c r="M604" s="84">
        <v>140</v>
      </c>
      <c r="N604" s="132">
        <v>41871</v>
      </c>
      <c r="O604" s="84">
        <v>100</v>
      </c>
      <c r="P604" s="132">
        <v>41871</v>
      </c>
      <c r="Q604" s="84">
        <v>28</v>
      </c>
    </row>
    <row r="605" spans="8:17">
      <c r="H605" s="56">
        <v>41872</v>
      </c>
      <c r="I605" s="84">
        <v>158</v>
      </c>
      <c r="J605" s="133">
        <v>41872</v>
      </c>
      <c r="K605" s="84">
        <v>68</v>
      </c>
      <c r="L605" s="132">
        <v>41872</v>
      </c>
      <c r="M605" s="84">
        <v>140</v>
      </c>
      <c r="N605" s="132">
        <v>41872</v>
      </c>
      <c r="O605" s="84">
        <v>95</v>
      </c>
      <c r="P605" s="132">
        <v>41872</v>
      </c>
      <c r="Q605" s="84">
        <v>28</v>
      </c>
    </row>
    <row r="606" spans="8:17">
      <c r="H606" s="56">
        <v>41873</v>
      </c>
      <c r="I606" s="84">
        <v>158</v>
      </c>
      <c r="J606" s="133">
        <v>41873</v>
      </c>
      <c r="K606" s="84">
        <v>68</v>
      </c>
      <c r="L606" s="132">
        <v>41873</v>
      </c>
      <c r="M606" s="84">
        <v>140</v>
      </c>
      <c r="N606" s="132">
        <v>41873</v>
      </c>
      <c r="O606" s="84">
        <v>95</v>
      </c>
      <c r="P606" s="132">
        <v>41873</v>
      </c>
      <c r="Q606" s="84">
        <v>28</v>
      </c>
    </row>
    <row r="607" spans="8:17">
      <c r="H607" s="56">
        <v>41876</v>
      </c>
      <c r="I607" s="84">
        <v>158</v>
      </c>
      <c r="J607" s="133">
        <v>41876</v>
      </c>
      <c r="K607" s="84">
        <v>68</v>
      </c>
      <c r="L607" s="132">
        <v>41876</v>
      </c>
      <c r="M607" s="84">
        <v>140</v>
      </c>
      <c r="N607" s="132">
        <v>41876</v>
      </c>
      <c r="O607" s="84">
        <v>95</v>
      </c>
      <c r="P607" s="132">
        <v>41876</v>
      </c>
      <c r="Q607" s="84">
        <v>28</v>
      </c>
    </row>
    <row r="608" spans="8:17">
      <c r="H608" s="56">
        <v>41877</v>
      </c>
      <c r="I608" s="84">
        <v>158</v>
      </c>
      <c r="J608" s="133">
        <v>41877</v>
      </c>
      <c r="K608" s="84">
        <v>68</v>
      </c>
      <c r="L608" s="132">
        <v>41877</v>
      </c>
      <c r="M608" s="84">
        <v>155</v>
      </c>
      <c r="N608" s="132">
        <v>41877</v>
      </c>
      <c r="O608" s="84">
        <v>95</v>
      </c>
      <c r="P608" s="132">
        <v>41877</v>
      </c>
      <c r="Q608" s="84">
        <v>28</v>
      </c>
    </row>
    <row r="609" spans="8:17">
      <c r="H609" s="56">
        <v>41878</v>
      </c>
      <c r="I609" s="84">
        <v>158</v>
      </c>
      <c r="J609" s="133">
        <v>41878</v>
      </c>
      <c r="K609" s="84">
        <v>68</v>
      </c>
      <c r="L609" s="132">
        <v>41878</v>
      </c>
      <c r="M609" s="84">
        <v>155</v>
      </c>
      <c r="N609" s="132">
        <v>41878</v>
      </c>
      <c r="O609" s="84">
        <v>95</v>
      </c>
      <c r="P609" s="132">
        <v>41878</v>
      </c>
      <c r="Q609" s="84">
        <v>28</v>
      </c>
    </row>
    <row r="610" spans="8:17">
      <c r="H610" s="56">
        <v>41879</v>
      </c>
      <c r="I610" s="84">
        <v>158</v>
      </c>
      <c r="J610" s="133">
        <v>41879</v>
      </c>
      <c r="K610" s="84">
        <v>68</v>
      </c>
      <c r="L610" s="132">
        <v>41879</v>
      </c>
      <c r="M610" s="84">
        <v>155</v>
      </c>
      <c r="N610" s="132">
        <v>41879</v>
      </c>
      <c r="O610" s="84">
        <v>95</v>
      </c>
      <c r="P610" s="132">
        <v>41879</v>
      </c>
      <c r="Q610" s="84">
        <v>28</v>
      </c>
    </row>
    <row r="611" spans="8:17">
      <c r="H611" s="56">
        <v>41880</v>
      </c>
      <c r="I611" s="84">
        <v>158</v>
      </c>
      <c r="J611" s="133">
        <v>41880</v>
      </c>
      <c r="K611" s="84">
        <v>68</v>
      </c>
      <c r="L611" s="132">
        <v>41880</v>
      </c>
      <c r="M611" s="84">
        <v>155</v>
      </c>
      <c r="N611" s="132">
        <v>41880</v>
      </c>
      <c r="O611" s="84">
        <v>95</v>
      </c>
      <c r="P611" s="132">
        <v>41880</v>
      </c>
      <c r="Q611" s="84">
        <v>28</v>
      </c>
    </row>
    <row r="612" spans="8:17">
      <c r="H612" s="56">
        <v>41883</v>
      </c>
      <c r="I612" s="84">
        <v>158</v>
      </c>
      <c r="J612" s="133">
        <v>41883</v>
      </c>
      <c r="K612" s="84">
        <v>68</v>
      </c>
      <c r="L612" s="132">
        <v>41883</v>
      </c>
      <c r="M612" s="84">
        <v>155</v>
      </c>
      <c r="N612" s="132">
        <v>41883</v>
      </c>
      <c r="O612" s="84">
        <v>95</v>
      </c>
      <c r="P612" s="132">
        <v>41883</v>
      </c>
      <c r="Q612" s="84">
        <v>28</v>
      </c>
    </row>
    <row r="613" spans="8:17">
      <c r="H613" s="56">
        <v>41884</v>
      </c>
      <c r="I613" s="84">
        <v>158</v>
      </c>
      <c r="J613" s="133">
        <v>41884</v>
      </c>
      <c r="K613" s="84">
        <v>68</v>
      </c>
      <c r="L613" s="132">
        <v>41884</v>
      </c>
      <c r="M613" s="84">
        <v>155</v>
      </c>
      <c r="N613" s="132">
        <v>41884</v>
      </c>
      <c r="O613" s="84">
        <v>95</v>
      </c>
      <c r="P613" s="132">
        <v>41884</v>
      </c>
      <c r="Q613" s="84">
        <v>28</v>
      </c>
    </row>
    <row r="614" spans="8:17">
      <c r="H614" s="56">
        <v>41885</v>
      </c>
      <c r="I614" s="84">
        <v>155</v>
      </c>
      <c r="J614" s="133">
        <v>41885</v>
      </c>
      <c r="K614" s="84">
        <v>65</v>
      </c>
      <c r="L614" s="132">
        <v>41885</v>
      </c>
      <c r="M614" s="84">
        <v>155</v>
      </c>
      <c r="N614" s="132">
        <v>41885</v>
      </c>
      <c r="O614" s="84">
        <v>95</v>
      </c>
      <c r="P614" s="132">
        <v>41885</v>
      </c>
      <c r="Q614" s="84">
        <v>28</v>
      </c>
    </row>
    <row r="615" spans="8:17">
      <c r="H615" s="56">
        <v>41886</v>
      </c>
      <c r="I615" s="84">
        <v>155</v>
      </c>
      <c r="J615" s="133">
        <v>41886</v>
      </c>
      <c r="K615" s="84">
        <v>65</v>
      </c>
      <c r="L615" s="132">
        <v>41886</v>
      </c>
      <c r="M615" s="84">
        <v>155</v>
      </c>
      <c r="N615" s="132">
        <v>41886</v>
      </c>
      <c r="O615" s="84">
        <v>95</v>
      </c>
      <c r="P615" s="132">
        <v>41886</v>
      </c>
      <c r="Q615" s="84">
        <v>28</v>
      </c>
    </row>
    <row r="616" spans="8:17">
      <c r="H616" s="56">
        <v>41887</v>
      </c>
      <c r="I616" s="84">
        <v>155</v>
      </c>
      <c r="J616" s="133">
        <v>41887</v>
      </c>
      <c r="K616" s="84">
        <v>65</v>
      </c>
      <c r="L616" s="132">
        <v>41887</v>
      </c>
      <c r="M616" s="84">
        <v>155</v>
      </c>
      <c r="N616" s="132">
        <v>41887</v>
      </c>
      <c r="O616" s="84">
        <v>95</v>
      </c>
      <c r="P616" s="132">
        <v>41887</v>
      </c>
      <c r="Q616" s="84">
        <v>28</v>
      </c>
    </row>
    <row r="617" spans="8:17">
      <c r="H617" s="56">
        <v>41891</v>
      </c>
      <c r="I617" s="84">
        <v>155</v>
      </c>
      <c r="J617" s="133">
        <v>41891</v>
      </c>
      <c r="K617" s="84">
        <v>65</v>
      </c>
      <c r="L617" s="132">
        <v>41891</v>
      </c>
      <c r="M617" s="84">
        <v>155</v>
      </c>
      <c r="N617" s="132">
        <v>41891</v>
      </c>
      <c r="O617" s="84">
        <v>95</v>
      </c>
      <c r="P617" s="132">
        <v>41891</v>
      </c>
      <c r="Q617" s="84">
        <v>28</v>
      </c>
    </row>
    <row r="618" spans="8:17">
      <c r="H618" s="56">
        <v>41892</v>
      </c>
      <c r="I618" s="84">
        <v>152</v>
      </c>
      <c r="J618" s="133">
        <v>41892</v>
      </c>
      <c r="K618" s="84">
        <v>62</v>
      </c>
      <c r="L618" s="132">
        <v>41892</v>
      </c>
      <c r="M618" s="84">
        <v>155</v>
      </c>
      <c r="N618" s="132">
        <v>41892</v>
      </c>
      <c r="O618" s="84">
        <v>95</v>
      </c>
      <c r="P618" s="132">
        <v>41892</v>
      </c>
      <c r="Q618" s="84">
        <v>28</v>
      </c>
    </row>
    <row r="619" spans="8:17">
      <c r="H619" s="56">
        <v>41893</v>
      </c>
      <c r="I619" s="84">
        <v>152</v>
      </c>
      <c r="J619" s="133">
        <v>41893</v>
      </c>
      <c r="K619" s="84">
        <v>62</v>
      </c>
      <c r="L619" s="132">
        <v>41893</v>
      </c>
      <c r="M619" s="84">
        <v>155</v>
      </c>
      <c r="N619" s="132">
        <v>41893</v>
      </c>
      <c r="O619" s="84">
        <v>90</v>
      </c>
      <c r="P619" s="132">
        <v>41893</v>
      </c>
      <c r="Q619" s="84">
        <v>28</v>
      </c>
    </row>
    <row r="620" spans="8:17">
      <c r="H620" s="56">
        <v>41894</v>
      </c>
      <c r="I620" s="84">
        <v>152</v>
      </c>
      <c r="J620" s="133">
        <v>41894</v>
      </c>
      <c r="K620" s="84">
        <v>62</v>
      </c>
      <c r="L620" s="132">
        <v>41894</v>
      </c>
      <c r="M620" s="84">
        <v>155</v>
      </c>
      <c r="N620" s="132">
        <v>41894</v>
      </c>
      <c r="O620" s="84">
        <v>90</v>
      </c>
      <c r="P620" s="132">
        <v>41894</v>
      </c>
      <c r="Q620" s="84">
        <v>28</v>
      </c>
    </row>
    <row r="621" spans="8:17">
      <c r="H621" s="56">
        <v>41897</v>
      </c>
      <c r="I621" s="84">
        <v>152</v>
      </c>
      <c r="J621" s="133">
        <v>41897</v>
      </c>
      <c r="K621" s="84">
        <v>62</v>
      </c>
      <c r="L621" s="132">
        <v>41897</v>
      </c>
      <c r="M621" s="84">
        <v>155</v>
      </c>
      <c r="N621" s="132">
        <v>41897</v>
      </c>
      <c r="O621" s="84">
        <v>90</v>
      </c>
      <c r="P621" s="132">
        <v>41897</v>
      </c>
      <c r="Q621" s="84">
        <v>28</v>
      </c>
    </row>
    <row r="622" spans="8:17">
      <c r="H622" s="56">
        <v>41898</v>
      </c>
      <c r="I622" s="84">
        <v>152</v>
      </c>
      <c r="J622" s="133">
        <v>41898</v>
      </c>
      <c r="K622" s="84">
        <v>62</v>
      </c>
      <c r="L622" s="132">
        <v>41898</v>
      </c>
      <c r="M622" s="84">
        <v>180</v>
      </c>
      <c r="N622" s="132">
        <v>41898</v>
      </c>
      <c r="O622" s="84">
        <v>90</v>
      </c>
      <c r="P622" s="132">
        <v>41898</v>
      </c>
      <c r="Q622" s="84">
        <v>28</v>
      </c>
    </row>
    <row r="623" spans="8:17">
      <c r="H623" s="111">
        <v>41899</v>
      </c>
      <c r="I623" s="112">
        <v>152</v>
      </c>
      <c r="J623" s="133">
        <v>41899</v>
      </c>
      <c r="K623" s="112">
        <v>62</v>
      </c>
      <c r="L623" s="111">
        <v>41899</v>
      </c>
      <c r="M623" s="112">
        <v>180</v>
      </c>
      <c r="N623" s="111">
        <v>41899</v>
      </c>
      <c r="O623" s="112">
        <v>90</v>
      </c>
      <c r="P623" s="111">
        <v>41899</v>
      </c>
      <c r="Q623" s="112">
        <v>28</v>
      </c>
    </row>
    <row r="624" spans="8:17">
      <c r="H624" s="111">
        <v>41900</v>
      </c>
      <c r="I624" s="112">
        <v>152</v>
      </c>
      <c r="J624" s="133">
        <v>41900</v>
      </c>
      <c r="K624" s="112">
        <v>62</v>
      </c>
      <c r="L624" s="111">
        <v>41900</v>
      </c>
      <c r="M624" s="112">
        <v>180</v>
      </c>
      <c r="N624" s="111">
        <v>41900</v>
      </c>
      <c r="O624" s="112">
        <v>90</v>
      </c>
      <c r="P624" s="111">
        <v>41900</v>
      </c>
      <c r="Q624" s="112">
        <v>28</v>
      </c>
    </row>
    <row r="625" spans="8:17">
      <c r="H625" s="111">
        <v>41901</v>
      </c>
      <c r="I625" s="112">
        <v>152</v>
      </c>
      <c r="J625" s="133">
        <v>41901</v>
      </c>
      <c r="K625" s="112">
        <v>60</v>
      </c>
      <c r="L625" s="111">
        <v>41901</v>
      </c>
      <c r="M625" s="112">
        <v>180</v>
      </c>
      <c r="N625" s="111">
        <v>41901</v>
      </c>
      <c r="O625" s="112">
        <v>85</v>
      </c>
      <c r="P625" s="111">
        <v>41901</v>
      </c>
      <c r="Q625" s="112">
        <v>28</v>
      </c>
    </row>
    <row r="626" spans="8:17">
      <c r="H626" s="111">
        <v>41904</v>
      </c>
      <c r="I626" s="112">
        <v>152</v>
      </c>
      <c r="J626" s="133">
        <v>41904</v>
      </c>
      <c r="K626" s="112">
        <v>60</v>
      </c>
      <c r="L626" s="111">
        <v>41904</v>
      </c>
      <c r="M626" s="112">
        <v>180</v>
      </c>
      <c r="N626" s="111">
        <v>41904</v>
      </c>
      <c r="O626" s="112">
        <v>85</v>
      </c>
      <c r="P626" s="111">
        <v>41904</v>
      </c>
      <c r="Q626" s="112">
        <v>28</v>
      </c>
    </row>
    <row r="627" spans="8:17">
      <c r="H627" s="111">
        <v>41905</v>
      </c>
      <c r="I627" s="112">
        <v>152</v>
      </c>
      <c r="J627" s="133">
        <v>41905</v>
      </c>
      <c r="K627" s="112">
        <v>60</v>
      </c>
      <c r="L627" s="111">
        <v>41905</v>
      </c>
      <c r="M627" s="112">
        <v>180</v>
      </c>
      <c r="N627" s="111">
        <v>41905</v>
      </c>
      <c r="O627" s="112">
        <v>85</v>
      </c>
      <c r="P627" s="111">
        <v>41905</v>
      </c>
      <c r="Q627" s="112">
        <v>28</v>
      </c>
    </row>
    <row r="628" spans="8:17">
      <c r="H628" s="111">
        <v>41906</v>
      </c>
      <c r="I628" s="112">
        <v>150</v>
      </c>
      <c r="J628" s="133">
        <v>41906</v>
      </c>
      <c r="K628" s="112">
        <v>60</v>
      </c>
      <c r="L628" s="111">
        <v>41906</v>
      </c>
      <c r="M628" s="112">
        <v>190</v>
      </c>
      <c r="N628" s="111">
        <v>41906</v>
      </c>
      <c r="O628" s="112">
        <v>85</v>
      </c>
      <c r="P628" s="111">
        <v>41906</v>
      </c>
      <c r="Q628" s="112">
        <v>28</v>
      </c>
    </row>
    <row r="629" spans="8:17">
      <c r="H629" s="111">
        <v>41907</v>
      </c>
      <c r="I629" s="112">
        <v>150</v>
      </c>
      <c r="J629" s="133">
        <v>41907</v>
      </c>
      <c r="K629" s="112">
        <v>60</v>
      </c>
      <c r="L629" s="111">
        <v>41907</v>
      </c>
      <c r="M629" s="112">
        <v>190</v>
      </c>
      <c r="N629" s="111">
        <v>41907</v>
      </c>
      <c r="O629" s="112">
        <v>80</v>
      </c>
      <c r="P629" s="111">
        <v>41907</v>
      </c>
      <c r="Q629" s="112">
        <v>28</v>
      </c>
    </row>
    <row r="630" spans="8:17">
      <c r="H630" s="111">
        <v>41908</v>
      </c>
      <c r="I630" s="112">
        <v>150</v>
      </c>
      <c r="J630" s="133">
        <v>41908</v>
      </c>
      <c r="K630" s="112">
        <v>60</v>
      </c>
      <c r="L630" s="111">
        <v>41908</v>
      </c>
      <c r="M630" s="112">
        <v>190</v>
      </c>
      <c r="N630" s="111">
        <v>41908</v>
      </c>
      <c r="O630" s="112">
        <v>80</v>
      </c>
      <c r="P630" s="111">
        <v>41908</v>
      </c>
      <c r="Q630" s="112">
        <v>28</v>
      </c>
    </row>
    <row r="631" spans="8:17">
      <c r="H631" s="111">
        <v>41910</v>
      </c>
      <c r="I631" s="112">
        <v>150</v>
      </c>
      <c r="J631" s="133">
        <v>41910</v>
      </c>
      <c r="K631" s="112">
        <v>60</v>
      </c>
      <c r="L631" s="111">
        <v>41910</v>
      </c>
      <c r="M631" s="112">
        <v>190</v>
      </c>
      <c r="N631" s="111">
        <v>41910</v>
      </c>
      <c r="O631" s="112">
        <v>80</v>
      </c>
      <c r="P631" s="111">
        <v>41910</v>
      </c>
      <c r="Q631" s="112">
        <v>28</v>
      </c>
    </row>
    <row r="632" spans="8:17">
      <c r="H632" s="111">
        <v>41911</v>
      </c>
      <c r="I632" s="112">
        <v>150</v>
      </c>
      <c r="J632" s="133">
        <v>41911</v>
      </c>
      <c r="K632" s="112">
        <v>60</v>
      </c>
      <c r="L632" s="111">
        <v>41911</v>
      </c>
      <c r="M632" s="112">
        <v>190</v>
      </c>
      <c r="N632" s="111">
        <v>41911</v>
      </c>
      <c r="O632" s="112">
        <v>78</v>
      </c>
      <c r="P632" s="111">
        <v>41911</v>
      </c>
      <c r="Q632" s="112">
        <v>28</v>
      </c>
    </row>
    <row r="633" spans="8:17">
      <c r="H633" s="111"/>
      <c r="I633" s="112"/>
      <c r="J633" s="112"/>
    </row>
    <row r="634" spans="8:17">
      <c r="H634" s="111"/>
      <c r="I634" s="112"/>
      <c r="J634" s="112"/>
    </row>
    <row r="635" spans="8:17">
      <c r="H635" s="111"/>
      <c r="I635" s="112"/>
      <c r="J635" s="112"/>
    </row>
    <row r="636" spans="8:17">
      <c r="H636" s="111"/>
      <c r="I636" s="112"/>
      <c r="J636" s="112"/>
    </row>
    <row r="637" spans="8:17">
      <c r="H637" s="111"/>
      <c r="I637" s="112"/>
      <c r="J637" s="112"/>
    </row>
    <row r="638" spans="8:17">
      <c r="H638" s="111"/>
      <c r="I638" s="112"/>
      <c r="J638" s="112"/>
    </row>
    <row r="639" spans="8:17">
      <c r="H639" s="111"/>
      <c r="I639" s="112"/>
      <c r="J639" s="112"/>
    </row>
    <row r="640" spans="8:17">
      <c r="H640" s="111"/>
      <c r="I640" s="112"/>
      <c r="J640" s="112"/>
    </row>
    <row r="641" spans="8:10">
      <c r="H641" s="111"/>
      <c r="I641" s="112"/>
      <c r="J641" s="112"/>
    </row>
    <row r="642" spans="8:10">
      <c r="H642" s="111"/>
      <c r="I642" s="112"/>
      <c r="J642" s="112"/>
    </row>
    <row r="643" spans="8:10">
      <c r="H643" s="111"/>
      <c r="I643" s="112"/>
      <c r="J643" s="112"/>
    </row>
    <row r="644" spans="8:10">
      <c r="H644" s="111"/>
      <c r="I644" s="112"/>
      <c r="J644" s="112"/>
    </row>
    <row r="645" spans="8:10">
      <c r="H645" s="111"/>
      <c r="I645" s="112"/>
      <c r="J645" s="112"/>
    </row>
    <row r="646" spans="8:10">
      <c r="H646" s="111"/>
      <c r="I646" s="112"/>
      <c r="J646" s="112"/>
    </row>
    <row r="647" spans="8:10">
      <c r="H647" s="111"/>
      <c r="I647" s="112"/>
      <c r="J647" s="112"/>
    </row>
    <row r="648" spans="8:10">
      <c r="H648" s="111"/>
      <c r="I648" s="112"/>
      <c r="J648" s="112"/>
    </row>
    <row r="649" spans="8:10">
      <c r="H649" s="111"/>
      <c r="I649" s="112"/>
      <c r="J649" s="112"/>
    </row>
    <row r="650" spans="8:10">
      <c r="H650" s="111"/>
      <c r="I650" s="112"/>
      <c r="J650" s="112"/>
    </row>
    <row r="651" spans="8:10">
      <c r="H651" s="111"/>
      <c r="I651" s="112"/>
      <c r="J651" s="112"/>
    </row>
    <row r="652" spans="8:10">
      <c r="H652" s="111"/>
      <c r="I652" s="112"/>
      <c r="J652" s="112"/>
    </row>
    <row r="653" spans="8:10">
      <c r="H653" s="111"/>
      <c r="I653" s="112"/>
      <c r="J653" s="112"/>
    </row>
    <row r="654" spans="8:10">
      <c r="H654" s="111"/>
      <c r="I654" s="112"/>
      <c r="J654" s="112"/>
    </row>
    <row r="655" spans="8:10">
      <c r="H655" s="111"/>
      <c r="I655" s="112"/>
      <c r="J655" s="112"/>
    </row>
    <row r="656" spans="8:10">
      <c r="H656" s="111"/>
      <c r="I656" s="112"/>
      <c r="J656" s="112"/>
    </row>
    <row r="657" spans="8:10">
      <c r="H657" s="111"/>
      <c r="I657" s="112"/>
      <c r="J657" s="112"/>
    </row>
    <row r="658" spans="8:10">
      <c r="H658" s="111"/>
      <c r="I658" s="112"/>
      <c r="J658" s="112"/>
    </row>
    <row r="659" spans="8:10">
      <c r="H659" s="111"/>
      <c r="I659" s="112"/>
      <c r="J659" s="112"/>
    </row>
    <row r="660" spans="8:10">
      <c r="H660" s="111"/>
      <c r="I660" s="112"/>
      <c r="J660" s="112"/>
    </row>
    <row r="661" spans="8:10">
      <c r="H661" s="111"/>
      <c r="I661" s="112"/>
      <c r="J661" s="112"/>
    </row>
    <row r="662" spans="8:10">
      <c r="H662" s="111"/>
      <c r="I662" s="112"/>
      <c r="J662" s="112"/>
    </row>
    <row r="663" spans="8:10">
      <c r="H663" s="111"/>
      <c r="I663" s="112"/>
      <c r="J663" s="112"/>
    </row>
    <row r="664" spans="8:10">
      <c r="H664" s="111"/>
      <c r="I664" s="112"/>
      <c r="J664" s="112"/>
    </row>
    <row r="665" spans="8:10">
      <c r="H665" s="111"/>
      <c r="I665" s="112"/>
      <c r="J665" s="112"/>
    </row>
    <row r="666" spans="8:10">
      <c r="H666" s="111"/>
      <c r="I666" s="112"/>
      <c r="J666" s="112"/>
    </row>
    <row r="667" spans="8:10">
      <c r="H667" s="111"/>
      <c r="I667" s="112"/>
      <c r="J667" s="112"/>
    </row>
    <row r="668" spans="8:10">
      <c r="H668" s="111"/>
      <c r="I668" s="112"/>
      <c r="J668" s="112"/>
    </row>
    <row r="669" spans="8:10">
      <c r="H669" s="111"/>
      <c r="I669" s="112"/>
      <c r="J669" s="112"/>
    </row>
    <row r="670" spans="8:10">
      <c r="H670" s="111"/>
      <c r="I670" s="112"/>
      <c r="J670" s="112"/>
    </row>
    <row r="671" spans="8:10">
      <c r="H671" s="111"/>
      <c r="I671" s="112"/>
      <c r="J671" s="112"/>
    </row>
    <row r="672" spans="8:10">
      <c r="H672" s="111"/>
      <c r="I672" s="112"/>
      <c r="J672" s="112"/>
    </row>
    <row r="673" spans="8:10">
      <c r="H673" s="111"/>
      <c r="I673" s="112"/>
      <c r="J673" s="112"/>
    </row>
    <row r="674" spans="8:10">
      <c r="H674" s="111"/>
      <c r="I674" s="112"/>
      <c r="J674" s="112"/>
    </row>
    <row r="675" spans="8:10">
      <c r="H675" s="111"/>
      <c r="I675" s="112"/>
      <c r="J675" s="112"/>
    </row>
    <row r="676" spans="8:10">
      <c r="H676" s="111"/>
      <c r="I676" s="112"/>
      <c r="J676" s="112"/>
    </row>
    <row r="677" spans="8:10">
      <c r="H677" s="111"/>
      <c r="I677" s="112"/>
      <c r="J677" s="112"/>
    </row>
    <row r="678" spans="8:10">
      <c r="H678" s="111"/>
      <c r="I678" s="112"/>
      <c r="J678" s="112"/>
    </row>
    <row r="679" spans="8:10">
      <c r="H679" s="111"/>
      <c r="I679" s="112"/>
      <c r="J679" s="112"/>
    </row>
    <row r="680" spans="8:10">
      <c r="H680" s="111"/>
      <c r="I680" s="112"/>
      <c r="J680" s="112"/>
    </row>
    <row r="681" spans="8:10">
      <c r="H681" s="111"/>
      <c r="I681" s="112"/>
      <c r="J681" s="112"/>
    </row>
    <row r="682" spans="8:10">
      <c r="H682" s="111"/>
      <c r="I682" s="112"/>
      <c r="J682" s="112"/>
    </row>
    <row r="683" spans="8:10">
      <c r="H683" s="111"/>
      <c r="I683" s="112"/>
      <c r="J683" s="112"/>
    </row>
    <row r="684" spans="8:10">
      <c r="H684" s="111"/>
      <c r="I684" s="112"/>
      <c r="J684" s="112"/>
    </row>
    <row r="685" spans="8:10">
      <c r="H685" s="111"/>
      <c r="I685" s="112"/>
      <c r="J685" s="112"/>
    </row>
    <row r="686" spans="8:10">
      <c r="H686" s="111"/>
      <c r="I686" s="112"/>
      <c r="J686" s="112"/>
    </row>
    <row r="687" spans="8:10">
      <c r="H687" s="111"/>
      <c r="I687" s="112"/>
      <c r="J687" s="112"/>
    </row>
    <row r="688" spans="8:10">
      <c r="H688" s="111"/>
      <c r="I688" s="112"/>
      <c r="J688" s="112"/>
    </row>
    <row r="689" spans="8:10">
      <c r="H689" s="111"/>
      <c r="I689" s="112"/>
      <c r="J689" s="112"/>
    </row>
    <row r="690" spans="8:10">
      <c r="H690" s="111"/>
      <c r="I690" s="112"/>
      <c r="J690" s="112"/>
    </row>
    <row r="691" spans="8:10">
      <c r="H691" s="111"/>
      <c r="I691" s="112"/>
      <c r="J691" s="112"/>
    </row>
    <row r="692" spans="8:10">
      <c r="H692" s="111"/>
      <c r="I692" s="112"/>
      <c r="J692" s="112"/>
    </row>
    <row r="693" spans="8:10">
      <c r="H693" s="111"/>
      <c r="I693" s="112"/>
      <c r="J693" s="112"/>
    </row>
    <row r="694" spans="8:10">
      <c r="H694" s="111"/>
      <c r="I694" s="112"/>
      <c r="J694" s="112"/>
    </row>
    <row r="695" spans="8:10">
      <c r="H695" s="111"/>
      <c r="I695" s="112"/>
      <c r="J695" s="112"/>
    </row>
    <row r="696" spans="8:10">
      <c r="H696" s="111"/>
      <c r="I696" s="112"/>
      <c r="J696" s="112"/>
    </row>
    <row r="697" spans="8:10">
      <c r="H697" s="111"/>
      <c r="I697" s="112"/>
      <c r="J697" s="112"/>
    </row>
    <row r="698" spans="8:10">
      <c r="H698" s="111"/>
      <c r="I698" s="112"/>
      <c r="J698" s="112"/>
    </row>
    <row r="699" spans="8:10">
      <c r="H699" s="111"/>
      <c r="I699" s="112"/>
      <c r="J699" s="112"/>
    </row>
    <row r="700" spans="8:10">
      <c r="H700" s="111"/>
      <c r="I700" s="112"/>
      <c r="J700" s="112"/>
    </row>
    <row r="701" spans="8:10">
      <c r="H701" s="111"/>
      <c r="I701" s="112"/>
      <c r="J701" s="112"/>
    </row>
    <row r="702" spans="8:10">
      <c r="H702" s="111"/>
      <c r="I702" s="112"/>
      <c r="J702" s="112"/>
    </row>
    <row r="703" spans="8:10">
      <c r="H703" s="111"/>
      <c r="I703" s="112"/>
      <c r="J703" s="112"/>
    </row>
    <row r="704" spans="8:10">
      <c r="H704" s="111"/>
      <c r="I704" s="112"/>
      <c r="J704" s="112"/>
    </row>
    <row r="705" spans="8:10">
      <c r="H705" s="111"/>
      <c r="I705" s="112"/>
      <c r="J705" s="112"/>
    </row>
    <row r="706" spans="8:10">
      <c r="H706" s="111"/>
      <c r="I706" s="112"/>
      <c r="J706" s="112"/>
    </row>
    <row r="707" spans="8:10">
      <c r="H707" s="111"/>
      <c r="I707" s="112"/>
      <c r="J707" s="112"/>
    </row>
    <row r="708" spans="8:10">
      <c r="H708" s="111"/>
      <c r="I708" s="112"/>
      <c r="J708" s="112"/>
    </row>
    <row r="709" spans="8:10">
      <c r="H709" s="111"/>
      <c r="I709" s="112"/>
      <c r="J709" s="112"/>
    </row>
    <row r="710" spans="8:10">
      <c r="H710" s="111"/>
      <c r="I710" s="112"/>
      <c r="J710" s="112"/>
    </row>
    <row r="711" spans="8:10">
      <c r="H711" s="111"/>
      <c r="I711" s="112"/>
      <c r="J711" s="112"/>
    </row>
    <row r="712" spans="8:10">
      <c r="H712" s="111"/>
      <c r="I712" s="112"/>
      <c r="J712" s="112"/>
    </row>
    <row r="713" spans="8:10">
      <c r="H713" s="111"/>
      <c r="I713" s="112"/>
      <c r="J713" s="112"/>
    </row>
    <row r="714" spans="8:10">
      <c r="H714" s="111"/>
      <c r="I714" s="112"/>
      <c r="J714" s="112"/>
    </row>
    <row r="715" spans="8:10">
      <c r="H715" s="111"/>
      <c r="I715" s="112"/>
      <c r="J715" s="112"/>
    </row>
    <row r="716" spans="8:10">
      <c r="H716" s="111"/>
      <c r="I716" s="112"/>
      <c r="J716" s="112"/>
    </row>
    <row r="717" spans="8:10">
      <c r="H717" s="111"/>
      <c r="I717" s="112"/>
      <c r="J717" s="112"/>
    </row>
    <row r="718" spans="8:10">
      <c r="H718" s="111"/>
      <c r="I718" s="112"/>
      <c r="J718" s="112"/>
    </row>
    <row r="719" spans="8:10">
      <c r="H719" s="111"/>
      <c r="I719" s="112"/>
      <c r="J719" s="112"/>
    </row>
    <row r="720" spans="8:10">
      <c r="H720" s="111"/>
      <c r="I720" s="112"/>
      <c r="J720" s="112"/>
    </row>
    <row r="721" spans="8:10">
      <c r="H721" s="111"/>
      <c r="I721" s="112"/>
      <c r="J721" s="112"/>
    </row>
    <row r="722" spans="8:10">
      <c r="H722" s="111"/>
      <c r="I722" s="112"/>
      <c r="J722" s="112"/>
    </row>
    <row r="723" spans="8:10">
      <c r="H723" s="111"/>
      <c r="I723" s="112"/>
      <c r="J723" s="112"/>
    </row>
    <row r="724" spans="8:10">
      <c r="H724" s="111"/>
      <c r="I724" s="112"/>
      <c r="J724" s="112"/>
    </row>
    <row r="725" spans="8:10">
      <c r="H725" s="111"/>
      <c r="I725" s="112"/>
      <c r="J725" s="112"/>
    </row>
    <row r="726" spans="8:10">
      <c r="H726" s="111"/>
      <c r="I726" s="112"/>
      <c r="J726" s="112"/>
    </row>
    <row r="727" spans="8:10">
      <c r="H727" s="111"/>
      <c r="I727" s="112"/>
      <c r="J727" s="112"/>
    </row>
    <row r="728" spans="8:10">
      <c r="H728" s="111"/>
      <c r="I728" s="112"/>
      <c r="J728" s="112"/>
    </row>
    <row r="729" spans="8:10">
      <c r="H729" s="111"/>
      <c r="I729" s="112"/>
      <c r="J729" s="112"/>
    </row>
    <row r="730" spans="8:10">
      <c r="H730" s="111"/>
      <c r="I730" s="112"/>
      <c r="J730" s="112"/>
    </row>
    <row r="731" spans="8:10">
      <c r="H731" s="111"/>
      <c r="I731" s="112"/>
      <c r="J731" s="112"/>
    </row>
    <row r="732" spans="8:10">
      <c r="H732" s="111"/>
      <c r="I732" s="112"/>
      <c r="J732" s="112"/>
    </row>
    <row r="733" spans="8:10">
      <c r="H733" s="111"/>
      <c r="I733" s="112"/>
      <c r="J733" s="112"/>
    </row>
    <row r="734" spans="8:10">
      <c r="H734" s="111"/>
      <c r="I734" s="112"/>
      <c r="J734" s="112"/>
    </row>
    <row r="735" spans="8:10">
      <c r="H735" s="111"/>
      <c r="I735" s="112"/>
      <c r="J735" s="112"/>
    </row>
    <row r="736" spans="8:10">
      <c r="H736" s="111"/>
      <c r="I736" s="112"/>
      <c r="J736" s="112"/>
    </row>
    <row r="737" spans="8:10">
      <c r="H737" s="111"/>
      <c r="I737" s="112"/>
      <c r="J737" s="112"/>
    </row>
    <row r="738" spans="8:10">
      <c r="H738" s="111"/>
      <c r="I738" s="112"/>
      <c r="J738" s="112"/>
    </row>
    <row r="739" spans="8:10">
      <c r="H739" s="111"/>
      <c r="I739" s="112"/>
      <c r="J739" s="112"/>
    </row>
    <row r="740" spans="8:10">
      <c r="H740" s="111"/>
      <c r="I740" s="112"/>
      <c r="J740" s="112"/>
    </row>
    <row r="741" spans="8:10">
      <c r="H741" s="111"/>
      <c r="I741" s="112"/>
      <c r="J741" s="112"/>
    </row>
    <row r="742" spans="8:10">
      <c r="H742" s="111"/>
      <c r="I742" s="112"/>
      <c r="J742" s="112"/>
    </row>
    <row r="743" spans="8:10">
      <c r="H743" s="111"/>
      <c r="I743" s="112"/>
      <c r="J743" s="112"/>
    </row>
    <row r="744" spans="8:10">
      <c r="H744" s="111"/>
      <c r="I744" s="112"/>
      <c r="J744" s="112"/>
    </row>
    <row r="745" spans="8:10">
      <c r="H745" s="111"/>
      <c r="I745" s="112"/>
      <c r="J745" s="112"/>
    </row>
    <row r="746" spans="8:10">
      <c r="H746" s="111"/>
      <c r="I746" s="112"/>
      <c r="J746" s="112"/>
    </row>
    <row r="747" spans="8:10">
      <c r="H747" s="111"/>
      <c r="I747" s="112"/>
      <c r="J747" s="112"/>
    </row>
    <row r="748" spans="8:10">
      <c r="H748" s="111"/>
      <c r="I748" s="112"/>
      <c r="J748" s="112"/>
    </row>
    <row r="749" spans="8:10">
      <c r="H749" s="111"/>
      <c r="I749" s="112"/>
      <c r="J749" s="112"/>
    </row>
    <row r="750" spans="8:10">
      <c r="H750" s="111"/>
      <c r="I750" s="112"/>
      <c r="J750" s="112"/>
    </row>
    <row r="751" spans="8:10">
      <c r="H751" s="111"/>
      <c r="I751" s="112"/>
      <c r="J751" s="112"/>
    </row>
    <row r="752" spans="8:10">
      <c r="H752" s="111"/>
      <c r="I752" s="112"/>
      <c r="J752" s="112"/>
    </row>
    <row r="753" spans="8:10">
      <c r="H753" s="111"/>
      <c r="I753" s="112"/>
      <c r="J753" s="112"/>
    </row>
    <row r="754" spans="8:10">
      <c r="H754" s="111"/>
      <c r="I754" s="112"/>
      <c r="J754" s="112"/>
    </row>
    <row r="755" spans="8:10">
      <c r="H755" s="111"/>
      <c r="I755" s="112"/>
      <c r="J755" s="112"/>
    </row>
    <row r="756" spans="8:10">
      <c r="H756" s="111"/>
      <c r="I756" s="112"/>
      <c r="J756" s="112"/>
    </row>
    <row r="757" spans="8:10">
      <c r="H757" s="111"/>
      <c r="I757" s="112"/>
      <c r="J757" s="112"/>
    </row>
    <row r="758" spans="8:10">
      <c r="H758" s="111"/>
      <c r="I758" s="112"/>
      <c r="J758" s="112"/>
    </row>
    <row r="759" spans="8:10">
      <c r="H759" s="111"/>
      <c r="I759" s="112"/>
      <c r="J759" s="112"/>
    </row>
    <row r="760" spans="8:10">
      <c r="H760" s="111"/>
      <c r="I760" s="112"/>
      <c r="J760" s="112"/>
    </row>
    <row r="761" spans="8:10">
      <c r="H761" s="111"/>
      <c r="I761" s="112"/>
      <c r="J761" s="112"/>
    </row>
    <row r="762" spans="8:10">
      <c r="H762" s="111"/>
      <c r="I762" s="112"/>
      <c r="J762" s="112"/>
    </row>
    <row r="763" spans="8:10">
      <c r="H763" s="111"/>
      <c r="I763" s="112"/>
      <c r="J763" s="112"/>
    </row>
    <row r="764" spans="8:10">
      <c r="H764" s="111"/>
      <c r="I764" s="112"/>
      <c r="J764" s="112"/>
    </row>
    <row r="765" spans="8:10">
      <c r="H765" s="111"/>
      <c r="I765" s="112"/>
      <c r="J765" s="112"/>
    </row>
    <row r="766" spans="8:10">
      <c r="H766" s="111"/>
      <c r="I766" s="112"/>
      <c r="J766" s="112"/>
    </row>
    <row r="767" spans="8:10">
      <c r="H767" s="111"/>
      <c r="I767" s="112"/>
      <c r="J767" s="112"/>
    </row>
    <row r="768" spans="8:10">
      <c r="H768" s="111"/>
      <c r="I768" s="112"/>
      <c r="J768" s="112"/>
    </row>
    <row r="769" spans="8:10">
      <c r="H769" s="111"/>
      <c r="I769" s="112"/>
      <c r="J769" s="112"/>
    </row>
    <row r="770" spans="8:10">
      <c r="H770" s="111"/>
      <c r="I770" s="112"/>
      <c r="J770" s="112"/>
    </row>
    <row r="771" spans="8:10">
      <c r="H771" s="111"/>
      <c r="I771" s="112"/>
      <c r="J771" s="112"/>
    </row>
    <row r="772" spans="8:10">
      <c r="H772" s="111"/>
      <c r="I772" s="112"/>
      <c r="J772" s="112"/>
    </row>
    <row r="773" spans="8:10">
      <c r="H773" s="111"/>
      <c r="I773" s="112"/>
      <c r="J773" s="112"/>
    </row>
    <row r="774" spans="8:10">
      <c r="H774" s="111"/>
      <c r="I774" s="112"/>
      <c r="J774" s="112"/>
    </row>
    <row r="775" spans="8:10">
      <c r="H775" s="111"/>
      <c r="I775" s="112"/>
      <c r="J775" s="112"/>
    </row>
    <row r="776" spans="8:10">
      <c r="H776" s="111"/>
      <c r="I776" s="112"/>
      <c r="J776" s="112"/>
    </row>
    <row r="777" spans="8:10">
      <c r="H777" s="111"/>
      <c r="I777" s="112"/>
      <c r="J777" s="112"/>
    </row>
    <row r="778" spans="8:10">
      <c r="H778" s="111"/>
      <c r="I778" s="112"/>
      <c r="J778" s="112"/>
    </row>
    <row r="779" spans="8:10">
      <c r="H779" s="111"/>
      <c r="I779" s="112"/>
      <c r="J779" s="112"/>
    </row>
    <row r="780" spans="8:10">
      <c r="H780" s="111"/>
      <c r="I780" s="112"/>
      <c r="J780" s="112"/>
    </row>
    <row r="781" spans="8:10">
      <c r="H781" s="111"/>
      <c r="I781" s="112"/>
      <c r="J781" s="112"/>
    </row>
    <row r="782" spans="8:10">
      <c r="H782" s="111"/>
      <c r="I782" s="112"/>
      <c r="J782" s="112"/>
    </row>
    <row r="783" spans="8:10">
      <c r="H783" s="111"/>
      <c r="I783" s="112"/>
      <c r="J783" s="112"/>
    </row>
    <row r="784" spans="8:10">
      <c r="H784" s="111"/>
      <c r="I784" s="112"/>
      <c r="J784" s="112"/>
    </row>
    <row r="785" spans="8:10">
      <c r="H785" s="111"/>
      <c r="I785" s="112"/>
      <c r="J785" s="112"/>
    </row>
    <row r="786" spans="8:10">
      <c r="H786" s="111"/>
      <c r="I786" s="112"/>
      <c r="J786" s="112"/>
    </row>
    <row r="787" spans="8:10">
      <c r="H787" s="111"/>
      <c r="I787" s="112"/>
      <c r="J787" s="112"/>
    </row>
    <row r="788" spans="8:10">
      <c r="H788" s="111"/>
      <c r="I788" s="112"/>
      <c r="J788" s="112"/>
    </row>
    <row r="789" spans="8:10">
      <c r="H789" s="111"/>
      <c r="I789" s="112"/>
      <c r="J789" s="112"/>
    </row>
    <row r="790" spans="8:10">
      <c r="H790" s="111"/>
      <c r="I790" s="112"/>
      <c r="J790" s="112"/>
    </row>
    <row r="791" spans="8:10">
      <c r="H791" s="111"/>
      <c r="I791" s="112"/>
      <c r="J791" s="112"/>
    </row>
    <row r="792" spans="8:10">
      <c r="H792" s="111"/>
      <c r="I792" s="112"/>
      <c r="J792" s="112"/>
    </row>
    <row r="793" spans="8:10">
      <c r="H793" s="111"/>
      <c r="I793" s="112"/>
      <c r="J793" s="112"/>
    </row>
    <row r="794" spans="8:10">
      <c r="H794" s="111"/>
      <c r="I794" s="112"/>
      <c r="J794" s="112"/>
    </row>
    <row r="795" spans="8:10">
      <c r="H795" s="111"/>
      <c r="I795" s="112"/>
      <c r="J795" s="112"/>
    </row>
    <row r="796" spans="8:10">
      <c r="H796" s="111"/>
      <c r="I796" s="112"/>
      <c r="J796" s="112"/>
    </row>
    <row r="797" spans="8:10">
      <c r="H797" s="111"/>
      <c r="I797" s="112"/>
      <c r="J797" s="112"/>
    </row>
    <row r="798" spans="8:10">
      <c r="H798" s="111"/>
      <c r="I798" s="112"/>
      <c r="J798" s="112"/>
    </row>
    <row r="799" spans="8:10">
      <c r="H799" s="111"/>
      <c r="I799" s="112"/>
      <c r="J799" s="112"/>
    </row>
    <row r="800" spans="8:10">
      <c r="H800" s="111"/>
      <c r="I800" s="112"/>
      <c r="J800" s="112"/>
    </row>
    <row r="801" spans="8:10">
      <c r="H801" s="111"/>
      <c r="I801" s="112"/>
      <c r="J801" s="112"/>
    </row>
    <row r="802" spans="8:10">
      <c r="H802" s="111"/>
      <c r="I802" s="112"/>
      <c r="J802" s="112"/>
    </row>
    <row r="803" spans="8:10">
      <c r="H803" s="111"/>
      <c r="I803" s="112"/>
      <c r="J803" s="112"/>
    </row>
    <row r="804" spans="8:10">
      <c r="H804" s="111"/>
      <c r="I804" s="112"/>
      <c r="J804" s="112"/>
    </row>
    <row r="805" spans="8:10">
      <c r="H805" s="111"/>
      <c r="I805" s="112"/>
      <c r="J805" s="112"/>
    </row>
    <row r="806" spans="8:10">
      <c r="H806" s="111"/>
      <c r="I806" s="112"/>
      <c r="J806" s="112"/>
    </row>
    <row r="807" spans="8:10">
      <c r="H807" s="111"/>
      <c r="I807" s="112"/>
      <c r="J807" s="112"/>
    </row>
    <row r="808" spans="8:10">
      <c r="H808" s="111"/>
      <c r="I808" s="112"/>
      <c r="J808" s="112"/>
    </row>
    <row r="809" spans="8:10">
      <c r="H809" s="111"/>
      <c r="I809" s="112"/>
      <c r="J809" s="112"/>
    </row>
    <row r="810" spans="8:10">
      <c r="H810" s="111"/>
      <c r="I810" s="112"/>
      <c r="J810" s="112"/>
    </row>
    <row r="811" spans="8:10">
      <c r="H811" s="111"/>
      <c r="I811" s="112"/>
      <c r="J811" s="112"/>
    </row>
    <row r="812" spans="8:10">
      <c r="H812" s="111"/>
      <c r="I812" s="112"/>
      <c r="J812" s="112"/>
    </row>
    <row r="813" spans="8:10">
      <c r="H813" s="111"/>
      <c r="I813" s="112"/>
      <c r="J813" s="112"/>
    </row>
    <row r="814" spans="8:10">
      <c r="H814" s="111"/>
      <c r="I814" s="112"/>
      <c r="J814" s="112"/>
    </row>
    <row r="815" spans="8:10">
      <c r="H815" s="111"/>
      <c r="I815" s="112"/>
      <c r="J815" s="112"/>
    </row>
    <row r="816" spans="8:10">
      <c r="H816" s="111"/>
      <c r="I816" s="112"/>
      <c r="J816" s="112"/>
    </row>
    <row r="817" spans="8:10">
      <c r="H817" s="111"/>
      <c r="I817" s="112"/>
      <c r="J817" s="112"/>
    </row>
    <row r="818" spans="8:10">
      <c r="H818" s="111"/>
      <c r="I818" s="112"/>
      <c r="J818" s="112"/>
    </row>
    <row r="819" spans="8:10">
      <c r="H819" s="111"/>
      <c r="I819" s="112"/>
      <c r="J819" s="112"/>
    </row>
    <row r="820" spans="8:10">
      <c r="H820" s="111"/>
      <c r="I820" s="112"/>
      <c r="J820" s="112"/>
    </row>
    <row r="821" spans="8:10">
      <c r="H821" s="111"/>
      <c r="I821" s="112"/>
      <c r="J821" s="112"/>
    </row>
    <row r="822" spans="8:10">
      <c r="H822" s="111"/>
      <c r="I822" s="112"/>
      <c r="J822" s="112"/>
    </row>
    <row r="823" spans="8:10">
      <c r="H823" s="111"/>
      <c r="I823" s="112"/>
      <c r="J823" s="112"/>
    </row>
    <row r="824" spans="8:10">
      <c r="H824" s="111"/>
      <c r="I824" s="112"/>
      <c r="J824" s="112"/>
    </row>
    <row r="825" spans="8:10">
      <c r="H825" s="111"/>
      <c r="I825" s="112"/>
      <c r="J825" s="112"/>
    </row>
    <row r="826" spans="8:10">
      <c r="H826" s="111"/>
      <c r="I826" s="112"/>
      <c r="J826" s="112"/>
    </row>
    <row r="827" spans="8:10">
      <c r="H827" s="111"/>
      <c r="I827" s="112"/>
      <c r="J827" s="112"/>
    </row>
    <row r="828" spans="8:10">
      <c r="H828" s="111"/>
      <c r="I828" s="112"/>
      <c r="J828" s="112"/>
    </row>
    <row r="829" spans="8:10">
      <c r="H829" s="111"/>
      <c r="I829" s="112"/>
      <c r="J829" s="112"/>
    </row>
    <row r="830" spans="8:10">
      <c r="H830" s="111"/>
      <c r="I830" s="112"/>
      <c r="J830" s="112"/>
    </row>
    <row r="831" spans="8:10">
      <c r="H831" s="111"/>
      <c r="I831" s="112"/>
      <c r="J831" s="112"/>
    </row>
    <row r="832" spans="8:10">
      <c r="H832" s="111"/>
      <c r="I832" s="112"/>
      <c r="J832" s="112"/>
    </row>
    <row r="833" spans="8:10">
      <c r="H833" s="111"/>
      <c r="I833" s="112"/>
      <c r="J833" s="112"/>
    </row>
    <row r="834" spans="8:10">
      <c r="H834" s="111"/>
      <c r="I834" s="112"/>
      <c r="J834" s="112"/>
    </row>
    <row r="835" spans="8:10">
      <c r="H835" s="111"/>
      <c r="I835" s="112"/>
      <c r="J835" s="112"/>
    </row>
    <row r="836" spans="8:10">
      <c r="H836" s="111"/>
      <c r="I836" s="112"/>
      <c r="J836" s="112"/>
    </row>
    <row r="837" spans="8:10">
      <c r="H837" s="111"/>
      <c r="I837" s="112"/>
      <c r="J837" s="112"/>
    </row>
    <row r="838" spans="8:10">
      <c r="H838" s="111"/>
      <c r="I838" s="112"/>
      <c r="J838" s="112"/>
    </row>
    <row r="839" spans="8:10">
      <c r="H839" s="111"/>
      <c r="I839" s="112"/>
      <c r="J839" s="112"/>
    </row>
    <row r="840" spans="8:10">
      <c r="H840" s="111"/>
      <c r="I840" s="112"/>
      <c r="J840" s="112"/>
    </row>
    <row r="841" spans="8:10">
      <c r="H841" s="111"/>
      <c r="I841" s="112"/>
      <c r="J841" s="112"/>
    </row>
    <row r="842" spans="8:10">
      <c r="H842" s="111"/>
      <c r="I842" s="112"/>
      <c r="J842" s="112"/>
    </row>
    <row r="843" spans="8:10">
      <c r="H843" s="111"/>
      <c r="I843" s="112"/>
      <c r="J843" s="112"/>
    </row>
    <row r="844" spans="8:10">
      <c r="H844" s="111"/>
      <c r="I844" s="112"/>
      <c r="J844" s="112"/>
    </row>
    <row r="845" spans="8:10">
      <c r="H845" s="111"/>
      <c r="I845" s="112"/>
      <c r="J845" s="112"/>
    </row>
    <row r="846" spans="8:10">
      <c r="H846" s="111"/>
      <c r="I846" s="112"/>
      <c r="J846" s="112"/>
    </row>
    <row r="847" spans="8:10">
      <c r="H847" s="111"/>
      <c r="I847" s="112"/>
      <c r="J847" s="112"/>
    </row>
    <row r="848" spans="8:10">
      <c r="H848" s="111"/>
      <c r="I848" s="112"/>
      <c r="J848" s="112"/>
    </row>
    <row r="849" spans="8:10">
      <c r="H849" s="111"/>
      <c r="I849" s="112"/>
      <c r="J849" s="112"/>
    </row>
    <row r="850" spans="8:10">
      <c r="H850" s="111"/>
      <c r="I850" s="112"/>
      <c r="J850" s="112"/>
    </row>
    <row r="851" spans="8:10">
      <c r="H851" s="111"/>
      <c r="I851" s="112"/>
      <c r="J851" s="112"/>
    </row>
    <row r="852" spans="8:10">
      <c r="H852" s="111"/>
      <c r="I852" s="112"/>
      <c r="J852" s="112"/>
    </row>
    <row r="853" spans="8:10">
      <c r="H853" s="111"/>
      <c r="I853" s="112"/>
      <c r="J853" s="112"/>
    </row>
    <row r="854" spans="8:10">
      <c r="H854" s="111"/>
      <c r="I854" s="112"/>
      <c r="J854" s="112"/>
    </row>
    <row r="855" spans="8:10">
      <c r="H855" s="111"/>
      <c r="I855" s="112"/>
      <c r="J855" s="112"/>
    </row>
    <row r="856" spans="8:10">
      <c r="H856" s="111"/>
      <c r="I856" s="112"/>
      <c r="J856" s="112"/>
    </row>
    <row r="857" spans="8:10">
      <c r="H857" s="111"/>
      <c r="I857" s="112"/>
      <c r="J857" s="112"/>
    </row>
    <row r="858" spans="8:10">
      <c r="H858" s="111"/>
      <c r="I858" s="112"/>
      <c r="J858" s="112"/>
    </row>
    <row r="859" spans="8:10">
      <c r="H859" s="111"/>
      <c r="I859" s="112"/>
      <c r="J859" s="112"/>
    </row>
    <row r="860" spans="8:10">
      <c r="H860" s="111"/>
      <c r="I860" s="112"/>
      <c r="J860" s="112"/>
    </row>
    <row r="861" spans="8:10">
      <c r="H861" s="111"/>
      <c r="I861" s="112"/>
      <c r="J861" s="112"/>
    </row>
    <row r="862" spans="8:10">
      <c r="H862" s="111"/>
      <c r="I862" s="112"/>
      <c r="J862" s="112"/>
    </row>
    <row r="863" spans="8:10">
      <c r="H863" s="111"/>
      <c r="I863" s="112"/>
      <c r="J863" s="112"/>
    </row>
    <row r="864" spans="8:10">
      <c r="H864" s="111"/>
      <c r="I864" s="112"/>
      <c r="J864" s="112"/>
    </row>
    <row r="865" spans="8:10">
      <c r="H865" s="111"/>
      <c r="I865" s="112"/>
      <c r="J865" s="112"/>
    </row>
    <row r="866" spans="8:10">
      <c r="H866" s="111"/>
      <c r="I866" s="112"/>
      <c r="J866" s="112"/>
    </row>
    <row r="867" spans="8:10">
      <c r="H867" s="111"/>
      <c r="I867" s="112"/>
      <c r="J867" s="112"/>
    </row>
    <row r="868" spans="8:10">
      <c r="H868" s="111"/>
      <c r="I868" s="112"/>
      <c r="J868" s="112"/>
    </row>
    <row r="869" spans="8:10">
      <c r="H869" s="111"/>
      <c r="I869" s="112"/>
      <c r="J869" s="112"/>
    </row>
    <row r="870" spans="8:10">
      <c r="H870" s="111"/>
      <c r="I870" s="112"/>
      <c r="J870" s="112"/>
    </row>
    <row r="871" spans="8:10">
      <c r="H871" s="111"/>
      <c r="I871" s="112"/>
      <c r="J871" s="112"/>
    </row>
    <row r="872" spans="8:10">
      <c r="H872" s="111"/>
      <c r="I872" s="112"/>
      <c r="J872" s="112"/>
    </row>
    <row r="873" spans="8:10">
      <c r="H873" s="111"/>
      <c r="I873" s="112"/>
      <c r="J873" s="112"/>
    </row>
    <row r="874" spans="8:10">
      <c r="H874" s="111"/>
      <c r="I874" s="112"/>
      <c r="J874" s="112"/>
    </row>
    <row r="875" spans="8:10">
      <c r="H875" s="111"/>
      <c r="I875" s="112"/>
      <c r="J875" s="112"/>
    </row>
    <row r="876" spans="8:10">
      <c r="H876" s="111"/>
      <c r="I876" s="112"/>
      <c r="J876" s="112"/>
    </row>
    <row r="877" spans="8:10">
      <c r="H877" s="111"/>
      <c r="I877" s="112"/>
      <c r="J877" s="112"/>
    </row>
    <row r="878" spans="8:10">
      <c r="H878" s="111"/>
      <c r="I878" s="112"/>
      <c r="J878" s="112"/>
    </row>
    <row r="879" spans="8:10">
      <c r="H879" s="111"/>
      <c r="I879" s="112"/>
      <c r="J879" s="112"/>
    </row>
    <row r="880" spans="8:10">
      <c r="H880" s="111"/>
      <c r="I880" s="112"/>
      <c r="J880" s="112"/>
    </row>
    <row r="881" spans="8:10">
      <c r="H881" s="111"/>
      <c r="I881" s="112"/>
      <c r="J881" s="112"/>
    </row>
    <row r="882" spans="8:10">
      <c r="H882" s="111"/>
      <c r="I882" s="112"/>
      <c r="J882" s="112"/>
    </row>
    <row r="883" spans="8:10">
      <c r="H883" s="111"/>
      <c r="I883" s="112"/>
      <c r="J883" s="112"/>
    </row>
    <row r="884" spans="8:10">
      <c r="H884" s="111"/>
      <c r="I884" s="112"/>
      <c r="J884" s="112"/>
    </row>
    <row r="885" spans="8:10">
      <c r="H885" s="111"/>
      <c r="I885" s="112"/>
      <c r="J885" s="112"/>
    </row>
    <row r="886" spans="8:10">
      <c r="H886" s="111"/>
      <c r="I886" s="112"/>
      <c r="J886" s="112"/>
    </row>
    <row r="887" spans="8:10">
      <c r="H887" s="111"/>
      <c r="I887" s="112"/>
      <c r="J887" s="112"/>
    </row>
    <row r="888" spans="8:10">
      <c r="H888" s="111"/>
      <c r="I888" s="112"/>
      <c r="J888" s="112"/>
    </row>
    <row r="889" spans="8:10">
      <c r="H889" s="111"/>
      <c r="I889" s="112"/>
      <c r="J889" s="112"/>
    </row>
    <row r="890" spans="8:10">
      <c r="H890" s="111"/>
      <c r="I890" s="112"/>
      <c r="J890" s="112"/>
    </row>
    <row r="891" spans="8:10">
      <c r="H891" s="111"/>
      <c r="I891" s="112"/>
      <c r="J891" s="112"/>
    </row>
    <row r="892" spans="8:10">
      <c r="H892" s="111"/>
      <c r="I892" s="112"/>
      <c r="J892" s="112"/>
    </row>
    <row r="893" spans="8:10">
      <c r="H893" s="111"/>
      <c r="I893" s="112"/>
      <c r="J893" s="112"/>
    </row>
    <row r="894" spans="8:10">
      <c r="H894" s="111"/>
      <c r="I894" s="112"/>
      <c r="J894" s="112"/>
    </row>
    <row r="895" spans="8:10">
      <c r="H895" s="111"/>
      <c r="I895" s="112"/>
      <c r="J895" s="112"/>
    </row>
    <row r="896" spans="8:10">
      <c r="H896" s="111"/>
      <c r="I896" s="112"/>
      <c r="J896" s="112"/>
    </row>
    <row r="897" spans="8:10">
      <c r="H897" s="111"/>
      <c r="I897" s="112"/>
      <c r="J897" s="112"/>
    </row>
    <row r="898" spans="8:10">
      <c r="H898" s="111"/>
      <c r="I898" s="112"/>
      <c r="J898" s="112"/>
    </row>
    <row r="899" spans="8:10">
      <c r="H899" s="111"/>
      <c r="I899" s="112"/>
      <c r="J899" s="112"/>
    </row>
    <row r="900" spans="8:10">
      <c r="H900" s="111"/>
      <c r="I900" s="112"/>
      <c r="J900" s="112"/>
    </row>
    <row r="901" spans="8:10">
      <c r="H901" s="111"/>
      <c r="I901" s="112"/>
      <c r="J901" s="112"/>
    </row>
    <row r="902" spans="8:10">
      <c r="H902" s="111"/>
      <c r="I902" s="112"/>
      <c r="J902" s="112"/>
    </row>
    <row r="903" spans="8:10">
      <c r="H903" s="111"/>
      <c r="I903" s="112"/>
      <c r="J903" s="112"/>
    </row>
    <row r="904" spans="8:10">
      <c r="H904" s="111"/>
      <c r="I904" s="112"/>
      <c r="J904" s="112"/>
    </row>
    <row r="905" spans="8:10">
      <c r="H905" s="111"/>
      <c r="I905" s="112"/>
      <c r="J905" s="112"/>
    </row>
    <row r="906" spans="8:10">
      <c r="H906" s="111"/>
      <c r="I906" s="112"/>
      <c r="J906" s="112"/>
    </row>
    <row r="907" spans="8:10">
      <c r="H907" s="111"/>
      <c r="I907" s="112"/>
      <c r="J907" s="112"/>
    </row>
    <row r="908" spans="8:10">
      <c r="H908" s="111"/>
      <c r="I908" s="112"/>
      <c r="J908" s="112"/>
    </row>
    <row r="909" spans="8:10">
      <c r="H909" s="111"/>
      <c r="I909" s="112"/>
      <c r="J909" s="112"/>
    </row>
    <row r="910" spans="8:10">
      <c r="H910" s="111"/>
      <c r="I910" s="112"/>
      <c r="J910" s="112"/>
    </row>
    <row r="911" spans="8:10">
      <c r="H911" s="111"/>
      <c r="I911" s="112"/>
      <c r="J911" s="112"/>
    </row>
    <row r="912" spans="8:10">
      <c r="H912" s="111"/>
      <c r="I912" s="112"/>
      <c r="J912" s="112"/>
    </row>
    <row r="913" spans="8:10">
      <c r="H913" s="111"/>
      <c r="I913" s="112"/>
      <c r="J913" s="112"/>
    </row>
    <row r="914" spans="8:10">
      <c r="H914" s="111"/>
      <c r="I914" s="112"/>
      <c r="J914" s="112"/>
    </row>
    <row r="915" spans="8:10">
      <c r="H915" s="111"/>
      <c r="I915" s="112"/>
      <c r="J915" s="112"/>
    </row>
    <row r="916" spans="8:10">
      <c r="H916" s="111"/>
      <c r="I916" s="112"/>
      <c r="J916" s="112"/>
    </row>
    <row r="917" spans="8:10">
      <c r="H917" s="111"/>
      <c r="I917" s="112"/>
      <c r="J917" s="112"/>
    </row>
    <row r="918" spans="8:10">
      <c r="H918" s="111"/>
      <c r="I918" s="112"/>
      <c r="J918" s="112"/>
    </row>
    <row r="919" spans="8:10">
      <c r="H919" s="111"/>
      <c r="I919" s="112"/>
      <c r="J919" s="112"/>
    </row>
    <row r="920" spans="8:10">
      <c r="H920" s="111"/>
      <c r="I920" s="112"/>
      <c r="J920" s="112"/>
    </row>
    <row r="921" spans="8:10">
      <c r="H921" s="111"/>
      <c r="I921" s="112"/>
      <c r="J921" s="112"/>
    </row>
    <row r="922" spans="8:10">
      <c r="H922" s="111"/>
      <c r="I922" s="112"/>
      <c r="J922" s="112"/>
    </row>
    <row r="923" spans="8:10">
      <c r="H923" s="111"/>
      <c r="I923" s="112"/>
      <c r="J923" s="112"/>
    </row>
    <row r="924" spans="8:10">
      <c r="H924" s="111"/>
      <c r="I924" s="112"/>
      <c r="J924" s="112"/>
    </row>
    <row r="925" spans="8:10">
      <c r="H925" s="111"/>
      <c r="I925" s="112"/>
      <c r="J925" s="112"/>
    </row>
    <row r="926" spans="8:10">
      <c r="H926" s="111"/>
      <c r="I926" s="112"/>
      <c r="J926" s="112"/>
    </row>
    <row r="927" spans="8:10">
      <c r="H927" s="111"/>
      <c r="I927" s="112"/>
      <c r="J927" s="112"/>
    </row>
    <row r="928" spans="8:10">
      <c r="H928" s="111"/>
      <c r="I928" s="112"/>
      <c r="J928" s="112"/>
    </row>
    <row r="929" spans="8:10">
      <c r="H929" s="111"/>
      <c r="I929" s="112"/>
      <c r="J929" s="112"/>
    </row>
    <row r="930" spans="8:10">
      <c r="H930" s="111"/>
      <c r="I930" s="112"/>
      <c r="J930" s="112"/>
    </row>
    <row r="931" spans="8:10">
      <c r="H931" s="111"/>
      <c r="I931" s="112"/>
      <c r="J931" s="112"/>
    </row>
    <row r="932" spans="8:10">
      <c r="H932" s="111"/>
      <c r="I932" s="112"/>
      <c r="J932" s="112"/>
    </row>
    <row r="933" spans="8:10">
      <c r="H933" s="111"/>
      <c r="I933" s="112"/>
      <c r="J933" s="112"/>
    </row>
    <row r="934" spans="8:10">
      <c r="H934" s="111"/>
      <c r="I934" s="112"/>
      <c r="J934" s="112"/>
    </row>
    <row r="935" spans="8:10">
      <c r="H935" s="111"/>
      <c r="I935" s="112"/>
      <c r="J935" s="112"/>
    </row>
    <row r="936" spans="8:10">
      <c r="H936" s="111"/>
      <c r="I936" s="112"/>
      <c r="J936" s="112"/>
    </row>
    <row r="937" spans="8:10">
      <c r="H937" s="111"/>
      <c r="I937" s="112"/>
      <c r="J937" s="112"/>
    </row>
    <row r="938" spans="8:10">
      <c r="H938" s="111"/>
      <c r="I938" s="112"/>
      <c r="J938" s="112"/>
    </row>
    <row r="939" spans="8:10">
      <c r="H939" s="111"/>
      <c r="I939" s="112"/>
      <c r="J939" s="112"/>
    </row>
    <row r="940" spans="8:10">
      <c r="H940" s="111"/>
      <c r="I940" s="112"/>
      <c r="J940" s="112"/>
    </row>
    <row r="941" spans="8:10">
      <c r="H941" s="111"/>
      <c r="I941" s="112"/>
      <c r="J941" s="112"/>
    </row>
    <row r="942" spans="8:10">
      <c r="H942" s="111"/>
      <c r="I942" s="112"/>
      <c r="J942" s="112"/>
    </row>
    <row r="943" spans="8:10">
      <c r="H943" s="111"/>
      <c r="I943" s="112"/>
      <c r="J943" s="112"/>
    </row>
    <row r="944" spans="8:10">
      <c r="H944" s="111"/>
      <c r="I944" s="112"/>
      <c r="J944" s="112"/>
    </row>
    <row r="945" spans="8:10">
      <c r="H945" s="111"/>
      <c r="I945" s="112"/>
      <c r="J945" s="112"/>
    </row>
    <row r="946" spans="8:10">
      <c r="H946" s="111"/>
      <c r="I946" s="112"/>
      <c r="J946" s="112"/>
    </row>
    <row r="947" spans="8:10">
      <c r="H947" s="111"/>
      <c r="I947" s="112"/>
      <c r="J947" s="112"/>
    </row>
    <row r="948" spans="8:10">
      <c r="H948" s="111"/>
      <c r="I948" s="112"/>
      <c r="J948" s="112"/>
    </row>
    <row r="949" spans="8:10">
      <c r="H949" s="111"/>
      <c r="I949" s="112"/>
      <c r="J949" s="112"/>
    </row>
    <row r="950" spans="8:10">
      <c r="H950" s="111"/>
      <c r="I950" s="112"/>
      <c r="J950" s="112"/>
    </row>
    <row r="951" spans="8:10">
      <c r="H951" s="111"/>
      <c r="I951" s="112"/>
      <c r="J951" s="112"/>
    </row>
    <row r="952" spans="8:10">
      <c r="H952" s="111"/>
      <c r="I952" s="112"/>
      <c r="J952" s="112"/>
    </row>
    <row r="953" spans="8:10">
      <c r="H953" s="111"/>
      <c r="I953" s="112"/>
      <c r="J953" s="112"/>
    </row>
    <row r="954" spans="8:10">
      <c r="H954" s="111"/>
      <c r="I954" s="112"/>
      <c r="J954" s="112"/>
    </row>
    <row r="955" spans="8:10">
      <c r="H955" s="111"/>
      <c r="I955" s="112"/>
      <c r="J955" s="112"/>
    </row>
    <row r="956" spans="8:10">
      <c r="H956" s="111"/>
      <c r="I956" s="112"/>
      <c r="J956" s="112"/>
    </row>
    <row r="957" spans="8:10">
      <c r="H957" s="111"/>
      <c r="I957" s="112"/>
      <c r="J957" s="112"/>
    </row>
    <row r="958" spans="8:10">
      <c r="H958" s="111"/>
      <c r="I958" s="112"/>
      <c r="J958" s="112"/>
    </row>
    <row r="959" spans="8:10">
      <c r="H959" s="111"/>
      <c r="I959" s="112"/>
      <c r="J959" s="112"/>
    </row>
    <row r="960" spans="8:10">
      <c r="H960" s="111"/>
      <c r="I960" s="112"/>
      <c r="J960" s="112"/>
    </row>
    <row r="961" spans="8:10">
      <c r="H961" s="111"/>
      <c r="I961" s="112"/>
      <c r="J961" s="112"/>
    </row>
    <row r="962" spans="8:10">
      <c r="H962" s="111"/>
      <c r="I962" s="112"/>
      <c r="J962" s="112"/>
    </row>
    <row r="963" spans="8:10">
      <c r="H963" s="111"/>
      <c r="I963" s="112"/>
      <c r="J963" s="112"/>
    </row>
    <row r="964" spans="8:10">
      <c r="H964" s="111"/>
      <c r="I964" s="112"/>
      <c r="J964" s="112"/>
    </row>
    <row r="965" spans="8:10">
      <c r="H965" s="111"/>
      <c r="I965" s="112"/>
      <c r="J965" s="112"/>
    </row>
    <row r="966" spans="8:10">
      <c r="H966" s="111"/>
      <c r="I966" s="112"/>
      <c r="J966" s="112"/>
    </row>
    <row r="967" spans="8:10">
      <c r="H967" s="111"/>
      <c r="I967" s="112"/>
      <c r="J967" s="112"/>
    </row>
    <row r="968" spans="8:10">
      <c r="H968" s="111"/>
      <c r="I968" s="112"/>
      <c r="J968" s="112"/>
    </row>
    <row r="969" spans="8:10">
      <c r="H969" s="111"/>
      <c r="I969" s="112"/>
      <c r="J969" s="112"/>
    </row>
    <row r="970" spans="8:10">
      <c r="H970" s="111"/>
      <c r="I970" s="112"/>
      <c r="J970" s="112"/>
    </row>
    <row r="971" spans="8:10">
      <c r="H971" s="111"/>
      <c r="I971" s="112"/>
      <c r="J971" s="112"/>
    </row>
    <row r="972" spans="8:10">
      <c r="H972" s="111"/>
      <c r="I972" s="112"/>
      <c r="J972" s="112"/>
    </row>
    <row r="973" spans="8:10">
      <c r="H973" s="111"/>
      <c r="I973" s="112"/>
      <c r="J973" s="112"/>
    </row>
    <row r="974" spans="8:10">
      <c r="H974" s="111"/>
      <c r="I974" s="112"/>
      <c r="J974" s="112"/>
    </row>
    <row r="975" spans="8:10">
      <c r="H975" s="111"/>
      <c r="I975" s="112"/>
      <c r="J975" s="112"/>
    </row>
    <row r="976" spans="8:10">
      <c r="H976" s="111"/>
      <c r="I976" s="112"/>
      <c r="J976" s="112"/>
    </row>
    <row r="977" spans="8:10">
      <c r="H977" s="111"/>
      <c r="I977" s="112"/>
      <c r="J977" s="112"/>
    </row>
    <row r="978" spans="8:10">
      <c r="H978" s="111"/>
      <c r="I978" s="112"/>
      <c r="J978" s="112"/>
    </row>
    <row r="979" spans="8:10">
      <c r="H979" s="111"/>
      <c r="I979" s="112"/>
      <c r="J979" s="112"/>
    </row>
    <row r="980" spans="8:10">
      <c r="H980" s="111"/>
      <c r="I980" s="112"/>
      <c r="J980" s="112"/>
    </row>
    <row r="981" spans="8:10">
      <c r="H981" s="111"/>
      <c r="I981" s="112"/>
      <c r="J981" s="112"/>
    </row>
    <row r="982" spans="8:10">
      <c r="H982" s="111"/>
      <c r="I982" s="112"/>
      <c r="J982" s="112"/>
    </row>
    <row r="983" spans="8:10">
      <c r="H983" s="111"/>
      <c r="I983" s="112"/>
      <c r="J983" s="112"/>
    </row>
    <row r="984" spans="8:10">
      <c r="H984" s="111"/>
      <c r="I984" s="112"/>
      <c r="J984" s="112"/>
    </row>
    <row r="985" spans="8:10">
      <c r="H985" s="111"/>
      <c r="I985" s="112"/>
      <c r="J985" s="112"/>
    </row>
    <row r="986" spans="8:10">
      <c r="H986" s="111"/>
      <c r="I986" s="112"/>
      <c r="J986" s="112"/>
    </row>
    <row r="987" spans="8:10">
      <c r="H987" s="111"/>
      <c r="I987" s="112"/>
      <c r="J987" s="112"/>
    </row>
    <row r="988" spans="8:10">
      <c r="H988" s="111"/>
      <c r="I988" s="112"/>
      <c r="J988" s="112"/>
    </row>
    <row r="989" spans="8:10">
      <c r="H989" s="111"/>
      <c r="I989" s="112"/>
      <c r="J989" s="112"/>
    </row>
    <row r="990" spans="8:10">
      <c r="H990" s="111"/>
      <c r="I990" s="112"/>
      <c r="J990" s="112"/>
    </row>
    <row r="991" spans="8:10">
      <c r="H991" s="111"/>
      <c r="I991" s="112"/>
      <c r="J991" s="112"/>
    </row>
    <row r="992" spans="8:10">
      <c r="H992" s="111"/>
      <c r="I992" s="112"/>
      <c r="J992" s="112"/>
    </row>
    <row r="993" spans="8:10">
      <c r="H993" s="111"/>
      <c r="I993" s="112"/>
      <c r="J993" s="112"/>
    </row>
    <row r="994" spans="8:10">
      <c r="H994" s="111"/>
      <c r="I994" s="112"/>
      <c r="J994" s="112"/>
    </row>
    <row r="995" spans="8:10">
      <c r="H995" s="111"/>
      <c r="I995" s="112"/>
      <c r="J995" s="112"/>
    </row>
    <row r="996" spans="8:10">
      <c r="H996" s="111"/>
      <c r="I996" s="112"/>
      <c r="J996" s="112"/>
    </row>
    <row r="997" spans="8:10">
      <c r="H997" s="111"/>
      <c r="I997" s="112"/>
      <c r="J997" s="112"/>
    </row>
    <row r="998" spans="8:10">
      <c r="H998" s="111"/>
      <c r="I998" s="112"/>
      <c r="J998" s="112"/>
    </row>
    <row r="999" spans="8:10">
      <c r="H999" s="111"/>
      <c r="I999" s="112"/>
      <c r="J999" s="112"/>
    </row>
    <row r="1000" spans="8:10">
      <c r="H1000" s="111"/>
      <c r="I1000" s="112"/>
      <c r="J1000" s="112"/>
    </row>
    <row r="1001" spans="8:10">
      <c r="H1001" s="111"/>
      <c r="I1001" s="112"/>
      <c r="J1001" s="112"/>
    </row>
    <row r="1002" spans="8:10">
      <c r="H1002" s="111"/>
      <c r="I1002" s="112"/>
      <c r="J1002" s="112"/>
    </row>
    <row r="1003" spans="8:10">
      <c r="H1003" s="111"/>
      <c r="I1003" s="112"/>
      <c r="J1003" s="112"/>
    </row>
    <row r="1004" spans="8:10">
      <c r="H1004" s="111"/>
      <c r="I1004" s="112"/>
      <c r="J1004" s="112"/>
    </row>
    <row r="1005" spans="8:10">
      <c r="H1005" s="111"/>
      <c r="I1005" s="112"/>
      <c r="J1005" s="112"/>
    </row>
    <row r="1006" spans="8:10">
      <c r="H1006" s="111"/>
      <c r="I1006" s="112"/>
      <c r="J1006" s="112"/>
    </row>
    <row r="1007" spans="8:10">
      <c r="H1007" s="111"/>
      <c r="I1007" s="112"/>
      <c r="J1007" s="112"/>
    </row>
    <row r="1008" spans="8:10">
      <c r="H1008" s="111"/>
      <c r="I1008" s="112"/>
      <c r="J1008" s="112"/>
    </row>
    <row r="1009" spans="8:10">
      <c r="H1009" s="111"/>
      <c r="I1009" s="112"/>
      <c r="J1009" s="112"/>
    </row>
    <row r="1010" spans="8:10">
      <c r="H1010" s="111"/>
      <c r="I1010" s="112"/>
      <c r="J1010" s="112"/>
    </row>
    <row r="1011" spans="8:10">
      <c r="H1011" s="111"/>
      <c r="I1011" s="112"/>
      <c r="J1011" s="112"/>
    </row>
    <row r="1012" spans="8:10">
      <c r="H1012" s="111"/>
      <c r="I1012" s="112"/>
      <c r="J1012" s="112"/>
    </row>
    <row r="1013" spans="8:10">
      <c r="H1013" s="111"/>
      <c r="I1013" s="112"/>
      <c r="J1013" s="112"/>
    </row>
    <row r="1014" spans="8:10">
      <c r="H1014" s="111"/>
      <c r="I1014" s="112"/>
      <c r="J1014" s="112"/>
    </row>
    <row r="1015" spans="8:10">
      <c r="H1015" s="111"/>
      <c r="I1015" s="112"/>
      <c r="J1015" s="112"/>
    </row>
    <row r="1016" spans="8:10">
      <c r="H1016" s="111"/>
      <c r="I1016" s="112"/>
      <c r="J1016" s="112"/>
    </row>
    <row r="1017" spans="8:10">
      <c r="H1017" s="111"/>
      <c r="I1017" s="112"/>
      <c r="J1017" s="112"/>
    </row>
    <row r="1018" spans="8:10">
      <c r="H1018" s="111"/>
      <c r="I1018" s="112"/>
      <c r="J1018" s="112"/>
    </row>
    <row r="1019" spans="8:10">
      <c r="H1019" s="111"/>
      <c r="I1019" s="112"/>
      <c r="J1019" s="112"/>
    </row>
    <row r="1020" spans="8:10">
      <c r="H1020" s="111"/>
      <c r="I1020" s="112"/>
      <c r="J1020" s="112"/>
    </row>
    <row r="1021" spans="8:10">
      <c r="H1021" s="111"/>
      <c r="I1021" s="112"/>
      <c r="J1021" s="112"/>
    </row>
    <row r="1022" spans="8:10">
      <c r="H1022" s="111"/>
      <c r="I1022" s="112"/>
      <c r="J1022" s="112"/>
    </row>
    <row r="1023" spans="8:10">
      <c r="H1023" s="111"/>
      <c r="I1023" s="112"/>
      <c r="J1023" s="112"/>
    </row>
    <row r="1024" spans="8:10">
      <c r="H1024" s="111"/>
      <c r="I1024" s="112"/>
      <c r="J1024" s="112"/>
    </row>
    <row r="1025" spans="8:10">
      <c r="H1025" s="111"/>
      <c r="I1025" s="112"/>
      <c r="J1025" s="112"/>
    </row>
    <row r="1026" spans="8:10">
      <c r="H1026" s="111"/>
      <c r="I1026" s="112"/>
      <c r="J1026" s="112"/>
    </row>
    <row r="1027" spans="8:10">
      <c r="H1027" s="111"/>
      <c r="I1027" s="112"/>
      <c r="J1027" s="112"/>
    </row>
    <row r="1028" spans="8:10">
      <c r="H1028" s="111"/>
      <c r="I1028" s="112"/>
      <c r="J1028" s="112"/>
    </row>
    <row r="1029" spans="8:10">
      <c r="H1029" s="111"/>
      <c r="I1029" s="112"/>
      <c r="J1029" s="112"/>
    </row>
    <row r="1030" spans="8:10">
      <c r="H1030" s="111"/>
      <c r="I1030" s="112"/>
      <c r="J1030" s="112"/>
    </row>
    <row r="1031" spans="8:10">
      <c r="H1031" s="111"/>
      <c r="I1031" s="112"/>
      <c r="J1031" s="112"/>
    </row>
    <row r="1032" spans="8:10">
      <c r="H1032" s="111"/>
      <c r="I1032" s="112"/>
      <c r="J1032" s="112"/>
    </row>
    <row r="1033" spans="8:10">
      <c r="H1033" s="111"/>
      <c r="I1033" s="112"/>
      <c r="J1033" s="112"/>
    </row>
    <row r="1034" spans="8:10">
      <c r="H1034" s="111"/>
      <c r="I1034" s="112"/>
      <c r="J1034" s="112"/>
    </row>
    <row r="1035" spans="8:10">
      <c r="H1035" s="111"/>
      <c r="I1035" s="112"/>
      <c r="J1035" s="112"/>
    </row>
    <row r="1036" spans="8:10">
      <c r="H1036" s="111"/>
      <c r="I1036" s="112"/>
      <c r="J1036" s="112"/>
    </row>
    <row r="1037" spans="8:10">
      <c r="H1037" s="111"/>
      <c r="I1037" s="112"/>
      <c r="J1037" s="112"/>
    </row>
    <row r="1038" spans="8:10">
      <c r="H1038" s="111"/>
      <c r="I1038" s="112"/>
      <c r="J1038" s="112"/>
    </row>
    <row r="1039" spans="8:10">
      <c r="H1039" s="111"/>
      <c r="I1039" s="112"/>
      <c r="J1039" s="112"/>
    </row>
    <row r="1040" spans="8:10">
      <c r="H1040" s="111"/>
      <c r="I1040" s="112"/>
      <c r="J1040" s="112"/>
    </row>
    <row r="1041" spans="8:10">
      <c r="H1041" s="111"/>
      <c r="I1041" s="112"/>
      <c r="J1041" s="112"/>
    </row>
    <row r="1042" spans="8:10">
      <c r="H1042" s="111"/>
      <c r="I1042" s="112"/>
      <c r="J1042" s="112"/>
    </row>
    <row r="1043" spans="8:10">
      <c r="H1043" s="111"/>
      <c r="I1043" s="112"/>
      <c r="J1043" s="112"/>
    </row>
    <row r="1044" spans="8:10">
      <c r="H1044" s="111"/>
      <c r="I1044" s="112"/>
      <c r="J1044" s="112"/>
    </row>
    <row r="1045" spans="8:10">
      <c r="H1045" s="111"/>
      <c r="I1045" s="112"/>
      <c r="J1045" s="112"/>
    </row>
    <row r="1046" spans="8:10">
      <c r="H1046" s="111"/>
      <c r="I1046" s="112"/>
      <c r="J1046" s="112"/>
    </row>
    <row r="1047" spans="8:10">
      <c r="H1047" s="111"/>
      <c r="I1047" s="112"/>
      <c r="J1047" s="112"/>
    </row>
    <row r="1048" spans="8:10">
      <c r="H1048" s="111"/>
      <c r="I1048" s="112"/>
      <c r="J1048" s="112"/>
    </row>
    <row r="1049" spans="8:10">
      <c r="H1049" s="111"/>
      <c r="I1049" s="112"/>
      <c r="J1049" s="112"/>
    </row>
    <row r="1050" spans="8:10">
      <c r="H1050" s="111"/>
      <c r="I1050" s="112"/>
      <c r="J1050" s="112"/>
    </row>
    <row r="1051" spans="8:10">
      <c r="H1051" s="111"/>
      <c r="I1051" s="112"/>
      <c r="J1051" s="112"/>
    </row>
    <row r="1052" spans="8:10">
      <c r="H1052" s="111"/>
      <c r="I1052" s="112"/>
      <c r="J1052" s="112"/>
    </row>
    <row r="1053" spans="8:10">
      <c r="H1053" s="111"/>
      <c r="I1053" s="112"/>
      <c r="J1053" s="112"/>
    </row>
    <row r="1054" spans="8:10">
      <c r="H1054" s="111"/>
      <c r="I1054" s="112"/>
      <c r="J1054" s="112"/>
    </row>
    <row r="1055" spans="8:10">
      <c r="H1055" s="111"/>
      <c r="I1055" s="112"/>
      <c r="J1055" s="112"/>
    </row>
    <row r="1056" spans="8:10">
      <c r="H1056" s="111"/>
      <c r="I1056" s="112"/>
      <c r="J1056" s="112"/>
    </row>
    <row r="1057" spans="8:10">
      <c r="H1057" s="111"/>
      <c r="I1057" s="112"/>
      <c r="J1057" s="112"/>
    </row>
    <row r="1058" spans="8:10">
      <c r="H1058" s="111"/>
      <c r="I1058" s="112"/>
      <c r="J1058" s="112"/>
    </row>
    <row r="1059" spans="8:10">
      <c r="H1059" s="111"/>
      <c r="I1059" s="112"/>
      <c r="J1059" s="112"/>
    </row>
    <row r="1060" spans="8:10">
      <c r="H1060" s="111"/>
      <c r="I1060" s="112"/>
      <c r="J1060" s="112"/>
    </row>
    <row r="1061" spans="8:10">
      <c r="H1061" s="111"/>
      <c r="I1061" s="112"/>
      <c r="J1061" s="112"/>
    </row>
    <row r="1062" spans="8:10">
      <c r="H1062" s="111"/>
      <c r="I1062" s="112"/>
      <c r="J1062" s="112"/>
    </row>
    <row r="1063" spans="8:10">
      <c r="H1063" s="111"/>
      <c r="I1063" s="112"/>
      <c r="J1063" s="112"/>
    </row>
    <row r="1064" spans="8:10">
      <c r="H1064" s="111"/>
      <c r="I1064" s="112"/>
      <c r="J1064" s="112"/>
    </row>
    <row r="1065" spans="8:10">
      <c r="H1065" s="111"/>
      <c r="I1065" s="112"/>
      <c r="J1065" s="112"/>
    </row>
    <row r="1066" spans="8:10">
      <c r="H1066" s="111"/>
      <c r="I1066" s="112"/>
      <c r="J1066" s="112"/>
    </row>
    <row r="1067" spans="8:10">
      <c r="H1067" s="111"/>
      <c r="I1067" s="112"/>
      <c r="J1067" s="112"/>
    </row>
    <row r="1068" spans="8:10">
      <c r="H1068" s="111"/>
      <c r="I1068" s="112"/>
      <c r="J1068" s="112"/>
    </row>
    <row r="1069" spans="8:10">
      <c r="H1069" s="111"/>
      <c r="I1069" s="112"/>
      <c r="J1069" s="112"/>
    </row>
    <row r="1070" spans="8:10">
      <c r="H1070" s="111"/>
      <c r="I1070" s="112"/>
      <c r="J1070" s="112"/>
    </row>
    <row r="1071" spans="8:10">
      <c r="H1071" s="111"/>
      <c r="I1071" s="112"/>
      <c r="J1071" s="112"/>
    </row>
    <row r="1072" spans="8:10">
      <c r="H1072" s="111"/>
      <c r="I1072" s="112"/>
      <c r="J1072" s="112"/>
    </row>
    <row r="1073" spans="8:10">
      <c r="H1073" s="111"/>
      <c r="I1073" s="112"/>
      <c r="J1073" s="112"/>
    </row>
    <row r="1074" spans="8:10">
      <c r="H1074" s="111"/>
      <c r="I1074" s="112"/>
      <c r="J1074" s="112"/>
    </row>
    <row r="1075" spans="8:10">
      <c r="H1075" s="111"/>
      <c r="I1075" s="112"/>
      <c r="J1075" s="112"/>
    </row>
    <row r="1076" spans="8:10">
      <c r="H1076" s="111"/>
      <c r="I1076" s="112"/>
      <c r="J1076" s="112"/>
    </row>
    <row r="1077" spans="8:10">
      <c r="H1077" s="111"/>
      <c r="I1077" s="112"/>
      <c r="J1077" s="112"/>
    </row>
    <row r="1078" spans="8:10">
      <c r="H1078" s="111"/>
      <c r="I1078" s="112"/>
      <c r="J1078" s="112"/>
    </row>
    <row r="1079" spans="8:10">
      <c r="H1079" s="111"/>
      <c r="I1079" s="112"/>
      <c r="J1079" s="112"/>
    </row>
    <row r="1080" spans="8:10">
      <c r="H1080" s="111"/>
      <c r="I1080" s="112"/>
      <c r="J1080" s="112"/>
    </row>
    <row r="1081" spans="8:10">
      <c r="H1081" s="111"/>
      <c r="I1081" s="112"/>
      <c r="J1081" s="112"/>
    </row>
    <row r="1082" spans="8:10">
      <c r="H1082" s="111"/>
      <c r="I1082" s="112"/>
      <c r="J1082" s="112"/>
    </row>
    <row r="1083" spans="8:10">
      <c r="H1083" s="111"/>
      <c r="I1083" s="112"/>
      <c r="J1083" s="112"/>
    </row>
    <row r="1084" spans="8:10">
      <c r="H1084" s="111"/>
      <c r="I1084" s="112"/>
      <c r="J1084" s="112"/>
    </row>
    <row r="1085" spans="8:10">
      <c r="H1085" s="111"/>
      <c r="I1085" s="112"/>
      <c r="J1085" s="112"/>
    </row>
    <row r="1086" spans="8:10">
      <c r="H1086" s="111"/>
      <c r="I1086" s="112"/>
      <c r="J1086" s="112"/>
    </row>
    <row r="1087" spans="8:10">
      <c r="H1087" s="111"/>
      <c r="I1087" s="112"/>
      <c r="J1087" s="112"/>
    </row>
    <row r="1088" spans="8:10">
      <c r="H1088" s="111"/>
      <c r="I1088" s="112"/>
      <c r="J1088" s="112"/>
    </row>
    <row r="1089" spans="8:10">
      <c r="H1089" s="111"/>
      <c r="I1089" s="112"/>
      <c r="J1089" s="112"/>
    </row>
    <row r="1090" spans="8:10">
      <c r="H1090" s="111"/>
      <c r="I1090" s="112"/>
      <c r="J1090" s="112"/>
    </row>
    <row r="1091" spans="8:10">
      <c r="H1091" s="111"/>
      <c r="I1091" s="112"/>
      <c r="J1091" s="112"/>
    </row>
    <row r="1092" spans="8:10">
      <c r="H1092" s="111"/>
      <c r="I1092" s="112"/>
      <c r="J1092" s="112"/>
    </row>
    <row r="1093" spans="8:10">
      <c r="H1093" s="111"/>
      <c r="I1093" s="112"/>
      <c r="J1093" s="112"/>
    </row>
    <row r="1094" spans="8:10">
      <c r="H1094" s="111"/>
      <c r="I1094" s="112"/>
      <c r="J1094" s="112"/>
    </row>
    <row r="1095" spans="8:10">
      <c r="H1095" s="111"/>
      <c r="I1095" s="112"/>
      <c r="J1095" s="112"/>
    </row>
    <row r="1096" spans="8:10">
      <c r="H1096" s="111"/>
      <c r="I1096" s="112"/>
      <c r="J1096" s="112"/>
    </row>
    <row r="1097" spans="8:10">
      <c r="H1097" s="111"/>
      <c r="I1097" s="112"/>
      <c r="J1097" s="112"/>
    </row>
    <row r="1098" spans="8:10">
      <c r="H1098" s="111"/>
      <c r="I1098" s="112"/>
      <c r="J1098" s="112"/>
    </row>
    <row r="1099" spans="8:10">
      <c r="H1099" s="111"/>
      <c r="I1099" s="112"/>
      <c r="J1099" s="112"/>
    </row>
    <row r="1100" spans="8:10">
      <c r="H1100" s="111"/>
      <c r="I1100" s="112"/>
      <c r="J1100" s="112"/>
    </row>
    <row r="1101" spans="8:10">
      <c r="H1101" s="111"/>
      <c r="I1101" s="112"/>
      <c r="J1101" s="112"/>
    </row>
    <row r="1102" spans="8:10">
      <c r="H1102" s="111"/>
      <c r="I1102" s="112"/>
      <c r="J1102" s="112"/>
    </row>
    <row r="1103" spans="8:10">
      <c r="H1103" s="111"/>
      <c r="I1103" s="112"/>
      <c r="J1103" s="112"/>
    </row>
    <row r="1104" spans="8:10">
      <c r="H1104" s="111"/>
      <c r="I1104" s="112"/>
      <c r="J1104" s="112"/>
    </row>
    <row r="1105" spans="8:10">
      <c r="H1105" s="111"/>
      <c r="I1105" s="112"/>
      <c r="J1105" s="112"/>
    </row>
    <row r="1106" spans="8:10">
      <c r="H1106" s="111"/>
      <c r="I1106" s="112"/>
      <c r="J1106" s="112"/>
    </row>
    <row r="1107" spans="8:10">
      <c r="H1107" s="111"/>
      <c r="I1107" s="112"/>
      <c r="J1107" s="112"/>
    </row>
    <row r="1108" spans="8:10">
      <c r="H1108" s="111"/>
      <c r="I1108" s="112"/>
      <c r="J1108" s="112"/>
    </row>
    <row r="1109" spans="8:10">
      <c r="H1109" s="111"/>
      <c r="I1109" s="112"/>
      <c r="J1109" s="112"/>
    </row>
    <row r="1110" spans="8:10">
      <c r="H1110" s="111"/>
      <c r="I1110" s="112"/>
      <c r="J1110" s="112"/>
    </row>
    <row r="1111" spans="8:10">
      <c r="H1111" s="111"/>
      <c r="I1111" s="112"/>
      <c r="J1111" s="112"/>
    </row>
    <row r="1112" spans="8:10">
      <c r="H1112" s="111"/>
      <c r="I1112" s="112"/>
      <c r="J1112" s="112"/>
    </row>
    <row r="1113" spans="8:10">
      <c r="H1113" s="111"/>
      <c r="I1113" s="112"/>
      <c r="J1113" s="112"/>
    </row>
    <row r="1114" spans="8:10">
      <c r="H1114" s="111"/>
      <c r="I1114" s="112"/>
      <c r="J1114" s="112"/>
    </row>
    <row r="1115" spans="8:10">
      <c r="H1115" s="111"/>
      <c r="I1115" s="112"/>
      <c r="J1115" s="112"/>
    </row>
    <row r="1116" spans="8:10">
      <c r="H1116" s="111"/>
      <c r="I1116" s="112"/>
      <c r="J1116" s="112"/>
    </row>
    <row r="1117" spans="8:10">
      <c r="H1117" s="111"/>
      <c r="I1117" s="112"/>
      <c r="J1117" s="112"/>
    </row>
    <row r="1118" spans="8:10">
      <c r="H1118" s="111"/>
      <c r="I1118" s="112"/>
      <c r="J1118" s="112"/>
    </row>
    <row r="1119" spans="8:10">
      <c r="H1119" s="111"/>
      <c r="I1119" s="112"/>
      <c r="J1119" s="112"/>
    </row>
    <row r="1120" spans="8:10">
      <c r="H1120" s="111"/>
      <c r="I1120" s="112"/>
      <c r="J1120" s="112"/>
    </row>
    <row r="1121" spans="8:10">
      <c r="H1121" s="111"/>
      <c r="I1121" s="112"/>
      <c r="J1121" s="112"/>
    </row>
    <row r="1122" spans="8:10">
      <c r="H1122" s="111"/>
      <c r="I1122" s="112"/>
      <c r="J1122" s="112"/>
    </row>
    <row r="1123" spans="8:10">
      <c r="H1123" s="111"/>
      <c r="I1123" s="112"/>
      <c r="J1123" s="112"/>
    </row>
    <row r="1124" spans="8:10">
      <c r="H1124" s="111"/>
      <c r="I1124" s="112"/>
      <c r="J1124" s="112"/>
    </row>
    <row r="1125" spans="8:10">
      <c r="H1125" s="111"/>
      <c r="I1125" s="112"/>
      <c r="J1125" s="112"/>
    </row>
    <row r="1126" spans="8:10">
      <c r="H1126" s="111"/>
      <c r="I1126" s="112"/>
      <c r="J1126" s="112"/>
    </row>
    <row r="1127" spans="8:10">
      <c r="H1127" s="111"/>
      <c r="I1127" s="112"/>
      <c r="J1127" s="112"/>
    </row>
    <row r="1128" spans="8:10">
      <c r="H1128" s="111"/>
      <c r="I1128" s="112"/>
      <c r="J1128" s="112"/>
    </row>
    <row r="1129" spans="8:10">
      <c r="H1129" s="111"/>
      <c r="I1129" s="112"/>
      <c r="J1129" s="112"/>
    </row>
    <row r="1130" spans="8:10">
      <c r="H1130" s="111"/>
      <c r="I1130" s="112"/>
      <c r="J1130" s="112"/>
    </row>
    <row r="1131" spans="8:10">
      <c r="H1131" s="111"/>
      <c r="I1131" s="112"/>
      <c r="J1131" s="112"/>
    </row>
    <row r="1132" spans="8:10">
      <c r="H1132" s="111"/>
      <c r="I1132" s="112"/>
      <c r="J1132" s="112"/>
    </row>
    <row r="1133" spans="8:10">
      <c r="H1133" s="111"/>
      <c r="I1133" s="112"/>
      <c r="J1133" s="112"/>
    </row>
    <row r="1134" spans="8:10">
      <c r="H1134" s="111"/>
      <c r="I1134" s="112"/>
      <c r="J1134" s="112"/>
    </row>
    <row r="1135" spans="8:10">
      <c r="H1135" s="111"/>
      <c r="I1135" s="112"/>
      <c r="J1135" s="112"/>
    </row>
    <row r="1136" spans="8:10">
      <c r="H1136" s="111"/>
      <c r="I1136" s="112"/>
      <c r="J1136" s="112"/>
    </row>
    <row r="1137" spans="8:10">
      <c r="H1137" s="111"/>
      <c r="I1137" s="112"/>
      <c r="J1137" s="112"/>
    </row>
    <row r="1138" spans="8:10">
      <c r="H1138" s="111"/>
      <c r="I1138" s="112"/>
      <c r="J1138" s="112"/>
    </row>
    <row r="1139" spans="8:10">
      <c r="H1139" s="111"/>
      <c r="I1139" s="112"/>
      <c r="J1139" s="112"/>
    </row>
    <row r="1140" spans="8:10">
      <c r="H1140" s="111"/>
      <c r="I1140" s="112"/>
      <c r="J1140" s="112"/>
    </row>
    <row r="1141" spans="8:10">
      <c r="H1141" s="111"/>
      <c r="I1141" s="112"/>
      <c r="J1141" s="112"/>
    </row>
    <row r="1142" spans="8:10">
      <c r="H1142" s="111"/>
      <c r="I1142" s="112"/>
      <c r="J1142" s="112"/>
    </row>
    <row r="1143" spans="8:10">
      <c r="H1143" s="111"/>
      <c r="I1143" s="112"/>
      <c r="J1143" s="112"/>
    </row>
    <row r="1144" spans="8:10">
      <c r="H1144" s="111"/>
      <c r="I1144" s="112"/>
      <c r="J1144" s="112"/>
    </row>
    <row r="1145" spans="8:10">
      <c r="H1145" s="111"/>
      <c r="I1145" s="112"/>
      <c r="J1145" s="112"/>
    </row>
    <row r="1146" spans="8:10">
      <c r="H1146" s="111"/>
      <c r="I1146" s="112"/>
      <c r="J1146" s="112"/>
    </row>
    <row r="1147" spans="8:10">
      <c r="H1147" s="111"/>
      <c r="I1147" s="112"/>
      <c r="J1147" s="112"/>
    </row>
    <row r="1148" spans="8:10">
      <c r="H1148" s="111"/>
      <c r="I1148" s="112"/>
      <c r="J1148" s="112"/>
    </row>
    <row r="1149" spans="8:10">
      <c r="H1149" s="111"/>
      <c r="I1149" s="112"/>
      <c r="J1149" s="112"/>
    </row>
    <row r="1150" spans="8:10">
      <c r="H1150" s="111"/>
      <c r="I1150" s="112"/>
      <c r="J1150" s="112"/>
    </row>
    <row r="1151" spans="8:10">
      <c r="H1151" s="111"/>
      <c r="I1151" s="112"/>
      <c r="J1151" s="112"/>
    </row>
    <row r="1152" spans="8:10">
      <c r="H1152" s="111"/>
      <c r="I1152" s="112"/>
      <c r="J1152" s="112"/>
    </row>
    <row r="1153" spans="8:10">
      <c r="H1153" s="111"/>
      <c r="I1153" s="112"/>
      <c r="J1153" s="112"/>
    </row>
    <row r="1154" spans="8:10">
      <c r="H1154" s="111"/>
      <c r="I1154" s="112"/>
      <c r="J1154" s="112"/>
    </row>
    <row r="1155" spans="8:10">
      <c r="H1155" s="111"/>
      <c r="I1155" s="112"/>
      <c r="J1155" s="112"/>
    </row>
    <row r="1156" spans="8:10">
      <c r="H1156" s="111"/>
      <c r="I1156" s="112"/>
      <c r="J1156" s="112"/>
    </row>
    <row r="1157" spans="8:10">
      <c r="H1157" s="111"/>
      <c r="I1157" s="112"/>
      <c r="J1157" s="112"/>
    </row>
    <row r="1158" spans="8:10">
      <c r="H1158" s="111"/>
      <c r="I1158" s="112"/>
      <c r="J1158" s="112"/>
    </row>
    <row r="1159" spans="8:10">
      <c r="H1159" s="111"/>
      <c r="I1159" s="112"/>
      <c r="J1159" s="112"/>
    </row>
    <row r="1160" spans="8:10">
      <c r="H1160" s="111"/>
      <c r="I1160" s="112"/>
      <c r="J1160" s="112"/>
    </row>
    <row r="1161" spans="8:10">
      <c r="H1161" s="111"/>
      <c r="I1161" s="112"/>
      <c r="J1161" s="112"/>
    </row>
    <row r="1162" spans="8:10">
      <c r="H1162" s="111"/>
      <c r="I1162" s="112"/>
      <c r="J1162" s="112"/>
    </row>
    <row r="1163" spans="8:10">
      <c r="H1163" s="111"/>
      <c r="I1163" s="112"/>
      <c r="J1163" s="112"/>
    </row>
    <row r="1164" spans="8:10">
      <c r="H1164" s="111"/>
      <c r="I1164" s="112"/>
      <c r="J1164" s="112"/>
    </row>
    <row r="1165" spans="8:10">
      <c r="H1165" s="111"/>
      <c r="I1165" s="112"/>
      <c r="J1165" s="112"/>
    </row>
    <row r="1166" spans="8:10">
      <c r="H1166" s="111"/>
      <c r="I1166" s="112"/>
      <c r="J1166" s="112"/>
    </row>
    <row r="1167" spans="8:10">
      <c r="H1167" s="111"/>
      <c r="I1167" s="112"/>
      <c r="J1167" s="112"/>
    </row>
    <row r="1168" spans="8:10">
      <c r="H1168" s="111"/>
      <c r="I1168" s="112"/>
      <c r="J1168" s="112"/>
    </row>
    <row r="1169" spans="8:10">
      <c r="H1169" s="111"/>
      <c r="I1169" s="112"/>
      <c r="J1169" s="112"/>
    </row>
    <row r="1170" spans="8:10">
      <c r="H1170" s="111"/>
      <c r="I1170" s="112"/>
      <c r="J1170" s="112"/>
    </row>
    <row r="1171" spans="8:10">
      <c r="H1171" s="111"/>
      <c r="I1171" s="112"/>
      <c r="J1171" s="112"/>
    </row>
    <row r="1172" spans="8:10">
      <c r="H1172" s="111"/>
      <c r="I1172" s="112"/>
      <c r="J1172" s="112"/>
    </row>
    <row r="1173" spans="8:10">
      <c r="I1173" s="111"/>
      <c r="J1173" s="112"/>
    </row>
    <row r="1174" spans="8:10">
      <c r="I1174" s="111"/>
      <c r="J1174" s="112"/>
    </row>
    <row r="1175" spans="8:10">
      <c r="I1175" s="111"/>
      <c r="J1175" s="112"/>
    </row>
    <row r="1176" spans="8:10">
      <c r="I1176" s="111"/>
      <c r="J1176" s="112"/>
    </row>
    <row r="1177" spans="8:10">
      <c r="I1177" s="111"/>
      <c r="J1177" s="112"/>
    </row>
    <row r="1178" spans="8:10">
      <c r="I1178" s="111"/>
      <c r="J1178" s="112"/>
    </row>
    <row r="1179" spans="8:10">
      <c r="I1179" s="111"/>
      <c r="J1179" s="112"/>
    </row>
    <row r="1180" spans="8:10">
      <c r="I1180" s="111"/>
      <c r="J1180" s="112"/>
    </row>
    <row r="1181" spans="8:10">
      <c r="I1181" s="111"/>
      <c r="J1181" s="112"/>
    </row>
    <row r="1182" spans="8:10">
      <c r="I1182" s="111"/>
      <c r="J1182" s="112"/>
    </row>
    <row r="1183" spans="8:10">
      <c r="I1183" s="111"/>
      <c r="J1183" s="112"/>
    </row>
    <row r="1184" spans="8:10">
      <c r="I1184" s="111"/>
      <c r="J1184" s="112"/>
    </row>
    <row r="1185" spans="9:10">
      <c r="I1185" s="111"/>
      <c r="J1185" s="112"/>
    </row>
    <row r="1186" spans="9:10">
      <c r="I1186" s="111"/>
      <c r="J1186" s="112"/>
    </row>
    <row r="1187" spans="9:10">
      <c r="I1187" s="111"/>
      <c r="J1187" s="112"/>
    </row>
    <row r="1188" spans="9:10">
      <c r="I1188" s="111"/>
      <c r="J1188" s="112"/>
    </row>
    <row r="1189" spans="9:10">
      <c r="I1189" s="111"/>
      <c r="J1189" s="112"/>
    </row>
    <row r="1190" spans="9:10">
      <c r="I1190" s="111"/>
      <c r="J1190" s="112"/>
    </row>
    <row r="1191" spans="9:10">
      <c r="I1191" s="111"/>
      <c r="J1191" s="112"/>
    </row>
    <row r="1192" spans="9:10">
      <c r="I1192" s="111"/>
      <c r="J1192" s="112"/>
    </row>
    <row r="1193" spans="9:10">
      <c r="I1193" s="111"/>
      <c r="J1193" s="112"/>
    </row>
    <row r="1194" spans="9:10">
      <c r="I1194" s="111"/>
      <c r="J1194" s="112"/>
    </row>
    <row r="1195" spans="9:10">
      <c r="I1195" s="111"/>
      <c r="J1195" s="112"/>
    </row>
    <row r="1196" spans="9:10">
      <c r="I1196" s="111"/>
      <c r="J1196" s="112"/>
    </row>
    <row r="1197" spans="9:10">
      <c r="I1197" s="111"/>
      <c r="J1197" s="112"/>
    </row>
    <row r="1198" spans="9:10">
      <c r="I1198" s="111"/>
      <c r="J1198" s="112"/>
    </row>
    <row r="1199" spans="9:10">
      <c r="I1199" s="111"/>
      <c r="J1199" s="112"/>
    </row>
    <row r="1200" spans="9:10">
      <c r="I1200" s="111"/>
      <c r="J1200" s="112"/>
    </row>
    <row r="1201" spans="9:10">
      <c r="I1201" s="111"/>
      <c r="J1201" s="112"/>
    </row>
    <row r="1202" spans="9:10">
      <c r="I1202" s="111"/>
      <c r="J1202" s="112"/>
    </row>
    <row r="1203" spans="9:10">
      <c r="I1203" s="111"/>
      <c r="J1203" s="112"/>
    </row>
    <row r="1204" spans="9:10">
      <c r="I1204" s="111"/>
      <c r="J1204" s="112"/>
    </row>
    <row r="1205" spans="9:10">
      <c r="I1205" s="111"/>
      <c r="J1205" s="112"/>
    </row>
    <row r="1206" spans="9:10">
      <c r="I1206" s="111"/>
      <c r="J1206" s="112"/>
    </row>
    <row r="1207" spans="9:10">
      <c r="I1207" s="111"/>
      <c r="J1207" s="112"/>
    </row>
    <row r="1208" spans="9:10">
      <c r="I1208" s="111"/>
      <c r="J1208" s="112"/>
    </row>
    <row r="1209" spans="9:10">
      <c r="I1209" s="111"/>
      <c r="J1209" s="112"/>
    </row>
    <row r="1210" spans="9:10">
      <c r="I1210" s="111"/>
      <c r="J1210" s="112"/>
    </row>
    <row r="1211" spans="9:10">
      <c r="I1211" s="111"/>
      <c r="J1211" s="112"/>
    </row>
    <row r="1212" spans="9:10">
      <c r="I1212" s="111"/>
      <c r="J1212" s="112"/>
    </row>
    <row r="1213" spans="9:10">
      <c r="I1213" s="111"/>
      <c r="J1213" s="112"/>
    </row>
    <row r="1214" spans="9:10">
      <c r="I1214" s="111"/>
      <c r="J1214" s="112"/>
    </row>
    <row r="1215" spans="9:10">
      <c r="I1215" s="111"/>
      <c r="J1215" s="112"/>
    </row>
    <row r="1216" spans="9:10">
      <c r="I1216" s="111"/>
      <c r="J1216" s="112"/>
    </row>
    <row r="1217" spans="9:10">
      <c r="I1217" s="111"/>
      <c r="J1217" s="112"/>
    </row>
    <row r="1218" spans="9:10">
      <c r="I1218" s="111"/>
      <c r="J1218" s="112"/>
    </row>
    <row r="1219" spans="9:10">
      <c r="I1219" s="111"/>
      <c r="J1219" s="112"/>
    </row>
    <row r="1220" spans="9:10">
      <c r="I1220" s="111"/>
      <c r="J1220" s="112"/>
    </row>
    <row r="1221" spans="9:10">
      <c r="I1221" s="111"/>
      <c r="J1221" s="112"/>
    </row>
    <row r="1222" spans="9:10">
      <c r="I1222" s="111"/>
      <c r="J1222" s="112"/>
    </row>
    <row r="1223" spans="9:10">
      <c r="I1223" s="111"/>
      <c r="J1223" s="112"/>
    </row>
    <row r="1224" spans="9:10">
      <c r="I1224" s="111"/>
      <c r="J1224" s="112"/>
    </row>
    <row r="1225" spans="9:10">
      <c r="I1225" s="111"/>
      <c r="J1225" s="112"/>
    </row>
    <row r="1226" spans="9:10">
      <c r="I1226" s="111"/>
      <c r="J1226" s="112"/>
    </row>
    <row r="1227" spans="9:10">
      <c r="I1227" s="111"/>
      <c r="J1227" s="112"/>
    </row>
    <row r="1228" spans="9:10">
      <c r="I1228" s="111"/>
      <c r="J1228" s="112"/>
    </row>
    <row r="1229" spans="9:10">
      <c r="I1229" s="111"/>
      <c r="J1229" s="112"/>
    </row>
    <row r="1230" spans="9:10">
      <c r="I1230" s="111"/>
      <c r="J1230" s="112"/>
    </row>
    <row r="1231" spans="9:10">
      <c r="I1231" s="111"/>
      <c r="J1231" s="112"/>
    </row>
    <row r="1232" spans="9:10">
      <c r="I1232" s="111"/>
      <c r="J1232" s="112"/>
    </row>
    <row r="1233" spans="9:10">
      <c r="I1233" s="111"/>
      <c r="J1233" s="112"/>
    </row>
    <row r="1234" spans="9:10">
      <c r="I1234" s="111"/>
      <c r="J1234" s="112"/>
    </row>
    <row r="1235" spans="9:10">
      <c r="I1235" s="111"/>
      <c r="J1235" s="112"/>
    </row>
    <row r="1236" spans="9:10">
      <c r="I1236" s="111"/>
      <c r="J1236" s="112"/>
    </row>
    <row r="1237" spans="9:10">
      <c r="I1237" s="111"/>
      <c r="J1237" s="112"/>
    </row>
    <row r="1238" spans="9:10">
      <c r="I1238" s="111"/>
      <c r="J1238" s="112"/>
    </row>
    <row r="1239" spans="9:10">
      <c r="I1239" s="111"/>
      <c r="J1239" s="112"/>
    </row>
    <row r="1240" spans="9:10">
      <c r="I1240" s="111"/>
      <c r="J1240" s="112"/>
    </row>
    <row r="1241" spans="9:10">
      <c r="I1241" s="111"/>
      <c r="J1241" s="112"/>
    </row>
    <row r="1242" spans="9:10">
      <c r="I1242" s="111"/>
      <c r="J1242" s="112"/>
    </row>
    <row r="1243" spans="9:10">
      <c r="I1243" s="111"/>
      <c r="J1243" s="112"/>
    </row>
    <row r="1244" spans="9:10">
      <c r="I1244" s="111"/>
      <c r="J1244" s="112"/>
    </row>
    <row r="1245" spans="9:10">
      <c r="I1245" s="111"/>
      <c r="J1245" s="112"/>
    </row>
    <row r="1246" spans="9:10">
      <c r="I1246" s="111"/>
      <c r="J1246" s="112"/>
    </row>
    <row r="1247" spans="9:10">
      <c r="I1247" s="111"/>
      <c r="J1247" s="112"/>
    </row>
    <row r="1248" spans="9:10">
      <c r="I1248" s="111"/>
      <c r="J1248" s="112"/>
    </row>
    <row r="1249" spans="9:10">
      <c r="I1249" s="111"/>
      <c r="J1249" s="112"/>
    </row>
    <row r="1250" spans="9:10">
      <c r="I1250" s="111"/>
      <c r="J1250" s="112"/>
    </row>
    <row r="1251" spans="9:10">
      <c r="I1251" s="111"/>
      <c r="J1251" s="112"/>
    </row>
    <row r="1252" spans="9:10">
      <c r="I1252" s="111"/>
      <c r="J1252" s="112"/>
    </row>
    <row r="1253" spans="9:10">
      <c r="I1253" s="111"/>
      <c r="J1253" s="112"/>
    </row>
    <row r="1254" spans="9:10">
      <c r="I1254" s="111"/>
      <c r="J1254" s="112"/>
    </row>
    <row r="1255" spans="9:10">
      <c r="I1255" s="111"/>
      <c r="J1255" s="112"/>
    </row>
    <row r="1256" spans="9:10">
      <c r="I1256" s="111"/>
      <c r="J1256" s="112"/>
    </row>
    <row r="1257" spans="9:10">
      <c r="I1257" s="111"/>
      <c r="J1257" s="112"/>
    </row>
    <row r="1258" spans="9:10">
      <c r="I1258" s="111"/>
      <c r="J1258" s="112"/>
    </row>
    <row r="1259" spans="9:10">
      <c r="I1259" s="111"/>
      <c r="J1259" s="112"/>
    </row>
    <row r="1260" spans="9:10">
      <c r="I1260" s="111"/>
      <c r="J1260" s="112"/>
    </row>
    <row r="1261" spans="9:10">
      <c r="I1261" s="111"/>
      <c r="J1261" s="112"/>
    </row>
    <row r="1262" spans="9:10">
      <c r="I1262" s="111"/>
      <c r="J1262" s="112"/>
    </row>
    <row r="1263" spans="9:10">
      <c r="I1263" s="111"/>
      <c r="J1263" s="112"/>
    </row>
    <row r="1264" spans="9:10">
      <c r="I1264" s="111"/>
      <c r="J1264" s="112"/>
    </row>
    <row r="1265" spans="9:10">
      <c r="I1265" s="111"/>
      <c r="J1265" s="112"/>
    </row>
    <row r="1266" spans="9:10">
      <c r="I1266" s="111"/>
      <c r="J1266" s="112"/>
    </row>
    <row r="1267" spans="9:10">
      <c r="I1267" s="111"/>
      <c r="J1267" s="112"/>
    </row>
    <row r="1268" spans="9:10">
      <c r="I1268" s="111"/>
      <c r="J1268" s="112"/>
    </row>
    <row r="1269" spans="9:10">
      <c r="I1269" s="111"/>
      <c r="J1269" s="112"/>
    </row>
    <row r="1270" spans="9:10">
      <c r="I1270" s="111"/>
      <c r="J1270" s="112"/>
    </row>
    <row r="1271" spans="9:10">
      <c r="I1271" s="111"/>
      <c r="J1271" s="112"/>
    </row>
    <row r="1272" spans="9:10">
      <c r="I1272" s="111"/>
      <c r="J1272" s="112"/>
    </row>
    <row r="1273" spans="9:10">
      <c r="I1273" s="111"/>
      <c r="J1273" s="112"/>
    </row>
    <row r="1274" spans="9:10">
      <c r="I1274" s="111"/>
      <c r="J1274" s="112"/>
    </row>
    <row r="1275" spans="9:10">
      <c r="I1275" s="111"/>
      <c r="J1275" s="112"/>
    </row>
    <row r="1276" spans="9:10">
      <c r="I1276" s="111"/>
      <c r="J1276" s="112"/>
    </row>
    <row r="1277" spans="9:10">
      <c r="I1277" s="111"/>
      <c r="J1277" s="112"/>
    </row>
    <row r="1278" spans="9:10">
      <c r="I1278" s="111"/>
      <c r="J1278" s="112"/>
    </row>
    <row r="1279" spans="9:10">
      <c r="I1279" s="111"/>
      <c r="J1279" s="112"/>
    </row>
    <row r="1280" spans="9:10">
      <c r="I1280" s="111"/>
      <c r="J1280" s="112"/>
    </row>
    <row r="1281" spans="9:10">
      <c r="I1281" s="111"/>
      <c r="J1281" s="112"/>
    </row>
    <row r="1282" spans="9:10">
      <c r="I1282" s="111"/>
      <c r="J1282" s="112"/>
    </row>
    <row r="1283" spans="9:10">
      <c r="I1283" s="111"/>
      <c r="J1283" s="112"/>
    </row>
    <row r="1284" spans="9:10">
      <c r="I1284" s="111"/>
      <c r="J1284" s="112"/>
    </row>
    <row r="1285" spans="9:10">
      <c r="I1285" s="111"/>
      <c r="J1285" s="112"/>
    </row>
    <row r="1286" spans="9:10">
      <c r="I1286" s="111"/>
      <c r="J1286" s="112"/>
    </row>
    <row r="1287" spans="9:10">
      <c r="I1287" s="111"/>
      <c r="J1287" s="112"/>
    </row>
    <row r="1288" spans="9:10">
      <c r="I1288" s="111"/>
      <c r="J1288" s="112"/>
    </row>
    <row r="1289" spans="9:10">
      <c r="I1289" s="111"/>
      <c r="J1289" s="112"/>
    </row>
    <row r="1290" spans="9:10">
      <c r="I1290" s="111"/>
      <c r="J1290" s="112"/>
    </row>
    <row r="1291" spans="9:10">
      <c r="I1291" s="111"/>
      <c r="J1291" s="112"/>
    </row>
    <row r="1292" spans="9:10">
      <c r="I1292" s="111"/>
      <c r="J1292" s="112"/>
    </row>
    <row r="1293" spans="9:10">
      <c r="I1293" s="111"/>
      <c r="J1293" s="112"/>
    </row>
    <row r="1294" spans="9:10">
      <c r="I1294" s="111"/>
      <c r="J1294" s="112"/>
    </row>
    <row r="1295" spans="9:10">
      <c r="I1295" s="111"/>
      <c r="J1295" s="112"/>
    </row>
    <row r="1296" spans="9:10">
      <c r="I1296" s="111"/>
      <c r="J1296" s="112"/>
    </row>
    <row r="1297" spans="9:10">
      <c r="I1297" s="111"/>
      <c r="J1297" s="112"/>
    </row>
    <row r="1298" spans="9:10">
      <c r="I1298" s="111"/>
      <c r="J1298" s="112"/>
    </row>
    <row r="1299" spans="9:10">
      <c r="I1299" s="111"/>
      <c r="J1299" s="112"/>
    </row>
    <row r="1300" spans="9:10">
      <c r="I1300" s="111"/>
      <c r="J1300" s="112"/>
    </row>
    <row r="1301" spans="9:10">
      <c r="I1301" s="111"/>
      <c r="J1301" s="112"/>
    </row>
    <row r="1302" spans="9:10">
      <c r="I1302" s="111"/>
      <c r="J1302" s="112"/>
    </row>
    <row r="1303" spans="9:10">
      <c r="I1303" s="111"/>
      <c r="J1303" s="112"/>
    </row>
    <row r="1304" spans="9:10">
      <c r="I1304" s="111"/>
      <c r="J1304" s="112"/>
    </row>
    <row r="1305" spans="9:10">
      <c r="I1305" s="111"/>
      <c r="J1305" s="112"/>
    </row>
    <row r="1306" spans="9:10">
      <c r="I1306" s="111"/>
      <c r="J1306" s="112"/>
    </row>
    <row r="1307" spans="9:10">
      <c r="I1307" s="111"/>
      <c r="J1307" s="112"/>
    </row>
    <row r="1308" spans="9:10">
      <c r="I1308" s="111"/>
      <c r="J1308" s="112"/>
    </row>
    <row r="1309" spans="9:10">
      <c r="I1309" s="111"/>
      <c r="J1309" s="112"/>
    </row>
    <row r="1310" spans="9:10">
      <c r="I1310" s="111"/>
      <c r="J1310" s="112"/>
    </row>
    <row r="1311" spans="9:10">
      <c r="I1311" s="111"/>
      <c r="J1311" s="112"/>
    </row>
    <row r="1312" spans="9:10">
      <c r="I1312" s="111"/>
      <c r="J1312" s="112"/>
    </row>
    <row r="1313" spans="10:10">
      <c r="J1313" s="112"/>
    </row>
  </sheetData>
  <phoneticPr fontId="2" type="noConversion"/>
  <conditionalFormatting sqref="H4:H109 J4:M4">
    <cfRule type="expression" dxfId="99" priority="39" stopIfTrue="1">
      <formula>AND(H4&gt;0,H5&gt;0)</formula>
    </cfRule>
    <cfRule type="expression" dxfId="98" priority="40" stopIfTrue="1">
      <formula>AND(H4&gt;0,H5="")</formula>
    </cfRule>
  </conditionalFormatting>
  <conditionalFormatting sqref="I4">
    <cfRule type="expression" dxfId="97" priority="43" stopIfTrue="1">
      <formula>AND(I4&gt;0,#REF!&gt;0)</formula>
    </cfRule>
    <cfRule type="expression" dxfId="96" priority="44" stopIfTrue="1">
      <formula>AND(I4&gt;0,#REF!="")</formula>
    </cfRule>
  </conditionalFormatting>
  <conditionalFormatting sqref="H110:H491">
    <cfRule type="expression" dxfId="95" priority="35" stopIfTrue="1">
      <formula>AND(H110&gt;0,H111&gt;0)</formula>
    </cfRule>
    <cfRule type="expression" dxfId="94" priority="36" stopIfTrue="1">
      <formula>AND(H110&gt;0,H111="")</formula>
    </cfRule>
  </conditionalFormatting>
  <conditionalFormatting sqref="N4:Q4">
    <cfRule type="expression" dxfId="93" priority="33" stopIfTrue="1">
      <formula>AND(N4&gt;0,N5&gt;0)</formula>
    </cfRule>
    <cfRule type="expression" dxfId="92" priority="34" stopIfTrue="1">
      <formula>AND(N4&gt;0,N5="")</formula>
    </cfRule>
  </conditionalFormatting>
  <conditionalFormatting sqref="J5:J491">
    <cfRule type="expression" dxfId="91" priority="31" stopIfTrue="1">
      <formula>AND(J5&gt;0,J6&gt;0)</formula>
    </cfRule>
    <cfRule type="expression" dxfId="90" priority="32" stopIfTrue="1">
      <formula>AND(J5&gt;0,J6="")</formula>
    </cfRule>
  </conditionalFormatting>
  <conditionalFormatting sqref="L5:L491">
    <cfRule type="expression" dxfId="89" priority="29" stopIfTrue="1">
      <formula>AND(L5&gt;0,L6&gt;0)</formula>
    </cfRule>
    <cfRule type="expression" dxfId="88" priority="30" stopIfTrue="1">
      <formula>AND(L5&gt;0,L6="")</formula>
    </cfRule>
  </conditionalFormatting>
  <conditionalFormatting sqref="N5:N491">
    <cfRule type="expression" dxfId="87" priority="27" stopIfTrue="1">
      <formula>AND(N5&gt;0,N6&gt;0)</formula>
    </cfRule>
    <cfRule type="expression" dxfId="86" priority="28" stopIfTrue="1">
      <formula>AND(N5&gt;0,N6="")</formula>
    </cfRule>
  </conditionalFormatting>
  <conditionalFormatting sqref="H492:H518">
    <cfRule type="expression" dxfId="85" priority="25" stopIfTrue="1">
      <formula>AND(H492&gt;0,H493&gt;0)</formula>
    </cfRule>
    <cfRule type="expression" dxfId="84" priority="26" stopIfTrue="1">
      <formula>AND(H492&gt;0,H493="")</formula>
    </cfRule>
  </conditionalFormatting>
  <conditionalFormatting sqref="J492:J518">
    <cfRule type="expression" dxfId="83" priority="23" stopIfTrue="1">
      <formula>AND(J492&gt;0,J493&gt;0)</formula>
    </cfRule>
    <cfRule type="expression" dxfId="82" priority="24" stopIfTrue="1">
      <formula>AND(J492&gt;0,J493="")</formula>
    </cfRule>
  </conditionalFormatting>
  <conditionalFormatting sqref="P5:P518">
    <cfRule type="expression" dxfId="81" priority="21" stopIfTrue="1">
      <formula>AND(P5&gt;0,P6&gt;0)</formula>
    </cfRule>
    <cfRule type="expression" dxfId="80" priority="22" stopIfTrue="1">
      <formula>AND(P5&gt;0,P6="")</formula>
    </cfRule>
  </conditionalFormatting>
  <conditionalFormatting sqref="N492:N518">
    <cfRule type="expression" dxfId="79" priority="19" stopIfTrue="1">
      <formula>AND(N492&gt;0,N493&gt;0)</formula>
    </cfRule>
    <cfRule type="expression" dxfId="78" priority="20" stopIfTrue="1">
      <formula>AND(N492&gt;0,N493="")</formula>
    </cfRule>
  </conditionalFormatting>
  <conditionalFormatting sqref="H519:H528">
    <cfRule type="expression" dxfId="77" priority="17" stopIfTrue="1">
      <formula>AND(H519&gt;0,H520&gt;0)</formula>
    </cfRule>
    <cfRule type="expression" dxfId="76" priority="18" stopIfTrue="1">
      <formula>AND(H519&gt;0,H520="")</formula>
    </cfRule>
  </conditionalFormatting>
  <conditionalFormatting sqref="J519:J528">
    <cfRule type="expression" dxfId="75" priority="15" stopIfTrue="1">
      <formula>AND(J519&gt;0,J520&gt;0)</formula>
    </cfRule>
    <cfRule type="expression" dxfId="74" priority="16" stopIfTrue="1">
      <formula>AND(J519&gt;0,J520="")</formula>
    </cfRule>
  </conditionalFormatting>
  <conditionalFormatting sqref="H529:H535">
    <cfRule type="expression" dxfId="73" priority="13" stopIfTrue="1">
      <formula>AND(H529&gt;0,H530&gt;0)</formula>
    </cfRule>
    <cfRule type="expression" dxfId="72" priority="14" stopIfTrue="1">
      <formula>AND(H529&gt;0,H530="")</formula>
    </cfRule>
  </conditionalFormatting>
  <conditionalFormatting sqref="H536:H540">
    <cfRule type="expression" dxfId="71" priority="11" stopIfTrue="1">
      <formula>AND(H536&gt;0,H537&gt;0)</formula>
    </cfRule>
    <cfRule type="expression" dxfId="70" priority="12" stopIfTrue="1">
      <formula>AND(H536&gt;0,H537="")</formula>
    </cfRule>
  </conditionalFormatting>
  <conditionalFormatting sqref="H541:H553">
    <cfRule type="expression" dxfId="69" priority="9" stopIfTrue="1">
      <formula>AND(H541&gt;0,H542&gt;0)</formula>
    </cfRule>
    <cfRule type="expression" dxfId="68" priority="10" stopIfTrue="1">
      <formula>AND(H541&gt;0,H542="")</formula>
    </cfRule>
  </conditionalFormatting>
  <conditionalFormatting sqref="H554:H589">
    <cfRule type="expression" dxfId="67" priority="7" stopIfTrue="1">
      <formula>AND(H554&gt;0,H555&gt;0)</formula>
    </cfRule>
    <cfRule type="expression" dxfId="66" priority="8" stopIfTrue="1">
      <formula>AND(H554&gt;0,H555="")</formula>
    </cfRule>
  </conditionalFormatting>
  <conditionalFormatting sqref="H590:H593">
    <cfRule type="expression" dxfId="65" priority="5" stopIfTrue="1">
      <formula>AND(H590&gt;0,H591&gt;0)</formula>
    </cfRule>
    <cfRule type="expression" dxfId="64" priority="6" stopIfTrue="1">
      <formula>AND(H590&gt;0,H591="")</formula>
    </cfRule>
  </conditionalFormatting>
  <conditionalFormatting sqref="H594:H601">
    <cfRule type="expression" dxfId="63" priority="3" stopIfTrue="1">
      <formula>AND(H594&gt;0,H595&gt;0)</formula>
    </cfRule>
    <cfRule type="expression" dxfId="62" priority="4" stopIfTrue="1">
      <formula>AND(H594&gt;0,H595="")</formula>
    </cfRule>
  </conditionalFormatting>
  <conditionalFormatting sqref="H602:H622">
    <cfRule type="expression" dxfId="61" priority="1" stopIfTrue="1">
      <formula>AND(H602&gt;0,H603&gt;0)</formula>
    </cfRule>
    <cfRule type="expression" dxfId="60" priority="2" stopIfTrue="1">
      <formula>AND(H602&gt;0,H603="")</formula>
    </cfRule>
  </conditionalFormatting>
  <dataValidations disablePrompts="1" count="1">
    <dataValidation type="list" allowBlank="1" showInputMessage="1" showErrorMessage="1" sqref="B5:D6">
      <formula1>$I$3</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V102"/>
  <sheetViews>
    <sheetView workbookViewId="0">
      <pane xSplit="8" ySplit="4" topLeftCell="I59" activePane="bottomRight" state="frozen"/>
      <selection pane="topRight" activeCell="I1" sqref="I1"/>
      <selection pane="bottomLeft" activeCell="A5" sqref="A5"/>
      <selection pane="bottomRight" activeCell="M75" sqref="M75"/>
    </sheetView>
  </sheetViews>
  <sheetFormatPr defaultRowHeight="14.25"/>
  <cols>
    <col min="1" max="7" width="9" style="42"/>
    <col min="9" max="9" width="9.5" bestFit="1" customWidth="1"/>
    <col min="10" max="10" width="10" customWidth="1"/>
    <col min="11" max="11" width="20.625" style="42" customWidth="1"/>
    <col min="12" max="12" width="10.125" style="42" bestFit="1" customWidth="1"/>
    <col min="13" max="13" width="17.125" style="42" customWidth="1"/>
    <col min="14" max="14" width="13.875" style="42" customWidth="1"/>
    <col min="15" max="16" width="15" style="42" customWidth="1"/>
    <col min="17" max="18" width="16.625" style="42" customWidth="1"/>
    <col min="19" max="20" width="15" style="42" customWidth="1"/>
    <col min="21" max="21" width="16.75" style="42" bestFit="1" customWidth="1"/>
    <col min="22" max="22" width="16.75" style="42" customWidth="1"/>
    <col min="23" max="16384" width="9" style="42"/>
  </cols>
  <sheetData>
    <row r="1" spans="1:22" ht="23.25" customHeight="1">
      <c r="H1" s="67"/>
      <c r="I1" s="67"/>
      <c r="J1" s="67"/>
      <c r="K1" s="64"/>
      <c r="L1" s="64"/>
      <c r="M1" s="64"/>
      <c r="N1" s="64"/>
      <c r="O1" s="64"/>
      <c r="P1" s="64"/>
      <c r="Q1" s="64"/>
      <c r="R1" s="64"/>
      <c r="S1" s="64"/>
      <c r="T1" s="64"/>
      <c r="U1" s="64"/>
      <c r="V1" s="84"/>
    </row>
    <row r="2" spans="1:22" ht="12" customHeight="1">
      <c r="H2" s="67" t="str">
        <f>[5]!edb()</f>
        <v>Wind资讯</v>
      </c>
      <c r="I2" s="67"/>
      <c r="J2" s="67" t="str">
        <f>[5]!edb()</f>
        <v>Wind资讯</v>
      </c>
      <c r="K2" s="67"/>
      <c r="L2" s="67" t="str">
        <f>[5]!edb()</f>
        <v>Wind资讯</v>
      </c>
      <c r="M2" s="64"/>
      <c r="N2" s="114" t="str">
        <f>[5]!edb()</f>
        <v>Wind资讯</v>
      </c>
      <c r="O2" s="64"/>
      <c r="P2" s="114" t="str">
        <f>[5]!edb()</f>
        <v>Wind资讯</v>
      </c>
      <c r="Q2" s="64"/>
      <c r="R2" s="114" t="str">
        <f>[5]!edb()</f>
        <v>Wind资讯</v>
      </c>
      <c r="S2" s="64"/>
      <c r="T2" s="114" t="str">
        <f>[5]!edb()</f>
        <v>Wind资讯</v>
      </c>
      <c r="U2" s="64"/>
      <c r="V2" s="84"/>
    </row>
    <row r="3" spans="1:22">
      <c r="H3" s="45" t="s">
        <v>387</v>
      </c>
      <c r="I3" s="45" t="s">
        <v>403</v>
      </c>
      <c r="J3" s="45" t="s">
        <v>387</v>
      </c>
      <c r="K3" s="45" t="s">
        <v>407</v>
      </c>
      <c r="L3" s="45" t="s">
        <v>387</v>
      </c>
      <c r="M3" s="45" t="s">
        <v>405</v>
      </c>
      <c r="N3" s="45" t="s">
        <v>387</v>
      </c>
      <c r="O3" s="45" t="s">
        <v>401</v>
      </c>
      <c r="P3" s="45" t="s">
        <v>387</v>
      </c>
      <c r="Q3" s="45" t="s">
        <v>416</v>
      </c>
      <c r="R3" s="45" t="s">
        <v>387</v>
      </c>
      <c r="S3" s="45" t="s">
        <v>412</v>
      </c>
      <c r="T3" s="45" t="s">
        <v>387</v>
      </c>
      <c r="U3" s="45" t="s">
        <v>399</v>
      </c>
      <c r="V3" s="84"/>
    </row>
    <row r="4" spans="1:22">
      <c r="H4" s="57" t="s">
        <v>389</v>
      </c>
      <c r="I4" s="40" t="s">
        <v>390</v>
      </c>
      <c r="J4" s="40" t="s">
        <v>389</v>
      </c>
      <c r="K4" s="40" t="s">
        <v>390</v>
      </c>
      <c r="L4" s="40" t="s">
        <v>389</v>
      </c>
      <c r="M4" s="40" t="s">
        <v>390</v>
      </c>
      <c r="N4" s="40" t="s">
        <v>389</v>
      </c>
      <c r="O4" s="40" t="s">
        <v>390</v>
      </c>
      <c r="P4" s="40" t="s">
        <v>389</v>
      </c>
      <c r="Q4" s="40" t="s">
        <v>390</v>
      </c>
      <c r="R4" s="40" t="s">
        <v>389</v>
      </c>
      <c r="S4" s="40" t="s">
        <v>390</v>
      </c>
      <c r="T4" s="40" t="s">
        <v>389</v>
      </c>
      <c r="U4" s="40" t="s">
        <v>390</v>
      </c>
      <c r="V4" s="84"/>
    </row>
    <row r="5" spans="1:22">
      <c r="H5" s="57">
        <v>39844</v>
      </c>
      <c r="I5" s="84">
        <v>271.25</v>
      </c>
      <c r="J5" s="57">
        <v>39844</v>
      </c>
      <c r="K5" s="84">
        <v>550</v>
      </c>
      <c r="L5" s="57">
        <v>39844</v>
      </c>
      <c r="M5" s="84">
        <v>11000</v>
      </c>
      <c r="N5" s="115">
        <v>39872</v>
      </c>
      <c r="O5" s="84">
        <v>3600</v>
      </c>
      <c r="P5" s="115">
        <v>39903</v>
      </c>
      <c r="Q5" s="84">
        <v>4500</v>
      </c>
      <c r="R5" s="115">
        <v>39872</v>
      </c>
      <c r="S5" s="84">
        <v>900</v>
      </c>
      <c r="T5" s="115">
        <v>39872</v>
      </c>
      <c r="U5" s="84">
        <v>3100</v>
      </c>
      <c r="V5" s="84"/>
    </row>
    <row r="6" spans="1:22">
      <c r="A6" s="52"/>
      <c r="H6" s="57">
        <v>39872</v>
      </c>
      <c r="I6" s="84">
        <v>282.5</v>
      </c>
      <c r="J6" s="57">
        <v>39872</v>
      </c>
      <c r="K6" s="84">
        <v>550</v>
      </c>
      <c r="L6" s="57">
        <v>39872</v>
      </c>
      <c r="M6" s="84">
        <v>11000</v>
      </c>
      <c r="N6" s="115">
        <v>39903</v>
      </c>
      <c r="O6" s="84">
        <v>4300</v>
      </c>
      <c r="P6" s="115">
        <v>39933</v>
      </c>
      <c r="Q6" s="84">
        <v>4400</v>
      </c>
      <c r="R6" s="115">
        <v>39903</v>
      </c>
      <c r="S6" s="84">
        <v>1600</v>
      </c>
      <c r="T6" s="115">
        <v>39903</v>
      </c>
      <c r="U6" s="84">
        <v>3401</v>
      </c>
      <c r="V6" s="84"/>
    </row>
    <row r="7" spans="1:22">
      <c r="H7" s="57">
        <v>39903</v>
      </c>
      <c r="I7" s="84">
        <v>315</v>
      </c>
      <c r="J7" s="57">
        <v>39903</v>
      </c>
      <c r="K7" s="84">
        <v>590</v>
      </c>
      <c r="L7" s="57">
        <v>39903</v>
      </c>
      <c r="M7" s="84">
        <v>12000</v>
      </c>
      <c r="N7" s="115">
        <v>39933</v>
      </c>
      <c r="O7" s="84">
        <v>4400</v>
      </c>
      <c r="P7" s="115">
        <v>39964</v>
      </c>
      <c r="Q7" s="84">
        <v>4400</v>
      </c>
      <c r="R7" s="115">
        <v>39933</v>
      </c>
      <c r="S7" s="84">
        <v>1600</v>
      </c>
      <c r="T7" s="115">
        <v>39933</v>
      </c>
      <c r="U7" s="84">
        <v>3400</v>
      </c>
      <c r="V7" s="84"/>
    </row>
    <row r="8" spans="1:22">
      <c r="A8" s="50"/>
      <c r="H8" s="57">
        <v>39933</v>
      </c>
      <c r="I8" s="84">
        <v>327.5</v>
      </c>
      <c r="J8" s="57">
        <v>39933</v>
      </c>
      <c r="K8" s="84">
        <v>620</v>
      </c>
      <c r="L8" s="57">
        <v>39933</v>
      </c>
      <c r="M8" s="84">
        <v>12000</v>
      </c>
      <c r="N8" s="115">
        <v>39964</v>
      </c>
      <c r="O8" s="84">
        <v>4400</v>
      </c>
      <c r="P8" s="115">
        <v>39994</v>
      </c>
      <c r="Q8" s="84">
        <v>4400</v>
      </c>
      <c r="R8" s="115">
        <v>39964</v>
      </c>
      <c r="S8" s="84">
        <v>1500</v>
      </c>
      <c r="T8" s="115">
        <v>39964</v>
      </c>
      <c r="U8" s="84">
        <v>3300</v>
      </c>
      <c r="V8" s="84"/>
    </row>
    <row r="9" spans="1:22">
      <c r="A9" s="50"/>
      <c r="H9" s="57">
        <v>39994</v>
      </c>
      <c r="I9" s="84">
        <v>310</v>
      </c>
      <c r="J9" s="57">
        <v>39994</v>
      </c>
      <c r="K9" s="84">
        <v>615</v>
      </c>
      <c r="L9" s="57">
        <v>39964</v>
      </c>
      <c r="M9" s="84">
        <v>11000</v>
      </c>
      <c r="N9" s="115">
        <v>39994</v>
      </c>
      <c r="O9" s="84">
        <v>4400</v>
      </c>
      <c r="P9" s="115">
        <v>40025</v>
      </c>
      <c r="Q9" s="84">
        <v>4450</v>
      </c>
      <c r="R9" s="115">
        <v>39994</v>
      </c>
      <c r="S9" s="84">
        <v>1500</v>
      </c>
      <c r="T9" s="115">
        <v>39994</v>
      </c>
      <c r="U9" s="84">
        <v>3200</v>
      </c>
      <c r="V9" s="84"/>
    </row>
    <row r="10" spans="1:22">
      <c r="A10" s="50"/>
      <c r="H10" s="57">
        <v>40025</v>
      </c>
      <c r="I10" s="84">
        <v>317.5</v>
      </c>
      <c r="J10" s="57">
        <v>40025</v>
      </c>
      <c r="K10" s="84">
        <v>610</v>
      </c>
      <c r="L10" s="57">
        <v>39994</v>
      </c>
      <c r="M10" s="84">
        <v>12000</v>
      </c>
      <c r="N10" s="115">
        <v>40025</v>
      </c>
      <c r="O10" s="84">
        <v>4300</v>
      </c>
      <c r="P10" s="115">
        <v>40056</v>
      </c>
      <c r="Q10" s="84">
        <v>4400</v>
      </c>
      <c r="R10" s="115">
        <v>40025</v>
      </c>
      <c r="S10" s="84">
        <v>1400</v>
      </c>
      <c r="T10" s="115">
        <v>40025</v>
      </c>
      <c r="U10" s="84">
        <v>3200</v>
      </c>
      <c r="V10" s="84"/>
    </row>
    <row r="11" spans="1:22">
      <c r="H11" s="57">
        <v>40086</v>
      </c>
      <c r="I11" s="84">
        <v>340</v>
      </c>
      <c r="J11" s="57">
        <v>40086</v>
      </c>
      <c r="K11" s="84">
        <v>640</v>
      </c>
      <c r="L11" s="57">
        <v>40025</v>
      </c>
      <c r="M11" s="84">
        <v>12000</v>
      </c>
      <c r="N11" s="115">
        <v>40056</v>
      </c>
      <c r="O11" s="84">
        <v>4400</v>
      </c>
      <c r="P11" s="115">
        <v>40117</v>
      </c>
      <c r="Q11" s="84">
        <v>4450</v>
      </c>
      <c r="R11" s="115">
        <v>40147</v>
      </c>
      <c r="S11" s="84">
        <v>1600</v>
      </c>
      <c r="T11" s="115">
        <v>40147</v>
      </c>
      <c r="U11" s="84">
        <v>3200</v>
      </c>
      <c r="V11" s="84"/>
    </row>
    <row r="12" spans="1:22">
      <c r="H12" s="57">
        <v>40117</v>
      </c>
      <c r="I12" s="84">
        <v>342.5</v>
      </c>
      <c r="J12" s="57">
        <v>40117</v>
      </c>
      <c r="K12" s="84">
        <v>642.5</v>
      </c>
      <c r="L12" s="57">
        <v>40056</v>
      </c>
      <c r="M12" s="84">
        <v>12000</v>
      </c>
      <c r="N12" s="115">
        <v>40117</v>
      </c>
      <c r="O12" s="84">
        <v>4400</v>
      </c>
      <c r="P12" s="115">
        <v>40390</v>
      </c>
      <c r="Q12" s="84">
        <v>5500</v>
      </c>
      <c r="R12" s="115">
        <v>40178</v>
      </c>
      <c r="S12" s="84">
        <v>1400</v>
      </c>
      <c r="T12" s="115">
        <v>40178</v>
      </c>
      <c r="U12" s="84">
        <v>3100</v>
      </c>
      <c r="V12" s="84"/>
    </row>
    <row r="13" spans="1:22">
      <c r="H13" s="57">
        <v>40147</v>
      </c>
      <c r="I13" s="84">
        <v>342.5</v>
      </c>
      <c r="J13" s="57">
        <v>40147</v>
      </c>
      <c r="K13" s="84">
        <v>640</v>
      </c>
      <c r="L13" s="57">
        <v>40086</v>
      </c>
      <c r="M13" s="84">
        <v>11250</v>
      </c>
      <c r="N13" s="115">
        <v>40147</v>
      </c>
      <c r="O13" s="84">
        <v>4400</v>
      </c>
      <c r="P13" s="115">
        <v>40451</v>
      </c>
      <c r="Q13" s="84">
        <v>5750</v>
      </c>
      <c r="R13" s="115">
        <v>40209</v>
      </c>
      <c r="S13" s="84">
        <v>1600</v>
      </c>
      <c r="T13" s="115">
        <v>40209</v>
      </c>
      <c r="U13" s="84">
        <v>3200</v>
      </c>
      <c r="V13" s="84"/>
    </row>
    <row r="14" spans="1:22">
      <c r="H14" s="57">
        <v>40178</v>
      </c>
      <c r="I14" s="84">
        <v>350</v>
      </c>
      <c r="J14" s="57">
        <v>40178</v>
      </c>
      <c r="K14" s="84">
        <v>650</v>
      </c>
      <c r="L14" s="57">
        <v>40117</v>
      </c>
      <c r="M14" s="84">
        <v>12000</v>
      </c>
      <c r="N14" s="115">
        <v>40178</v>
      </c>
      <c r="O14" s="84">
        <v>4500</v>
      </c>
      <c r="P14" s="115">
        <v>40482</v>
      </c>
      <c r="Q14" s="84">
        <v>5750</v>
      </c>
      <c r="R14" s="115">
        <v>40237</v>
      </c>
      <c r="S14" s="84">
        <v>1800</v>
      </c>
      <c r="T14" s="115">
        <v>40237</v>
      </c>
      <c r="U14" s="84">
        <v>3400</v>
      </c>
      <c r="V14" s="84"/>
    </row>
    <row r="15" spans="1:22">
      <c r="H15" s="57">
        <v>40209</v>
      </c>
      <c r="I15" s="84">
        <v>420</v>
      </c>
      <c r="J15" s="57">
        <v>40209</v>
      </c>
      <c r="K15" s="84">
        <v>750</v>
      </c>
      <c r="L15" s="57">
        <v>40147</v>
      </c>
      <c r="M15" s="84">
        <v>12000</v>
      </c>
      <c r="N15" s="115">
        <v>40209</v>
      </c>
      <c r="O15" s="84">
        <v>4400</v>
      </c>
      <c r="P15" s="115">
        <v>40512</v>
      </c>
      <c r="Q15" s="84">
        <v>5700</v>
      </c>
      <c r="R15" s="115">
        <v>40268</v>
      </c>
      <c r="S15" s="84">
        <v>1600</v>
      </c>
      <c r="T15" s="115">
        <v>40268</v>
      </c>
      <c r="U15" s="84">
        <v>3200</v>
      </c>
      <c r="V15" s="84"/>
    </row>
    <row r="16" spans="1:22">
      <c r="H16" s="57">
        <v>40237</v>
      </c>
      <c r="I16" s="84">
        <v>442.5</v>
      </c>
      <c r="J16" s="57">
        <v>40237</v>
      </c>
      <c r="K16" s="84">
        <v>800</v>
      </c>
      <c r="L16" s="57">
        <v>40178</v>
      </c>
      <c r="M16" s="84">
        <v>12000</v>
      </c>
      <c r="N16" s="115">
        <v>40268</v>
      </c>
      <c r="O16" s="84">
        <v>4800</v>
      </c>
      <c r="P16" s="115">
        <v>40543</v>
      </c>
      <c r="Q16" s="84">
        <v>5750</v>
      </c>
      <c r="R16" s="115">
        <v>40298</v>
      </c>
      <c r="S16" s="84">
        <v>2200</v>
      </c>
      <c r="T16" s="115">
        <v>40298</v>
      </c>
      <c r="U16" s="84">
        <v>3200</v>
      </c>
      <c r="V16" s="84"/>
    </row>
    <row r="17" spans="1:22">
      <c r="H17" s="57">
        <v>40268</v>
      </c>
      <c r="I17" s="84">
        <v>480</v>
      </c>
      <c r="J17" s="57">
        <v>40268</v>
      </c>
      <c r="K17" s="84">
        <v>860</v>
      </c>
      <c r="L17" s="57">
        <v>40268</v>
      </c>
      <c r="M17" s="84">
        <v>13000</v>
      </c>
      <c r="N17" s="115">
        <v>40359</v>
      </c>
      <c r="O17" s="84">
        <v>5500</v>
      </c>
      <c r="P17" s="115">
        <v>40574</v>
      </c>
      <c r="Q17" s="84">
        <v>5750</v>
      </c>
      <c r="R17" s="115">
        <v>40329</v>
      </c>
      <c r="S17" s="84">
        <v>2000</v>
      </c>
      <c r="T17" s="115">
        <v>40329</v>
      </c>
      <c r="U17" s="84">
        <v>3700</v>
      </c>
      <c r="V17" s="84"/>
    </row>
    <row r="18" spans="1:22">
      <c r="H18" s="57">
        <v>40298</v>
      </c>
      <c r="I18" s="84">
        <v>495</v>
      </c>
      <c r="J18" s="57">
        <v>40298</v>
      </c>
      <c r="K18" s="84">
        <v>875</v>
      </c>
      <c r="L18" s="57">
        <v>40298</v>
      </c>
      <c r="M18" s="84">
        <v>13000</v>
      </c>
      <c r="N18" s="115">
        <v>40390</v>
      </c>
      <c r="O18" s="84">
        <v>5500</v>
      </c>
      <c r="P18" s="115">
        <v>40724</v>
      </c>
      <c r="Q18" s="84">
        <v>6400</v>
      </c>
      <c r="R18" s="115">
        <v>40359</v>
      </c>
      <c r="S18" s="84">
        <v>2000</v>
      </c>
      <c r="T18" s="115">
        <v>40359</v>
      </c>
      <c r="U18" s="84">
        <v>3700</v>
      </c>
      <c r="V18" s="84"/>
    </row>
    <row r="19" spans="1:22">
      <c r="H19" s="57">
        <v>40329</v>
      </c>
      <c r="I19" s="84">
        <v>505</v>
      </c>
      <c r="J19" s="57">
        <v>40329</v>
      </c>
      <c r="K19" s="84">
        <v>905</v>
      </c>
      <c r="L19" s="57">
        <v>40329</v>
      </c>
      <c r="M19" s="84">
        <v>13250</v>
      </c>
      <c r="N19" s="115">
        <v>40451</v>
      </c>
      <c r="O19" s="84">
        <v>5750</v>
      </c>
      <c r="P19" s="115">
        <v>40755</v>
      </c>
      <c r="Q19" s="84">
        <v>6400</v>
      </c>
      <c r="R19" s="115">
        <v>40390</v>
      </c>
      <c r="S19" s="84">
        <v>2000</v>
      </c>
      <c r="T19" s="115">
        <v>40390</v>
      </c>
      <c r="U19" s="84">
        <v>3700</v>
      </c>
      <c r="V19" s="84"/>
    </row>
    <row r="20" spans="1:22">
      <c r="H20" s="57">
        <v>40359</v>
      </c>
      <c r="I20" s="84">
        <v>555</v>
      </c>
      <c r="J20" s="57">
        <v>40359</v>
      </c>
      <c r="K20" s="84">
        <v>960</v>
      </c>
      <c r="L20" s="57">
        <v>40421</v>
      </c>
      <c r="M20" s="84">
        <v>13000</v>
      </c>
      <c r="N20" s="115">
        <v>40482</v>
      </c>
      <c r="O20" s="84">
        <v>5750</v>
      </c>
      <c r="P20" s="115">
        <v>40786</v>
      </c>
      <c r="Q20" s="84">
        <v>6400</v>
      </c>
      <c r="R20" s="115">
        <v>40421</v>
      </c>
      <c r="S20" s="84">
        <v>2000</v>
      </c>
      <c r="T20" s="115">
        <v>40421</v>
      </c>
      <c r="U20" s="84">
        <v>3700</v>
      </c>
      <c r="V20" s="84"/>
    </row>
    <row r="21" spans="1:22">
      <c r="H21" s="57">
        <v>40390</v>
      </c>
      <c r="I21" s="84">
        <v>537.5</v>
      </c>
      <c r="J21" s="57">
        <v>40390</v>
      </c>
      <c r="K21" s="84">
        <v>935</v>
      </c>
      <c r="L21" s="57">
        <v>40543</v>
      </c>
      <c r="M21" s="84">
        <v>13750</v>
      </c>
      <c r="N21" s="115">
        <v>40512</v>
      </c>
      <c r="O21" s="84">
        <v>5700</v>
      </c>
      <c r="P21" s="115">
        <v>40816</v>
      </c>
      <c r="Q21" s="84">
        <v>6400</v>
      </c>
      <c r="R21" s="115">
        <v>40451</v>
      </c>
      <c r="S21" s="84">
        <v>2000</v>
      </c>
      <c r="T21" s="115">
        <v>40451</v>
      </c>
      <c r="U21" s="84">
        <v>3700</v>
      </c>
      <c r="V21" s="84"/>
    </row>
    <row r="22" spans="1:22">
      <c r="H22" s="57">
        <v>40421</v>
      </c>
      <c r="I22" s="84">
        <v>515</v>
      </c>
      <c r="J22" s="57">
        <v>40421</v>
      </c>
      <c r="K22" s="84">
        <v>902.5</v>
      </c>
      <c r="L22" s="57">
        <v>40602</v>
      </c>
      <c r="M22" s="84">
        <v>11500</v>
      </c>
      <c r="N22" s="115">
        <v>40543</v>
      </c>
      <c r="O22" s="84">
        <v>5750</v>
      </c>
      <c r="P22" s="115">
        <v>40877</v>
      </c>
      <c r="Q22" s="84">
        <v>6150</v>
      </c>
      <c r="R22" s="115">
        <v>40482</v>
      </c>
      <c r="S22" s="84">
        <v>2050</v>
      </c>
      <c r="T22" s="115">
        <v>40482</v>
      </c>
      <c r="U22" s="84">
        <v>3700</v>
      </c>
      <c r="V22" s="84"/>
    </row>
    <row r="23" spans="1:22">
      <c r="A23" s="87" t="s">
        <v>31</v>
      </c>
      <c r="H23" s="57">
        <v>40451</v>
      </c>
      <c r="I23" s="84">
        <v>530</v>
      </c>
      <c r="J23" s="57">
        <v>40451</v>
      </c>
      <c r="K23" s="84">
        <v>945</v>
      </c>
      <c r="L23" s="57">
        <v>40633</v>
      </c>
      <c r="M23" s="84">
        <v>11500</v>
      </c>
      <c r="N23" s="115">
        <v>40574</v>
      </c>
      <c r="O23" s="84">
        <v>5750</v>
      </c>
      <c r="P23" s="115">
        <v>41394</v>
      </c>
      <c r="Q23" s="84">
        <v>7300</v>
      </c>
      <c r="R23" s="115">
        <v>40512</v>
      </c>
      <c r="S23" s="84">
        <v>2100</v>
      </c>
      <c r="T23" s="115">
        <v>40512</v>
      </c>
      <c r="U23" s="84">
        <v>3700</v>
      </c>
      <c r="V23" s="84"/>
    </row>
    <row r="24" spans="1:22">
      <c r="H24" s="57">
        <v>40482</v>
      </c>
      <c r="I24" s="84">
        <v>565</v>
      </c>
      <c r="J24" s="57">
        <v>40482</v>
      </c>
      <c r="K24" s="84">
        <v>955</v>
      </c>
      <c r="L24" s="57">
        <v>40663</v>
      </c>
      <c r="M24" s="84">
        <v>14000</v>
      </c>
      <c r="N24" s="115">
        <v>40602</v>
      </c>
      <c r="O24" s="84">
        <v>5500</v>
      </c>
      <c r="P24" s="115">
        <v>41425</v>
      </c>
      <c r="Q24" s="84">
        <v>7400</v>
      </c>
      <c r="R24" s="115">
        <v>40543</v>
      </c>
      <c r="S24" s="84">
        <v>2300</v>
      </c>
      <c r="T24" s="115">
        <v>40543</v>
      </c>
      <c r="U24" s="84">
        <v>3600</v>
      </c>
      <c r="V24" s="84"/>
    </row>
    <row r="25" spans="1:22">
      <c r="A25" s="52"/>
      <c r="H25" s="57">
        <v>40512</v>
      </c>
      <c r="I25" s="84">
        <v>570</v>
      </c>
      <c r="J25" s="57">
        <v>40512</v>
      </c>
      <c r="K25" s="84">
        <v>970</v>
      </c>
      <c r="L25" s="57">
        <v>40694</v>
      </c>
      <c r="M25" s="84">
        <v>14000</v>
      </c>
      <c r="N25" s="115">
        <v>40633</v>
      </c>
      <c r="O25" s="84">
        <v>5700</v>
      </c>
      <c r="P25" s="115">
        <v>41455</v>
      </c>
      <c r="Q25" s="84">
        <v>7300</v>
      </c>
      <c r="R25" s="115">
        <v>40574</v>
      </c>
      <c r="S25" s="84">
        <v>2150</v>
      </c>
      <c r="T25" s="115">
        <v>40574</v>
      </c>
      <c r="U25" s="84">
        <v>3700</v>
      </c>
      <c r="V25" s="84"/>
    </row>
    <row r="26" spans="1:22">
      <c r="A26" s="62" t="s">
        <v>52</v>
      </c>
      <c r="B26" s="62"/>
      <c r="C26" s="62"/>
      <c r="D26" s="62">
        <v>1</v>
      </c>
      <c r="E26" s="62"/>
      <c r="F26" s="62"/>
      <c r="H26" s="57">
        <v>40543</v>
      </c>
      <c r="I26" s="84">
        <v>565</v>
      </c>
      <c r="J26" s="57">
        <v>40543</v>
      </c>
      <c r="K26" s="84">
        <v>962.5</v>
      </c>
      <c r="L26" s="57">
        <v>40724</v>
      </c>
      <c r="M26" s="84">
        <v>14000</v>
      </c>
      <c r="N26" s="115">
        <v>40663</v>
      </c>
      <c r="O26" s="84">
        <v>5700</v>
      </c>
      <c r="P26" s="115">
        <v>41486</v>
      </c>
      <c r="Q26" s="84">
        <v>7300</v>
      </c>
      <c r="R26" s="115">
        <v>40602</v>
      </c>
      <c r="S26" s="84">
        <v>2000</v>
      </c>
      <c r="T26" s="115">
        <v>40602</v>
      </c>
      <c r="U26" s="84">
        <v>3600</v>
      </c>
      <c r="V26" s="84"/>
    </row>
    <row r="27" spans="1:22">
      <c r="A27" s="62" t="s">
        <v>54</v>
      </c>
      <c r="B27" s="62"/>
      <c r="C27" s="62"/>
      <c r="D27" s="62"/>
      <c r="E27" s="62"/>
      <c r="F27" s="62"/>
      <c r="H27" s="57">
        <v>40574</v>
      </c>
      <c r="I27" s="84">
        <v>560</v>
      </c>
      <c r="J27" s="57">
        <v>40574</v>
      </c>
      <c r="K27" s="84">
        <v>950</v>
      </c>
      <c r="L27" s="57">
        <v>40755</v>
      </c>
      <c r="M27" s="84">
        <v>14000</v>
      </c>
      <c r="N27" s="115">
        <v>40724</v>
      </c>
      <c r="O27" s="84">
        <v>6400</v>
      </c>
      <c r="P27" s="115">
        <v>41517</v>
      </c>
      <c r="Q27" s="84">
        <v>7300</v>
      </c>
      <c r="R27" s="115">
        <v>40633</v>
      </c>
      <c r="S27" s="84">
        <v>2000</v>
      </c>
      <c r="T27" s="115">
        <v>40633</v>
      </c>
      <c r="U27" s="84">
        <v>3600</v>
      </c>
      <c r="V27" s="84"/>
    </row>
    <row r="28" spans="1:22">
      <c r="A28" s="62" t="s">
        <v>53</v>
      </c>
      <c r="B28" s="62"/>
      <c r="C28" s="62"/>
      <c r="D28" s="62"/>
      <c r="E28" s="62"/>
      <c r="F28" s="62"/>
      <c r="H28" s="57">
        <v>40602</v>
      </c>
      <c r="I28" s="84">
        <v>560</v>
      </c>
      <c r="J28" s="57">
        <v>40602</v>
      </c>
      <c r="K28" s="84">
        <v>950</v>
      </c>
      <c r="L28" s="57">
        <v>40816</v>
      </c>
      <c r="M28" s="84">
        <v>14000</v>
      </c>
      <c r="N28" s="115">
        <v>40755</v>
      </c>
      <c r="O28" s="84">
        <v>6400</v>
      </c>
      <c r="P28" s="115">
        <v>41547</v>
      </c>
      <c r="Q28" s="84">
        <v>7300</v>
      </c>
      <c r="R28" s="115">
        <v>40663</v>
      </c>
      <c r="S28" s="84">
        <v>2000</v>
      </c>
      <c r="T28" s="115">
        <v>40663</v>
      </c>
      <c r="U28" s="84">
        <v>3600</v>
      </c>
      <c r="V28" s="84"/>
    </row>
    <row r="29" spans="1:22">
      <c r="A29" s="62" t="s">
        <v>55</v>
      </c>
      <c r="B29" s="62"/>
      <c r="C29" s="62"/>
      <c r="D29" s="62"/>
      <c r="E29" s="62"/>
      <c r="F29" s="62"/>
      <c r="H29" s="57">
        <v>40633</v>
      </c>
      <c r="I29" s="84">
        <v>555</v>
      </c>
      <c r="J29" s="57">
        <v>40633</v>
      </c>
      <c r="K29" s="84">
        <v>950</v>
      </c>
      <c r="L29" s="57">
        <v>40847</v>
      </c>
      <c r="M29" s="84">
        <v>14000</v>
      </c>
      <c r="N29" s="115">
        <v>40786</v>
      </c>
      <c r="O29" s="84">
        <v>6400</v>
      </c>
      <c r="P29" s="115">
        <v>41578</v>
      </c>
      <c r="Q29" s="84">
        <v>7250</v>
      </c>
      <c r="R29" s="115">
        <v>40694</v>
      </c>
      <c r="S29" s="84">
        <v>2000</v>
      </c>
      <c r="T29" s="115">
        <v>40694</v>
      </c>
      <c r="U29" s="84">
        <v>3600</v>
      </c>
      <c r="V29" s="84"/>
    </row>
    <row r="30" spans="1:22">
      <c r="A30" s="62" t="s">
        <v>56</v>
      </c>
      <c r="B30" s="62"/>
      <c r="C30" s="62"/>
      <c r="D30" s="62"/>
      <c r="E30" s="62"/>
      <c r="F30" s="62"/>
      <c r="H30" s="57">
        <v>40663</v>
      </c>
      <c r="I30" s="84">
        <v>555</v>
      </c>
      <c r="J30" s="57">
        <v>40663</v>
      </c>
      <c r="K30" s="84">
        <v>952.5</v>
      </c>
      <c r="L30" s="57">
        <v>40877</v>
      </c>
      <c r="M30" s="84">
        <v>14000</v>
      </c>
      <c r="N30" s="115">
        <v>40816</v>
      </c>
      <c r="O30" s="84">
        <v>6400</v>
      </c>
      <c r="P30" s="115">
        <v>41608</v>
      </c>
      <c r="Q30" s="84">
        <v>7100</v>
      </c>
      <c r="R30" s="115">
        <v>40724</v>
      </c>
      <c r="S30" s="84">
        <v>1920</v>
      </c>
      <c r="T30" s="115">
        <v>40724</v>
      </c>
      <c r="U30" s="84">
        <v>3500</v>
      </c>
      <c r="V30" s="84"/>
    </row>
    <row r="31" spans="1:22">
      <c r="A31" s="62"/>
      <c r="B31" s="62"/>
      <c r="C31" s="62"/>
      <c r="D31" s="62"/>
      <c r="E31" s="62"/>
      <c r="F31" s="62"/>
      <c r="H31" s="57">
        <v>40694</v>
      </c>
      <c r="I31" s="84">
        <v>545</v>
      </c>
      <c r="J31" s="57">
        <v>40694</v>
      </c>
      <c r="K31" s="84">
        <v>942.5</v>
      </c>
      <c r="L31" s="57">
        <v>40908</v>
      </c>
      <c r="M31" s="84">
        <v>14000</v>
      </c>
      <c r="N31" s="115">
        <v>41060</v>
      </c>
      <c r="O31" s="84">
        <v>6600</v>
      </c>
      <c r="P31" s="115">
        <v>41639</v>
      </c>
      <c r="Q31" s="84">
        <v>6900</v>
      </c>
      <c r="R31" s="115">
        <v>40755</v>
      </c>
      <c r="S31" s="84">
        <v>1950</v>
      </c>
      <c r="T31" s="115">
        <v>40755</v>
      </c>
      <c r="U31" s="84">
        <v>3600</v>
      </c>
      <c r="V31" s="84"/>
    </row>
    <row r="32" spans="1:22">
      <c r="A32" s="50"/>
      <c r="B32" s="50"/>
      <c r="C32" s="50"/>
      <c r="D32" s="50"/>
      <c r="E32" s="50"/>
      <c r="F32" s="62"/>
      <c r="H32" s="57">
        <v>40724</v>
      </c>
      <c r="I32" s="84">
        <v>535</v>
      </c>
      <c r="J32" s="57">
        <v>40724</v>
      </c>
      <c r="K32" s="84">
        <v>937.5</v>
      </c>
      <c r="L32" s="57">
        <v>41029</v>
      </c>
      <c r="M32" s="84">
        <v>14250</v>
      </c>
      <c r="N32" s="115">
        <v>41121</v>
      </c>
      <c r="O32" s="84">
        <v>6500</v>
      </c>
      <c r="P32" s="115">
        <v>41670</v>
      </c>
      <c r="Q32" s="84">
        <v>6900</v>
      </c>
      <c r="R32" s="115">
        <v>40786</v>
      </c>
      <c r="S32" s="84">
        <v>1950</v>
      </c>
      <c r="T32" s="115">
        <v>40786</v>
      </c>
      <c r="U32" s="84">
        <v>3600</v>
      </c>
      <c r="V32" s="84"/>
    </row>
    <row r="33" spans="1:22">
      <c r="A33" s="50"/>
      <c r="B33" s="50"/>
      <c r="C33" s="50"/>
      <c r="D33" s="50"/>
      <c r="E33" s="50"/>
      <c r="F33" s="62"/>
      <c r="H33" s="57">
        <v>40755</v>
      </c>
      <c r="I33" s="84">
        <v>527.5</v>
      </c>
      <c r="J33" s="57">
        <v>40755</v>
      </c>
      <c r="K33" s="84">
        <v>930</v>
      </c>
      <c r="L33" s="57">
        <v>41121</v>
      </c>
      <c r="M33" s="84">
        <v>14000</v>
      </c>
      <c r="N33" s="115">
        <v>41152</v>
      </c>
      <c r="O33" s="84">
        <v>7200</v>
      </c>
      <c r="P33" s="115">
        <v>41698</v>
      </c>
      <c r="Q33" s="84">
        <v>6700</v>
      </c>
      <c r="R33" s="115">
        <v>40816</v>
      </c>
      <c r="S33" s="84">
        <v>2015</v>
      </c>
      <c r="T33" s="115">
        <v>40816</v>
      </c>
      <c r="U33" s="84">
        <v>3500</v>
      </c>
      <c r="V33" s="84"/>
    </row>
    <row r="34" spans="1:22">
      <c r="A34" s="50"/>
      <c r="B34" s="50"/>
      <c r="C34" s="50"/>
      <c r="D34" s="50"/>
      <c r="E34" s="50"/>
      <c r="H34" s="57">
        <v>40786</v>
      </c>
      <c r="I34" s="84">
        <v>540</v>
      </c>
      <c r="J34" s="57">
        <v>40786</v>
      </c>
      <c r="K34" s="84">
        <v>930</v>
      </c>
      <c r="L34" s="57">
        <v>41152</v>
      </c>
      <c r="M34" s="84">
        <v>11500</v>
      </c>
      <c r="N34" s="115">
        <v>41243</v>
      </c>
      <c r="O34" s="84">
        <v>7000</v>
      </c>
      <c r="P34" s="115">
        <v>41729</v>
      </c>
      <c r="Q34" s="84">
        <v>6550</v>
      </c>
      <c r="R34" s="115">
        <v>40847</v>
      </c>
      <c r="S34" s="84">
        <v>1900</v>
      </c>
      <c r="T34" s="115">
        <v>40847</v>
      </c>
      <c r="U34" s="84">
        <v>3600</v>
      </c>
      <c r="V34" s="84"/>
    </row>
    <row r="35" spans="1:22">
      <c r="A35" s="50"/>
      <c r="B35" s="50"/>
      <c r="C35" s="50"/>
      <c r="D35" s="50"/>
      <c r="E35" s="50"/>
      <c r="H35" s="57">
        <v>40816</v>
      </c>
      <c r="I35" s="84">
        <v>535</v>
      </c>
      <c r="J35" s="57">
        <v>40816</v>
      </c>
      <c r="K35" s="84">
        <v>931.25</v>
      </c>
      <c r="L35" s="57">
        <v>41213</v>
      </c>
      <c r="M35" s="84">
        <v>12750</v>
      </c>
      <c r="N35" s="115">
        <v>41394</v>
      </c>
      <c r="O35" s="84">
        <v>7200</v>
      </c>
      <c r="P35" s="115">
        <v>41759</v>
      </c>
      <c r="Q35" s="84">
        <v>6550</v>
      </c>
      <c r="R35" s="115">
        <v>40968</v>
      </c>
      <c r="S35" s="84">
        <v>2200</v>
      </c>
      <c r="T35" s="115">
        <v>41394</v>
      </c>
      <c r="U35" s="84">
        <v>4000</v>
      </c>
      <c r="V35" s="84"/>
    </row>
    <row r="36" spans="1:22">
      <c r="A36" s="50"/>
      <c r="B36" s="50"/>
      <c r="C36" s="50"/>
      <c r="D36" s="50"/>
      <c r="E36" s="50"/>
      <c r="H36" s="57">
        <v>40877</v>
      </c>
      <c r="I36" s="84">
        <v>532.5</v>
      </c>
      <c r="J36" s="57">
        <v>40877</v>
      </c>
      <c r="K36" s="84">
        <v>920</v>
      </c>
      <c r="L36" s="57">
        <v>41243</v>
      </c>
      <c r="M36" s="84">
        <v>13800</v>
      </c>
      <c r="N36" s="115">
        <v>41425</v>
      </c>
      <c r="O36" s="84">
        <v>7350</v>
      </c>
      <c r="P36" s="115">
        <v>41790</v>
      </c>
      <c r="Q36" s="84">
        <v>6350</v>
      </c>
      <c r="R36" s="115">
        <v>41029</v>
      </c>
      <c r="S36" s="84">
        <v>2300</v>
      </c>
      <c r="T36" s="115">
        <v>41425</v>
      </c>
      <c r="U36" s="84">
        <v>4000</v>
      </c>
      <c r="V36" s="84"/>
    </row>
    <row r="37" spans="1:22">
      <c r="A37" s="50"/>
      <c r="B37" s="50"/>
      <c r="C37" s="50"/>
      <c r="D37" s="50"/>
      <c r="E37" s="50"/>
      <c r="H37" s="57">
        <v>40908</v>
      </c>
      <c r="I37" s="84">
        <v>530</v>
      </c>
      <c r="J37" s="57">
        <v>40908</v>
      </c>
      <c r="K37" s="84">
        <v>922.5</v>
      </c>
      <c r="L37" s="57">
        <v>41274</v>
      </c>
      <c r="M37" s="84">
        <v>14000</v>
      </c>
      <c r="N37" s="115">
        <v>41455</v>
      </c>
      <c r="O37" s="84">
        <v>7250</v>
      </c>
      <c r="P37" s="115">
        <v>41820</v>
      </c>
      <c r="Q37" s="84">
        <v>6350</v>
      </c>
      <c r="R37" s="115">
        <v>41060</v>
      </c>
      <c r="S37" s="84">
        <v>2400</v>
      </c>
      <c r="T37" s="115">
        <v>41455</v>
      </c>
      <c r="U37" s="84">
        <v>4000</v>
      </c>
      <c r="V37" s="84"/>
    </row>
    <row r="38" spans="1:22">
      <c r="A38" s="50"/>
      <c r="B38" s="50"/>
      <c r="C38" s="50"/>
      <c r="D38" s="50"/>
      <c r="E38" s="50"/>
      <c r="H38" s="57">
        <v>40939</v>
      </c>
      <c r="I38" s="84">
        <v>555</v>
      </c>
      <c r="J38" s="57">
        <v>40939</v>
      </c>
      <c r="K38" s="84">
        <v>947.5</v>
      </c>
      <c r="L38" s="57">
        <v>41305</v>
      </c>
      <c r="M38" s="84">
        <v>14000</v>
      </c>
      <c r="N38" s="115">
        <v>41486</v>
      </c>
      <c r="O38" s="84">
        <v>7250</v>
      </c>
      <c r="P38" s="115">
        <v>41851</v>
      </c>
      <c r="Q38" s="84">
        <v>6100</v>
      </c>
      <c r="R38" s="115">
        <v>41090</v>
      </c>
      <c r="S38" s="84">
        <v>2500</v>
      </c>
      <c r="T38" s="115">
        <v>41486</v>
      </c>
      <c r="U38" s="84">
        <v>4000</v>
      </c>
      <c r="V38" s="84"/>
    </row>
    <row r="39" spans="1:22">
      <c r="A39" s="51"/>
      <c r="H39" s="57">
        <v>40968</v>
      </c>
      <c r="I39" s="84">
        <v>555</v>
      </c>
      <c r="J39" s="57">
        <v>40968</v>
      </c>
      <c r="K39" s="84">
        <v>950</v>
      </c>
      <c r="L39" s="57">
        <v>41394</v>
      </c>
      <c r="M39" s="84">
        <v>14500</v>
      </c>
      <c r="N39" s="115">
        <v>41517</v>
      </c>
      <c r="O39" s="84">
        <v>7250</v>
      </c>
      <c r="P39" s="115">
        <v>41882</v>
      </c>
      <c r="Q39" s="84">
        <v>5950</v>
      </c>
      <c r="R39" s="115">
        <v>41121</v>
      </c>
      <c r="S39" s="84">
        <v>2700</v>
      </c>
      <c r="T39" s="115">
        <v>41517</v>
      </c>
      <c r="U39" s="84">
        <v>4000</v>
      </c>
      <c r="V39" s="84"/>
    </row>
    <row r="40" spans="1:22">
      <c r="A40" s="52"/>
      <c r="H40" s="57">
        <v>40999</v>
      </c>
      <c r="I40" s="84">
        <v>650</v>
      </c>
      <c r="J40" s="57">
        <v>40999</v>
      </c>
      <c r="K40" s="84">
        <v>1100</v>
      </c>
      <c r="L40" s="57">
        <v>41425</v>
      </c>
      <c r="M40" s="84">
        <v>14500</v>
      </c>
      <c r="N40" s="115">
        <v>41547</v>
      </c>
      <c r="O40" s="84">
        <v>7250</v>
      </c>
      <c r="P40" s="84"/>
      <c r="Q40" s="84">
        <v>277.991558</v>
      </c>
      <c r="R40" s="115">
        <v>41152</v>
      </c>
      <c r="S40" s="84">
        <v>2700</v>
      </c>
      <c r="T40" s="115">
        <v>41547</v>
      </c>
      <c r="U40" s="84">
        <v>4000</v>
      </c>
      <c r="V40" s="84"/>
    </row>
    <row r="41" spans="1:22">
      <c r="A41" s="87" t="s">
        <v>31</v>
      </c>
      <c r="H41" s="57">
        <v>41029</v>
      </c>
      <c r="I41" s="84">
        <v>645</v>
      </c>
      <c r="J41" s="57">
        <v>41029</v>
      </c>
      <c r="K41" s="84">
        <v>1100</v>
      </c>
      <c r="L41" s="57">
        <v>41455</v>
      </c>
      <c r="M41" s="84">
        <v>14500</v>
      </c>
      <c r="N41" s="115">
        <v>41578</v>
      </c>
      <c r="O41" s="84">
        <v>7150</v>
      </c>
      <c r="P41" s="84"/>
      <c r="Q41" s="84">
        <v>281.87446899999998</v>
      </c>
      <c r="R41" s="115">
        <v>41182</v>
      </c>
      <c r="S41" s="84">
        <v>2600</v>
      </c>
      <c r="T41" s="115">
        <v>41578</v>
      </c>
      <c r="U41" s="84">
        <v>3950</v>
      </c>
      <c r="V41" s="84"/>
    </row>
    <row r="42" spans="1:22">
      <c r="H42" s="57">
        <v>41060</v>
      </c>
      <c r="I42" s="84">
        <v>650</v>
      </c>
      <c r="J42" s="57">
        <v>41060</v>
      </c>
      <c r="K42" s="84">
        <v>1160</v>
      </c>
      <c r="L42" s="57">
        <v>41486</v>
      </c>
      <c r="M42" s="84">
        <v>14500</v>
      </c>
      <c r="N42" s="115">
        <v>41608</v>
      </c>
      <c r="O42" s="84">
        <v>6900</v>
      </c>
      <c r="P42" s="84"/>
      <c r="Q42" s="84">
        <v>334.09489500000001</v>
      </c>
      <c r="R42" s="115">
        <v>41213</v>
      </c>
      <c r="S42" s="84">
        <v>2700</v>
      </c>
      <c r="T42" s="115">
        <v>41608</v>
      </c>
      <c r="U42" s="84">
        <v>3950</v>
      </c>
      <c r="V42" s="84"/>
    </row>
    <row r="43" spans="1:22">
      <c r="H43" s="57">
        <v>41090</v>
      </c>
      <c r="I43" s="84">
        <v>850</v>
      </c>
      <c r="J43" s="57">
        <v>41090</v>
      </c>
      <c r="K43" s="84">
        <v>1350</v>
      </c>
      <c r="L43" s="57">
        <v>41517</v>
      </c>
      <c r="M43" s="84">
        <v>14500</v>
      </c>
      <c r="N43" s="115">
        <v>41639</v>
      </c>
      <c r="O43" s="84">
        <v>6700</v>
      </c>
      <c r="P43" s="84"/>
      <c r="Q43" s="84">
        <v>416.60672099999999</v>
      </c>
      <c r="R43" s="115">
        <v>41243</v>
      </c>
      <c r="S43" s="84">
        <v>2800</v>
      </c>
      <c r="T43" s="115">
        <v>41639</v>
      </c>
      <c r="U43" s="84">
        <v>3850</v>
      </c>
      <c r="V43" s="84"/>
    </row>
    <row r="44" spans="1:22">
      <c r="H44" s="57">
        <v>41121</v>
      </c>
      <c r="I44" s="84">
        <v>840</v>
      </c>
      <c r="J44" s="57">
        <v>41121</v>
      </c>
      <c r="K44" s="84">
        <v>1350</v>
      </c>
      <c r="L44" s="57">
        <v>41547</v>
      </c>
      <c r="M44" s="84">
        <v>14500</v>
      </c>
      <c r="N44" s="115">
        <v>41670</v>
      </c>
      <c r="O44" s="84">
        <v>6700</v>
      </c>
      <c r="P44" s="84"/>
      <c r="Q44" s="84">
        <v>516.59666600000003</v>
      </c>
      <c r="R44" s="115">
        <v>41394</v>
      </c>
      <c r="S44" s="84">
        <v>3150</v>
      </c>
      <c r="T44" s="115">
        <v>41670</v>
      </c>
      <c r="U44" s="84">
        <v>3800</v>
      </c>
      <c r="V44" s="84"/>
    </row>
    <row r="45" spans="1:22">
      <c r="H45" s="57">
        <v>41152</v>
      </c>
      <c r="I45" s="84">
        <v>850</v>
      </c>
      <c r="J45" s="57">
        <v>41152</v>
      </c>
      <c r="K45" s="84">
        <v>1350</v>
      </c>
      <c r="L45" s="57">
        <v>41578</v>
      </c>
      <c r="M45" s="84">
        <v>14350</v>
      </c>
      <c r="N45" s="115">
        <v>41698</v>
      </c>
      <c r="O45" s="84">
        <v>6550</v>
      </c>
      <c r="P45" s="84"/>
      <c r="Q45" s="84">
        <v>548.79910700000005</v>
      </c>
      <c r="R45" s="115">
        <v>41425</v>
      </c>
      <c r="S45" s="84">
        <v>3200</v>
      </c>
      <c r="T45" s="115">
        <v>41698</v>
      </c>
      <c r="U45" s="84">
        <v>3550</v>
      </c>
      <c r="V45" s="84"/>
    </row>
    <row r="46" spans="1:22">
      <c r="H46" s="57">
        <v>41182</v>
      </c>
      <c r="I46" s="84">
        <v>855</v>
      </c>
      <c r="J46" s="57">
        <v>41182</v>
      </c>
      <c r="K46" s="84">
        <v>1425</v>
      </c>
      <c r="L46" s="57">
        <v>41608</v>
      </c>
      <c r="M46" s="84">
        <v>14350</v>
      </c>
      <c r="N46" s="115">
        <v>41729</v>
      </c>
      <c r="O46" s="84">
        <v>6500</v>
      </c>
      <c r="P46" s="84"/>
      <c r="Q46" s="84">
        <v>569.11569499999996</v>
      </c>
      <c r="R46" s="115">
        <v>41455</v>
      </c>
      <c r="S46" s="84">
        <v>3200</v>
      </c>
      <c r="T46" s="115">
        <v>41729</v>
      </c>
      <c r="U46" s="84">
        <v>3500</v>
      </c>
      <c r="V46" s="84"/>
    </row>
    <row r="47" spans="1:22">
      <c r="H47" s="57">
        <v>41213</v>
      </c>
      <c r="I47" s="84">
        <v>885</v>
      </c>
      <c r="J47" s="57">
        <v>41213</v>
      </c>
      <c r="K47" s="84">
        <v>1465</v>
      </c>
      <c r="L47" s="57">
        <v>41639</v>
      </c>
      <c r="M47" s="84">
        <v>14250</v>
      </c>
      <c r="N47" s="115">
        <v>41759</v>
      </c>
      <c r="O47" s="84">
        <v>6500</v>
      </c>
      <c r="P47" s="84"/>
      <c r="Q47" s="84">
        <v>580.034131</v>
      </c>
      <c r="R47" s="115">
        <v>41486</v>
      </c>
      <c r="S47" s="84">
        <v>3200</v>
      </c>
      <c r="T47" s="115">
        <v>41759</v>
      </c>
      <c r="U47" s="84">
        <v>3500</v>
      </c>
      <c r="V47" s="84"/>
    </row>
    <row r="48" spans="1:22">
      <c r="H48" s="57">
        <v>41243</v>
      </c>
      <c r="I48" s="84">
        <v>965</v>
      </c>
      <c r="J48" s="57">
        <v>41243</v>
      </c>
      <c r="K48" s="84">
        <v>1510</v>
      </c>
      <c r="L48" s="57">
        <v>41670</v>
      </c>
      <c r="M48" s="84">
        <v>14250</v>
      </c>
      <c r="N48" s="115">
        <v>41790</v>
      </c>
      <c r="O48" s="84">
        <v>6250</v>
      </c>
      <c r="P48" s="84"/>
      <c r="Q48" s="84">
        <v>455.069886</v>
      </c>
      <c r="R48" s="115">
        <v>41517</v>
      </c>
      <c r="S48" s="84">
        <v>3200</v>
      </c>
      <c r="T48" s="115">
        <v>41790</v>
      </c>
      <c r="U48" s="84">
        <v>3250</v>
      </c>
      <c r="V48" s="84"/>
    </row>
    <row r="49" spans="1:22">
      <c r="H49" s="57">
        <v>41274</v>
      </c>
      <c r="I49" s="84">
        <v>917.5</v>
      </c>
      <c r="J49" s="57">
        <v>41274</v>
      </c>
      <c r="K49" s="84">
        <v>1510</v>
      </c>
      <c r="L49" s="57">
        <v>41698</v>
      </c>
      <c r="M49" s="84">
        <v>14250</v>
      </c>
      <c r="N49" s="115">
        <v>41820</v>
      </c>
      <c r="O49" s="84">
        <v>6250</v>
      </c>
      <c r="P49" s="84"/>
      <c r="Q49" s="84">
        <v>340.61419899999999</v>
      </c>
      <c r="R49" s="115">
        <v>41547</v>
      </c>
      <c r="S49" s="84">
        <v>3200</v>
      </c>
      <c r="T49" s="115">
        <v>41820</v>
      </c>
      <c r="U49" s="84">
        <v>3200</v>
      </c>
      <c r="V49" s="84"/>
    </row>
    <row r="50" spans="1:22">
      <c r="H50" s="57">
        <v>41305</v>
      </c>
      <c r="I50" s="84">
        <v>907.5</v>
      </c>
      <c r="J50" s="57">
        <v>41305</v>
      </c>
      <c r="K50" s="84">
        <v>1510</v>
      </c>
      <c r="L50" s="57">
        <v>41729</v>
      </c>
      <c r="M50" s="84">
        <v>13900</v>
      </c>
      <c r="N50" s="115">
        <v>41851</v>
      </c>
      <c r="O50" s="84">
        <v>6050</v>
      </c>
      <c r="P50" s="84"/>
      <c r="Q50" s="84">
        <v>288.95144699999997</v>
      </c>
      <c r="R50" s="115">
        <v>41578</v>
      </c>
      <c r="S50" s="84">
        <v>3000</v>
      </c>
      <c r="T50" s="115">
        <v>41851</v>
      </c>
      <c r="U50" s="84">
        <v>2950</v>
      </c>
      <c r="V50" s="84"/>
    </row>
    <row r="51" spans="1:22">
      <c r="H51" s="57">
        <v>41333</v>
      </c>
      <c r="I51" s="84">
        <v>910</v>
      </c>
      <c r="J51" s="57">
        <v>41394</v>
      </c>
      <c r="K51" s="84">
        <v>1650</v>
      </c>
      <c r="L51" s="57">
        <v>41759</v>
      </c>
      <c r="M51" s="84">
        <v>13900</v>
      </c>
      <c r="N51" s="115">
        <v>41882</v>
      </c>
      <c r="O51" s="84">
        <v>6000</v>
      </c>
      <c r="P51" s="84"/>
      <c r="Q51" s="84">
        <v>275.37318699999997</v>
      </c>
      <c r="R51" s="115">
        <v>41608</v>
      </c>
      <c r="S51" s="84">
        <v>3000</v>
      </c>
      <c r="T51" s="115">
        <v>41882</v>
      </c>
      <c r="U51" s="84">
        <v>2900</v>
      </c>
      <c r="V51" s="84"/>
    </row>
    <row r="52" spans="1:22">
      <c r="H52" s="57">
        <v>41364</v>
      </c>
      <c r="I52" s="84">
        <v>950</v>
      </c>
      <c r="J52" s="57">
        <v>41425</v>
      </c>
      <c r="K52" s="84">
        <v>1625</v>
      </c>
      <c r="L52" s="57">
        <v>41790</v>
      </c>
      <c r="M52" s="84">
        <v>13900</v>
      </c>
      <c r="N52" s="84"/>
      <c r="O52" s="84"/>
      <c r="P52" s="84"/>
      <c r="Q52" s="84">
        <v>421.730009</v>
      </c>
      <c r="R52" s="115">
        <v>41639</v>
      </c>
      <c r="S52" s="84">
        <v>2900</v>
      </c>
      <c r="T52" s="84"/>
      <c r="U52" s="84"/>
      <c r="V52" s="84"/>
    </row>
    <row r="53" spans="1:22">
      <c r="H53" s="57">
        <v>41394</v>
      </c>
      <c r="I53" s="84">
        <v>1050</v>
      </c>
      <c r="J53" s="57">
        <v>41455</v>
      </c>
      <c r="K53" s="84">
        <v>1590</v>
      </c>
      <c r="L53" s="57">
        <v>41820</v>
      </c>
      <c r="M53" s="84">
        <v>13900</v>
      </c>
      <c r="N53" s="84"/>
      <c r="O53" s="84"/>
      <c r="P53" s="84"/>
      <c r="Q53" s="84">
        <v>429.04141199999998</v>
      </c>
      <c r="R53" s="115">
        <v>41670</v>
      </c>
      <c r="S53" s="84">
        <v>2900</v>
      </c>
      <c r="T53" s="84"/>
      <c r="U53" s="84"/>
      <c r="V53" s="84"/>
    </row>
    <row r="54" spans="1:22">
      <c r="H54" s="57">
        <v>41425</v>
      </c>
      <c r="I54" s="84">
        <v>1030</v>
      </c>
      <c r="J54" s="57">
        <v>41486</v>
      </c>
      <c r="K54" s="84">
        <v>1610</v>
      </c>
      <c r="L54" s="57">
        <v>41851</v>
      </c>
      <c r="M54" s="84">
        <v>13650</v>
      </c>
      <c r="N54" s="84"/>
      <c r="O54" s="84"/>
      <c r="P54" s="84"/>
      <c r="Q54" s="84">
        <v>493.462446</v>
      </c>
      <c r="R54" s="115">
        <v>41698</v>
      </c>
      <c r="S54" s="84">
        <v>2700</v>
      </c>
      <c r="T54" s="84"/>
      <c r="U54" s="84"/>
      <c r="V54" s="84"/>
    </row>
    <row r="55" spans="1:22">
      <c r="H55" s="57">
        <v>41455</v>
      </c>
      <c r="I55" s="84">
        <v>1000</v>
      </c>
      <c r="J55" s="57">
        <v>41517</v>
      </c>
      <c r="K55" s="84">
        <v>1610</v>
      </c>
      <c r="L55" s="57">
        <v>41882</v>
      </c>
      <c r="M55" s="84">
        <v>13250</v>
      </c>
      <c r="N55" s="84"/>
      <c r="O55" s="84"/>
      <c r="P55" s="84"/>
      <c r="Q55" s="84">
        <v>554.16110000000003</v>
      </c>
      <c r="R55" s="115">
        <v>41729</v>
      </c>
      <c r="S55" s="84">
        <v>2650</v>
      </c>
      <c r="T55" s="84"/>
      <c r="U55" s="84"/>
      <c r="V55" s="84"/>
    </row>
    <row r="56" spans="1:22">
      <c r="A56" s="51"/>
      <c r="H56" s="57">
        <v>41486</v>
      </c>
      <c r="I56" s="84">
        <v>1000</v>
      </c>
      <c r="J56" s="57">
        <v>41547</v>
      </c>
      <c r="K56" s="84">
        <v>1610</v>
      </c>
      <c r="L56" s="57">
        <v>41486</v>
      </c>
      <c r="M56" s="84">
        <v>84.435972000000007</v>
      </c>
      <c r="N56" s="84"/>
      <c r="O56" s="84"/>
      <c r="P56" s="84"/>
      <c r="Q56" s="84">
        <v>572.04133400000001</v>
      </c>
      <c r="R56" s="115">
        <v>41759</v>
      </c>
      <c r="S56" s="84">
        <v>2650</v>
      </c>
      <c r="T56" s="84"/>
      <c r="U56" s="84"/>
      <c r="V56" s="84"/>
    </row>
    <row r="57" spans="1:22">
      <c r="H57" s="57">
        <v>41517</v>
      </c>
      <c r="I57" s="84">
        <v>1025</v>
      </c>
      <c r="J57" s="57">
        <v>41578</v>
      </c>
      <c r="K57" s="84">
        <v>1500</v>
      </c>
      <c r="L57" s="57">
        <v>41517</v>
      </c>
      <c r="M57" s="84">
        <v>87.135908000000001</v>
      </c>
      <c r="N57" s="84"/>
      <c r="O57" s="84"/>
      <c r="P57" s="84"/>
      <c r="Q57" s="84">
        <v>564.81584999999995</v>
      </c>
      <c r="R57" s="115">
        <v>41790</v>
      </c>
      <c r="S57" s="84">
        <v>2550</v>
      </c>
      <c r="T57" s="84"/>
      <c r="U57" s="84"/>
      <c r="V57" s="84"/>
    </row>
    <row r="58" spans="1:22">
      <c r="H58" s="57">
        <v>41547</v>
      </c>
      <c r="I58" s="84">
        <v>1000</v>
      </c>
      <c r="J58" s="57">
        <v>41608</v>
      </c>
      <c r="K58" s="84">
        <v>1350</v>
      </c>
      <c r="L58" s="57">
        <v>41547</v>
      </c>
      <c r="M58" s="84">
        <v>111.165299</v>
      </c>
      <c r="N58" s="84"/>
      <c r="O58" s="84"/>
      <c r="P58" s="84"/>
      <c r="Q58" s="84">
        <v>460.900735</v>
      </c>
      <c r="R58" s="115">
        <v>41820</v>
      </c>
      <c r="S58" s="84">
        <v>2550</v>
      </c>
      <c r="T58" s="84"/>
      <c r="U58" s="84"/>
      <c r="V58" s="84"/>
    </row>
    <row r="59" spans="1:22">
      <c r="H59" s="57">
        <v>41578</v>
      </c>
      <c r="I59" s="84">
        <v>925</v>
      </c>
      <c r="J59" s="57">
        <v>41639</v>
      </c>
      <c r="K59" s="84">
        <v>1275</v>
      </c>
      <c r="L59" s="57">
        <v>41578</v>
      </c>
      <c r="M59" s="84">
        <v>114.28334099999999</v>
      </c>
      <c r="N59" s="84"/>
      <c r="O59" s="84"/>
      <c r="P59" s="84"/>
      <c r="Q59" s="84">
        <v>354.72455000000002</v>
      </c>
      <c r="R59" s="115">
        <v>41851</v>
      </c>
      <c r="S59" s="84">
        <v>2550</v>
      </c>
      <c r="T59" s="84"/>
      <c r="U59" s="84"/>
      <c r="V59" s="84"/>
    </row>
    <row r="60" spans="1:22">
      <c r="H60" s="57">
        <v>41608</v>
      </c>
      <c r="I60" s="84">
        <v>900</v>
      </c>
      <c r="J60" s="57">
        <v>41670</v>
      </c>
      <c r="K60" s="84">
        <v>1225</v>
      </c>
      <c r="L60" s="57">
        <v>41608</v>
      </c>
      <c r="M60" s="84">
        <v>127.251458</v>
      </c>
      <c r="N60" s="84"/>
      <c r="O60" s="84"/>
      <c r="P60" s="84"/>
      <c r="Q60" s="84">
        <v>289.28902199999999</v>
      </c>
      <c r="R60" s="115">
        <v>41882</v>
      </c>
      <c r="S60" s="84">
        <v>2550</v>
      </c>
      <c r="T60" s="84"/>
      <c r="U60" s="84"/>
      <c r="V60" s="84"/>
    </row>
    <row r="61" spans="1:22">
      <c r="H61" s="57">
        <v>41639</v>
      </c>
      <c r="I61" s="84">
        <v>875</v>
      </c>
      <c r="J61" s="57">
        <v>41698</v>
      </c>
      <c r="K61" s="84">
        <v>1175</v>
      </c>
      <c r="L61" s="57">
        <v>41639</v>
      </c>
      <c r="M61" s="84">
        <v>134.10114400000001</v>
      </c>
      <c r="N61" s="84"/>
      <c r="O61" s="84"/>
      <c r="P61" s="84"/>
      <c r="Q61" s="84">
        <v>291.72609999999997</v>
      </c>
      <c r="R61" s="84"/>
      <c r="S61" s="84"/>
      <c r="T61" s="84"/>
      <c r="U61" s="84"/>
      <c r="V61" s="84"/>
    </row>
    <row r="62" spans="1:22">
      <c r="H62" s="57">
        <v>41670</v>
      </c>
      <c r="I62" s="84">
        <v>725</v>
      </c>
      <c r="J62" s="57">
        <v>41729</v>
      </c>
      <c r="K62" s="84">
        <v>1225</v>
      </c>
      <c r="L62" s="57"/>
      <c r="M62" s="84"/>
      <c r="N62" s="84"/>
      <c r="O62" s="84"/>
      <c r="P62" s="84"/>
      <c r="Q62" s="84"/>
      <c r="R62" s="84"/>
      <c r="S62" s="84"/>
      <c r="T62" s="84"/>
      <c r="U62" s="84"/>
      <c r="V62" s="84"/>
    </row>
    <row r="63" spans="1:22">
      <c r="H63" s="57">
        <v>41698</v>
      </c>
      <c r="I63" s="84">
        <v>665</v>
      </c>
      <c r="J63" s="57">
        <v>41759</v>
      </c>
      <c r="K63" s="84">
        <v>1275</v>
      </c>
      <c r="L63" s="57"/>
      <c r="M63" s="84"/>
      <c r="N63" s="84"/>
      <c r="O63" s="84"/>
      <c r="P63" s="84"/>
      <c r="Q63" s="84"/>
      <c r="R63" s="84"/>
      <c r="S63" s="84"/>
      <c r="T63" s="84"/>
      <c r="U63" s="84"/>
      <c r="V63" s="84"/>
    </row>
    <row r="64" spans="1:22">
      <c r="H64" s="57">
        <v>41729</v>
      </c>
      <c r="I64" s="84">
        <v>725</v>
      </c>
      <c r="J64" s="57">
        <v>41790</v>
      </c>
      <c r="K64" s="84">
        <v>1300</v>
      </c>
      <c r="L64" s="57"/>
      <c r="M64" s="84"/>
      <c r="N64" s="84"/>
      <c r="O64" s="84"/>
      <c r="P64" s="84"/>
      <c r="Q64" s="84"/>
      <c r="R64" s="84"/>
      <c r="S64" s="84"/>
      <c r="T64" s="84"/>
      <c r="U64" s="84"/>
      <c r="V64" s="84"/>
    </row>
    <row r="65" spans="8:22">
      <c r="H65" s="57">
        <v>41759</v>
      </c>
      <c r="I65" s="84">
        <v>825</v>
      </c>
      <c r="J65" s="57">
        <v>41820</v>
      </c>
      <c r="K65" s="84">
        <v>1310</v>
      </c>
      <c r="L65" s="57"/>
      <c r="M65" s="84"/>
      <c r="N65" s="84"/>
      <c r="O65" s="84"/>
      <c r="P65" s="84"/>
      <c r="Q65" s="84"/>
      <c r="R65" s="84"/>
      <c r="S65" s="84"/>
      <c r="T65" s="84"/>
      <c r="U65" s="84"/>
      <c r="V65" s="84"/>
    </row>
    <row r="66" spans="8:22">
      <c r="H66" s="57">
        <v>41790</v>
      </c>
      <c r="I66" s="84">
        <v>825</v>
      </c>
      <c r="J66" s="57">
        <v>41851</v>
      </c>
      <c r="K66" s="84">
        <v>1310</v>
      </c>
      <c r="L66" s="57"/>
      <c r="M66" s="84"/>
      <c r="N66" s="84"/>
      <c r="O66" s="84"/>
      <c r="P66" s="84"/>
      <c r="Q66" s="84"/>
      <c r="R66" s="84"/>
      <c r="S66" s="84"/>
      <c r="T66" s="84"/>
      <c r="U66" s="84"/>
      <c r="V66" s="84"/>
    </row>
    <row r="67" spans="8:22">
      <c r="H67" s="57">
        <v>41820</v>
      </c>
      <c r="I67" s="84">
        <v>810</v>
      </c>
      <c r="J67" s="57">
        <v>41882</v>
      </c>
      <c r="K67" s="84">
        <v>1335</v>
      </c>
      <c r="L67" s="57"/>
      <c r="M67" s="84"/>
      <c r="N67" s="84"/>
      <c r="O67" s="84"/>
      <c r="P67" s="84"/>
      <c r="Q67" s="84"/>
      <c r="R67" s="84"/>
      <c r="S67" s="84"/>
      <c r="T67" s="84"/>
      <c r="U67" s="84"/>
      <c r="V67" s="84"/>
    </row>
    <row r="68" spans="8:22">
      <c r="H68" s="57">
        <v>41851</v>
      </c>
      <c r="I68" s="84">
        <v>810</v>
      </c>
      <c r="K68" s="57"/>
      <c r="L68" s="57"/>
      <c r="M68" s="84"/>
      <c r="N68" s="84"/>
      <c r="O68" s="84"/>
      <c r="P68" s="84"/>
      <c r="Q68" s="84"/>
      <c r="R68" s="84"/>
      <c r="S68" s="84"/>
      <c r="T68" s="84"/>
      <c r="U68" s="84"/>
      <c r="V68" s="84"/>
    </row>
    <row r="69" spans="8:22">
      <c r="H69" s="57">
        <v>41882</v>
      </c>
      <c r="I69" s="84">
        <v>810</v>
      </c>
      <c r="K69" s="57"/>
      <c r="L69" s="57"/>
      <c r="M69" s="84"/>
      <c r="N69" s="84"/>
      <c r="O69" s="84"/>
      <c r="P69" s="84"/>
      <c r="Q69" s="84"/>
      <c r="R69" s="84"/>
      <c r="S69" s="84"/>
      <c r="T69" s="84"/>
      <c r="U69" s="84"/>
      <c r="V69" s="84"/>
    </row>
    <row r="70" spans="8:22">
      <c r="K70" s="57"/>
      <c r="L70" s="57"/>
      <c r="M70" s="84"/>
      <c r="N70" s="84"/>
      <c r="O70" s="84"/>
      <c r="P70" s="84"/>
      <c r="Q70" s="84"/>
      <c r="R70" s="84"/>
      <c r="S70" s="84"/>
      <c r="T70" s="84"/>
      <c r="U70" s="84"/>
      <c r="V70" s="84"/>
    </row>
    <row r="71" spans="8:22">
      <c r="K71" s="57"/>
      <c r="L71" s="57"/>
      <c r="M71" s="84"/>
      <c r="N71" s="84"/>
      <c r="O71" s="84"/>
      <c r="P71" s="84"/>
      <c r="Q71" s="84"/>
      <c r="R71" s="84"/>
      <c r="S71" s="84"/>
      <c r="T71" s="84"/>
      <c r="U71" s="84"/>
      <c r="V71" s="84"/>
    </row>
    <row r="72" spans="8:22">
      <c r="K72" s="57"/>
      <c r="L72" s="57"/>
      <c r="M72" s="84"/>
      <c r="N72" s="84"/>
      <c r="O72" s="84"/>
      <c r="P72" s="84"/>
      <c r="Q72" s="84"/>
      <c r="R72" s="84"/>
      <c r="S72" s="84"/>
      <c r="T72" s="84"/>
      <c r="U72" s="84"/>
      <c r="V72" s="84"/>
    </row>
    <row r="73" spans="8:22">
      <c r="K73" s="57"/>
      <c r="L73" s="57"/>
      <c r="M73" s="84"/>
      <c r="N73" s="84"/>
      <c r="O73" s="84"/>
      <c r="P73" s="84"/>
      <c r="Q73" s="84"/>
      <c r="R73" s="84"/>
      <c r="S73" s="84"/>
      <c r="T73" s="84"/>
      <c r="U73" s="84"/>
      <c r="V73" s="84"/>
    </row>
    <row r="74" spans="8:22">
      <c r="K74" s="57"/>
      <c r="L74" s="57"/>
      <c r="M74" s="84"/>
      <c r="N74" s="84"/>
      <c r="O74" s="84"/>
      <c r="P74" s="84"/>
      <c r="Q74" s="84"/>
      <c r="R74" s="84"/>
      <c r="S74" s="84"/>
      <c r="T74" s="84"/>
      <c r="U74" s="84"/>
      <c r="V74" s="84"/>
    </row>
    <row r="75" spans="8:22">
      <c r="K75" s="57"/>
      <c r="L75" s="57"/>
      <c r="M75" s="84"/>
      <c r="N75" s="84"/>
      <c r="O75" s="84"/>
      <c r="P75" s="84"/>
      <c r="Q75" s="84"/>
      <c r="R75" s="84"/>
      <c r="S75" s="84"/>
      <c r="T75" s="84"/>
      <c r="U75" s="84"/>
      <c r="V75" s="84"/>
    </row>
    <row r="76" spans="8:22">
      <c r="K76" s="57"/>
      <c r="L76" s="57"/>
      <c r="M76" s="84"/>
      <c r="N76" s="84"/>
      <c r="O76" s="84"/>
      <c r="P76" s="84"/>
      <c r="Q76" s="84"/>
      <c r="R76" s="84"/>
      <c r="S76" s="84"/>
      <c r="T76" s="84"/>
      <c r="U76" s="84"/>
      <c r="V76" s="84"/>
    </row>
    <row r="77" spans="8:22">
      <c r="K77" s="57"/>
      <c r="L77" s="57"/>
      <c r="M77" s="84"/>
      <c r="N77" s="84"/>
      <c r="O77" s="84"/>
      <c r="P77" s="84"/>
      <c r="Q77" s="84"/>
      <c r="R77" s="84"/>
      <c r="S77" s="84"/>
      <c r="T77" s="84"/>
      <c r="U77" s="84"/>
      <c r="V77" s="84"/>
    </row>
    <row r="78" spans="8:22">
      <c r="K78" s="57"/>
      <c r="L78" s="57"/>
      <c r="M78" s="84"/>
      <c r="N78" s="84"/>
      <c r="O78" s="84"/>
      <c r="P78" s="84"/>
      <c r="Q78" s="84"/>
      <c r="R78" s="84"/>
      <c r="S78" s="84"/>
      <c r="T78" s="84"/>
      <c r="U78" s="84"/>
      <c r="V78" s="84"/>
    </row>
    <row r="79" spans="8:22">
      <c r="K79" s="57"/>
      <c r="L79" s="57"/>
      <c r="M79" s="84"/>
      <c r="N79" s="84"/>
      <c r="O79" s="84"/>
      <c r="P79" s="84"/>
      <c r="Q79" s="84"/>
      <c r="R79" s="84"/>
      <c r="S79" s="84"/>
      <c r="T79" s="84"/>
      <c r="U79" s="84"/>
      <c r="V79" s="84"/>
    </row>
    <row r="80" spans="8:22">
      <c r="K80" s="57"/>
      <c r="L80" s="57"/>
      <c r="M80" s="84"/>
      <c r="N80" s="84"/>
      <c r="O80" s="84"/>
      <c r="P80" s="84"/>
      <c r="Q80" s="84"/>
      <c r="R80" s="84"/>
      <c r="S80" s="84"/>
      <c r="T80" s="84"/>
      <c r="U80" s="84"/>
      <c r="V80" s="84"/>
    </row>
    <row r="81" spans="11:22">
      <c r="K81" s="57"/>
      <c r="L81" s="57"/>
      <c r="M81" s="84"/>
      <c r="N81" s="84"/>
      <c r="O81" s="84"/>
      <c r="P81" s="84"/>
      <c r="Q81" s="84"/>
      <c r="R81" s="84"/>
      <c r="S81" s="84"/>
      <c r="T81" s="84"/>
      <c r="U81" s="84"/>
      <c r="V81" s="84"/>
    </row>
    <row r="82" spans="11:22">
      <c r="K82" s="57"/>
      <c r="L82" s="57"/>
      <c r="M82" s="84"/>
      <c r="N82" s="84"/>
      <c r="O82" s="84"/>
      <c r="P82" s="84"/>
      <c r="Q82" s="84"/>
      <c r="R82" s="84"/>
      <c r="S82" s="84"/>
      <c r="T82" s="84"/>
      <c r="U82" s="84"/>
      <c r="V82" s="84"/>
    </row>
    <row r="83" spans="11:22">
      <c r="K83" s="57"/>
      <c r="L83" s="57"/>
      <c r="M83" s="84"/>
      <c r="N83" s="84"/>
      <c r="O83" s="84"/>
      <c r="P83" s="84"/>
      <c r="Q83" s="84"/>
      <c r="R83" s="84"/>
      <c r="S83" s="84"/>
      <c r="T83" s="84"/>
      <c r="U83" s="84"/>
      <c r="V83" s="84"/>
    </row>
    <row r="84" spans="11:22">
      <c r="K84" s="57"/>
      <c r="L84" s="57"/>
      <c r="M84" s="84"/>
      <c r="N84" s="84"/>
      <c r="O84" s="84"/>
      <c r="P84" s="84"/>
      <c r="Q84" s="84"/>
      <c r="R84" s="84"/>
      <c r="S84" s="84"/>
      <c r="T84" s="84"/>
      <c r="U84" s="84"/>
      <c r="V84" s="84"/>
    </row>
    <row r="85" spans="11:22">
      <c r="K85" s="57"/>
      <c r="L85" s="57"/>
      <c r="M85" s="84"/>
      <c r="N85" s="84"/>
      <c r="O85" s="84"/>
      <c r="P85" s="84"/>
      <c r="Q85" s="84"/>
      <c r="R85" s="84"/>
      <c r="S85" s="84"/>
      <c r="T85" s="84"/>
      <c r="U85" s="84"/>
      <c r="V85" s="84"/>
    </row>
    <row r="86" spans="11:22">
      <c r="K86" s="57"/>
      <c r="L86" s="57"/>
      <c r="M86" s="84"/>
      <c r="N86" s="84"/>
      <c r="O86" s="84"/>
      <c r="P86" s="84"/>
      <c r="Q86" s="84"/>
      <c r="R86" s="84"/>
      <c r="S86" s="84"/>
      <c r="T86" s="84"/>
      <c r="U86" s="84"/>
      <c r="V86" s="84"/>
    </row>
    <row r="87" spans="11:22">
      <c r="K87" s="57"/>
      <c r="L87" s="57"/>
      <c r="M87" s="84"/>
      <c r="N87" s="84"/>
      <c r="O87" s="84"/>
      <c r="P87" s="84"/>
      <c r="Q87" s="84"/>
      <c r="R87" s="84"/>
      <c r="S87" s="84"/>
      <c r="T87" s="84"/>
      <c r="U87" s="84"/>
      <c r="V87" s="84"/>
    </row>
    <row r="88" spans="11:22">
      <c r="K88" s="57"/>
      <c r="L88" s="57"/>
      <c r="M88" s="84"/>
      <c r="N88" s="84"/>
      <c r="O88" s="84"/>
      <c r="P88" s="84"/>
      <c r="Q88" s="84"/>
      <c r="R88" s="84"/>
      <c r="S88" s="84"/>
      <c r="T88" s="84"/>
      <c r="U88" s="84"/>
      <c r="V88" s="84"/>
    </row>
    <row r="89" spans="11:22">
      <c r="K89" s="57"/>
      <c r="L89" s="57"/>
      <c r="M89" s="84"/>
      <c r="N89" s="84"/>
      <c r="O89" s="84"/>
      <c r="P89" s="84"/>
      <c r="Q89" s="84"/>
      <c r="R89" s="84"/>
      <c r="S89" s="84"/>
      <c r="T89" s="84"/>
      <c r="U89" s="84"/>
      <c r="V89" s="84"/>
    </row>
    <row r="90" spans="11:22">
      <c r="K90" s="57"/>
      <c r="L90" s="57"/>
      <c r="M90" s="84"/>
      <c r="N90" s="84"/>
      <c r="O90" s="84"/>
      <c r="P90" s="84"/>
      <c r="Q90" s="84"/>
      <c r="R90" s="84"/>
      <c r="S90" s="84"/>
      <c r="T90" s="84"/>
      <c r="U90" s="84"/>
      <c r="V90" s="84"/>
    </row>
    <row r="91" spans="11:22">
      <c r="K91" s="57"/>
      <c r="L91" s="57"/>
      <c r="M91" s="84"/>
      <c r="N91" s="84"/>
      <c r="O91" s="84"/>
      <c r="P91" s="84"/>
      <c r="Q91" s="84"/>
      <c r="R91" s="84"/>
      <c r="S91" s="84"/>
      <c r="T91" s="84"/>
      <c r="U91" s="84"/>
      <c r="V91" s="84"/>
    </row>
    <row r="92" spans="11:22">
      <c r="K92" s="57"/>
      <c r="L92" s="57"/>
      <c r="M92" s="84"/>
      <c r="N92" s="84"/>
      <c r="O92" s="84"/>
      <c r="P92" s="84"/>
      <c r="Q92" s="84"/>
      <c r="R92" s="84"/>
      <c r="S92" s="84"/>
      <c r="T92" s="84"/>
      <c r="U92" s="84"/>
      <c r="V92" s="84"/>
    </row>
    <row r="93" spans="11:22" ht="15.75">
      <c r="K93" s="44"/>
      <c r="L93" s="44"/>
      <c r="M93" s="82"/>
      <c r="N93" s="82"/>
      <c r="O93" s="85"/>
      <c r="P93" s="85"/>
      <c r="Q93" s="82"/>
      <c r="R93" s="82"/>
      <c r="S93" s="82"/>
      <c r="T93" s="83"/>
      <c r="U93" s="83"/>
      <c r="V93" s="83"/>
    </row>
    <row r="94" spans="11:22" ht="15.75">
      <c r="K94" s="44"/>
      <c r="L94" s="44"/>
      <c r="M94" s="82"/>
      <c r="N94" s="82"/>
      <c r="O94" s="85"/>
      <c r="P94" s="85"/>
      <c r="Q94" s="82"/>
      <c r="R94" s="82"/>
      <c r="S94" s="82"/>
      <c r="T94" s="83"/>
      <c r="U94" s="83"/>
      <c r="V94" s="83"/>
    </row>
    <row r="95" spans="11:22" ht="15.75">
      <c r="K95" s="44"/>
      <c r="L95" s="44"/>
      <c r="M95" s="82"/>
      <c r="N95" s="82"/>
      <c r="O95" s="85"/>
      <c r="P95" s="85"/>
      <c r="Q95" s="82"/>
      <c r="R95" s="82"/>
      <c r="S95" s="82"/>
      <c r="T95" s="83"/>
      <c r="U95" s="83"/>
      <c r="V95" s="83"/>
    </row>
    <row r="96" spans="11:22" ht="15.75">
      <c r="K96" s="44"/>
      <c r="L96" s="44"/>
      <c r="M96" s="82"/>
      <c r="N96" s="82"/>
      <c r="O96" s="85"/>
      <c r="P96" s="85"/>
      <c r="Q96" s="82"/>
      <c r="R96" s="82"/>
      <c r="S96" s="82"/>
      <c r="T96" s="83"/>
      <c r="U96" s="83"/>
      <c r="V96" s="83"/>
    </row>
    <row r="97" spans="11:19">
      <c r="K97" s="44"/>
      <c r="L97" s="44"/>
      <c r="M97" s="43"/>
      <c r="N97" s="43"/>
      <c r="O97" s="44"/>
      <c r="P97" s="44"/>
      <c r="Q97" s="43"/>
      <c r="R97" s="43"/>
      <c r="S97" s="43"/>
    </row>
    <row r="98" spans="11:19">
      <c r="K98" s="44"/>
      <c r="L98" s="44"/>
      <c r="M98" s="43"/>
      <c r="N98" s="43"/>
      <c r="O98" s="44"/>
      <c r="P98" s="44"/>
      <c r="Q98" s="43"/>
      <c r="R98" s="43"/>
      <c r="S98" s="43"/>
    </row>
    <row r="99" spans="11:19">
      <c r="K99" s="44"/>
      <c r="L99" s="44"/>
      <c r="M99" s="43"/>
      <c r="N99" s="43"/>
      <c r="O99" s="44"/>
      <c r="P99" s="44"/>
      <c r="Q99" s="43"/>
      <c r="R99" s="43"/>
      <c r="S99" s="43"/>
    </row>
    <row r="100" spans="11:19">
      <c r="K100" s="44"/>
      <c r="L100" s="44"/>
      <c r="M100" s="43"/>
      <c r="N100" s="43"/>
      <c r="O100" s="44"/>
      <c r="P100" s="44"/>
      <c r="Q100" s="43"/>
      <c r="R100" s="43"/>
      <c r="S100" s="43"/>
    </row>
    <row r="101" spans="11:19">
      <c r="K101" s="44"/>
      <c r="L101" s="44"/>
      <c r="M101" s="43"/>
      <c r="N101" s="43"/>
      <c r="O101" s="44"/>
      <c r="P101" s="44"/>
      <c r="Q101" s="43"/>
      <c r="R101" s="43"/>
      <c r="S101" s="43"/>
    </row>
    <row r="102" spans="11:19">
      <c r="K102" s="44"/>
      <c r="L102" s="44"/>
      <c r="M102" s="43"/>
      <c r="N102" s="43"/>
      <c r="O102" s="44"/>
      <c r="P102" s="44"/>
      <c r="Q102" s="43"/>
      <c r="R102" s="43"/>
      <c r="S102" s="43"/>
    </row>
  </sheetData>
  <phoneticPr fontId="2" type="noConversion"/>
  <conditionalFormatting sqref="M4:U4 L4:L92 K4 K68:K92">
    <cfRule type="expression" dxfId="59" priority="53" stopIfTrue="1">
      <formula>AND(K4&gt;0,K5&gt;0)</formula>
    </cfRule>
    <cfRule type="expression" dxfId="58" priority="54" stopIfTrue="1">
      <formula>AND(K4&gt;0,K5="")</formula>
    </cfRule>
  </conditionalFormatting>
  <conditionalFormatting sqref="H4:J4">
    <cfRule type="expression" dxfId="57" priority="27" stopIfTrue="1">
      <formula>AND(H4&gt;0,H5&gt;0)</formula>
    </cfRule>
    <cfRule type="expression" dxfId="56" priority="28" stopIfTrue="1">
      <formula>AND(H4&gt;0,H5="")</formula>
    </cfRule>
  </conditionalFormatting>
  <conditionalFormatting sqref="H4:H62">
    <cfRule type="expression" dxfId="55" priority="25" stopIfTrue="1">
      <formula>AND(H4&gt;0,H5&gt;0)</formula>
    </cfRule>
    <cfRule type="expression" dxfId="54" priority="26" stopIfTrue="1">
      <formula>AND(H4&gt;0,H5="")</formula>
    </cfRule>
  </conditionalFormatting>
  <conditionalFormatting sqref="J5:J62">
    <cfRule type="expression" dxfId="53" priority="23" stopIfTrue="1">
      <formula>AND(J5&gt;0,J6&gt;0)</formula>
    </cfRule>
    <cfRule type="expression" dxfId="52" priority="24" stopIfTrue="1">
      <formula>AND(J5&gt;0,J6="")</formula>
    </cfRule>
  </conditionalFormatting>
  <conditionalFormatting sqref="H63:H64">
    <cfRule type="expression" dxfId="51" priority="21" stopIfTrue="1">
      <formula>AND(H63&gt;0,H64&gt;0)</formula>
    </cfRule>
    <cfRule type="expression" dxfId="50" priority="22" stopIfTrue="1">
      <formula>AND(H63&gt;0,H64="")</formula>
    </cfRule>
  </conditionalFormatting>
  <conditionalFormatting sqref="H65">
    <cfRule type="expression" dxfId="49" priority="19" stopIfTrue="1">
      <formula>AND(H65&gt;0,H66&gt;0)</formula>
    </cfRule>
    <cfRule type="expression" dxfId="48" priority="20" stopIfTrue="1">
      <formula>AND(H65&gt;0,H66="")</formula>
    </cfRule>
  </conditionalFormatting>
  <conditionalFormatting sqref="J63">
    <cfRule type="expression" dxfId="47" priority="17" stopIfTrue="1">
      <formula>AND(J63&gt;0,J64&gt;0)</formula>
    </cfRule>
    <cfRule type="expression" dxfId="46" priority="18" stopIfTrue="1">
      <formula>AND(J63&gt;0,J64="")</formula>
    </cfRule>
  </conditionalFormatting>
  <conditionalFormatting sqref="J64">
    <cfRule type="expression" dxfId="45" priority="15" stopIfTrue="1">
      <formula>AND(J64&gt;0,J65&gt;0)</formula>
    </cfRule>
    <cfRule type="expression" dxfId="44" priority="16" stopIfTrue="1">
      <formula>AND(J64&gt;0,J65="")</formula>
    </cfRule>
  </conditionalFormatting>
  <conditionalFormatting sqref="H66">
    <cfRule type="expression" dxfId="43" priority="13" stopIfTrue="1">
      <formula>AND(H66&gt;0,H67&gt;0)</formula>
    </cfRule>
    <cfRule type="expression" dxfId="42" priority="14" stopIfTrue="1">
      <formula>AND(H66&gt;0,H67="")</formula>
    </cfRule>
  </conditionalFormatting>
  <conditionalFormatting sqref="J65">
    <cfRule type="expression" dxfId="41" priority="11" stopIfTrue="1">
      <formula>AND(J65&gt;0,J66&gt;0)</formula>
    </cfRule>
    <cfRule type="expression" dxfId="40" priority="12" stopIfTrue="1">
      <formula>AND(J65&gt;0,J66="")</formula>
    </cfRule>
  </conditionalFormatting>
  <conditionalFormatting sqref="H67">
    <cfRule type="expression" dxfId="39" priority="9" stopIfTrue="1">
      <formula>AND(H67&gt;0,H68&gt;0)</formula>
    </cfRule>
    <cfRule type="expression" dxfId="38" priority="10" stopIfTrue="1">
      <formula>AND(H67&gt;0,H68="")</formula>
    </cfRule>
  </conditionalFormatting>
  <conditionalFormatting sqref="H68">
    <cfRule type="expression" dxfId="37" priority="7" stopIfTrue="1">
      <formula>AND(H68&gt;0,H69&gt;0)</formula>
    </cfRule>
    <cfRule type="expression" dxfId="36" priority="8" stopIfTrue="1">
      <formula>AND(H68&gt;0,H69="")</formula>
    </cfRule>
  </conditionalFormatting>
  <conditionalFormatting sqref="J66">
    <cfRule type="expression" dxfId="35" priority="5" stopIfTrue="1">
      <formula>AND(J66&gt;0,J67&gt;0)</formula>
    </cfRule>
    <cfRule type="expression" dxfId="34" priority="6" stopIfTrue="1">
      <formula>AND(J66&gt;0,J67="")</formula>
    </cfRule>
  </conditionalFormatting>
  <conditionalFormatting sqref="J67">
    <cfRule type="expression" dxfId="33" priority="3" stopIfTrue="1">
      <formula>AND(J67&gt;0,J68&gt;0)</formula>
    </cfRule>
    <cfRule type="expression" dxfId="32" priority="4" stopIfTrue="1">
      <formula>AND(J67&gt;0,J68="")</formula>
    </cfRule>
  </conditionalFormatting>
  <conditionalFormatting sqref="H69">
    <cfRule type="expression" dxfId="31" priority="1" stopIfTrue="1">
      <formula>AND(H69&gt;0,H70&gt;0)</formula>
    </cfRule>
    <cfRule type="expression" dxfId="30" priority="2" stopIfTrue="1">
      <formula>AND(H69&gt;0,H70="")</formula>
    </cfRule>
  </conditionalFormatting>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P131"/>
  <sheetViews>
    <sheetView workbookViewId="0">
      <pane xSplit="8" ySplit="3" topLeftCell="I46" activePane="bottomRight" state="frozen"/>
      <selection pane="topRight" activeCell="I1" sqref="I1"/>
      <selection pane="bottomLeft" activeCell="A6" sqref="A6"/>
      <selection pane="bottomRight" activeCell="I57" sqref="I57"/>
    </sheetView>
  </sheetViews>
  <sheetFormatPr defaultRowHeight="14.25"/>
  <cols>
    <col min="1" max="8" width="9" style="42"/>
    <col min="9" max="9" width="12.875" style="42" customWidth="1"/>
    <col min="10" max="15" width="13.375" style="42" customWidth="1"/>
    <col min="16" max="16384" width="9" style="42"/>
  </cols>
  <sheetData>
    <row r="1" spans="1:16" ht="27.75" customHeight="1">
      <c r="H1" s="67" t="str">
        <f>[5]!edb()</f>
        <v>Wind资讯</v>
      </c>
      <c r="I1" s="45"/>
      <c r="J1" s="67" t="str">
        <f>[5]!edb()</f>
        <v>Wind资讯</v>
      </c>
      <c r="K1" s="45"/>
      <c r="L1" s="67" t="str">
        <f>[5]!edb()</f>
        <v>Wind资讯</v>
      </c>
      <c r="M1" s="45"/>
      <c r="N1" s="67" t="str">
        <f>[5]!edb()</f>
        <v>Wind资讯</v>
      </c>
      <c r="O1" s="64"/>
    </row>
    <row r="2" spans="1:16">
      <c r="H2" s="45" t="s">
        <v>387</v>
      </c>
      <c r="I2" s="45" t="s">
        <v>402</v>
      </c>
      <c r="J2" s="45" t="s">
        <v>387</v>
      </c>
      <c r="K2" s="45" t="s">
        <v>413</v>
      </c>
      <c r="L2" s="45" t="s">
        <v>387</v>
      </c>
      <c r="M2" s="45" t="s">
        <v>409</v>
      </c>
      <c r="N2" s="45" t="s">
        <v>387</v>
      </c>
      <c r="O2" s="45" t="s">
        <v>406</v>
      </c>
    </row>
    <row r="3" spans="1:16">
      <c r="H3" s="69" t="s">
        <v>389</v>
      </c>
      <c r="I3" s="69" t="s">
        <v>390</v>
      </c>
      <c r="J3" s="69" t="s">
        <v>389</v>
      </c>
      <c r="K3" s="69" t="s">
        <v>390</v>
      </c>
      <c r="L3" s="69" t="s">
        <v>389</v>
      </c>
      <c r="M3" s="69" t="s">
        <v>390</v>
      </c>
      <c r="N3" s="69" t="s">
        <v>389</v>
      </c>
      <c r="O3" s="69" t="s">
        <v>390</v>
      </c>
      <c r="P3" s="40"/>
    </row>
    <row r="4" spans="1:16">
      <c r="A4" s="53"/>
      <c r="H4" s="57">
        <v>40209</v>
      </c>
      <c r="I4" s="81">
        <v>355</v>
      </c>
      <c r="J4" s="117">
        <v>40209</v>
      </c>
      <c r="K4" s="81">
        <v>950</v>
      </c>
      <c r="L4" s="117">
        <v>40209</v>
      </c>
      <c r="M4" s="81">
        <v>187.5</v>
      </c>
      <c r="N4" s="117">
        <v>40298</v>
      </c>
      <c r="O4" s="81">
        <v>1300</v>
      </c>
    </row>
    <row r="5" spans="1:16">
      <c r="A5" s="62" t="s">
        <v>38</v>
      </c>
      <c r="B5" s="62"/>
      <c r="C5" s="62"/>
      <c r="D5" s="62">
        <v>1</v>
      </c>
      <c r="H5" s="57">
        <v>40237</v>
      </c>
      <c r="I5" s="81">
        <v>365</v>
      </c>
      <c r="J5" s="117">
        <v>40237</v>
      </c>
      <c r="K5" s="81">
        <v>1000</v>
      </c>
      <c r="L5" s="117">
        <v>40237</v>
      </c>
      <c r="M5" s="81">
        <v>180</v>
      </c>
      <c r="N5" s="117">
        <v>40359</v>
      </c>
      <c r="O5" s="81">
        <v>1300</v>
      </c>
    </row>
    <row r="6" spans="1:16">
      <c r="A6" s="62" t="s">
        <v>30</v>
      </c>
      <c r="B6" s="62"/>
      <c r="C6" s="62"/>
      <c r="D6" s="62"/>
      <c r="H6" s="57">
        <v>40268</v>
      </c>
      <c r="I6" s="81">
        <v>370</v>
      </c>
      <c r="J6" s="117">
        <v>40268</v>
      </c>
      <c r="K6" s="81">
        <v>950</v>
      </c>
      <c r="L6" s="117">
        <v>40268</v>
      </c>
      <c r="M6" s="81">
        <v>180</v>
      </c>
      <c r="N6" s="117">
        <v>40390</v>
      </c>
      <c r="O6" s="81">
        <v>1300</v>
      </c>
    </row>
    <row r="7" spans="1:16">
      <c r="A7" s="62" t="s">
        <v>39</v>
      </c>
      <c r="B7" s="62"/>
      <c r="C7" s="62"/>
      <c r="D7" s="62"/>
      <c r="H7" s="57">
        <v>40298</v>
      </c>
      <c r="I7" s="81">
        <v>363</v>
      </c>
      <c r="J7" s="117">
        <v>40298</v>
      </c>
      <c r="K7" s="81">
        <v>950</v>
      </c>
      <c r="L7" s="117">
        <v>40298</v>
      </c>
      <c r="M7" s="81">
        <v>175</v>
      </c>
      <c r="N7" s="117">
        <v>40421</v>
      </c>
      <c r="O7" s="81">
        <v>1280</v>
      </c>
    </row>
    <row r="8" spans="1:16">
      <c r="A8" s="62" t="s">
        <v>40</v>
      </c>
      <c r="B8" s="62"/>
      <c r="C8" s="62"/>
      <c r="D8" s="62"/>
      <c r="H8" s="57">
        <v>40329</v>
      </c>
      <c r="I8" s="81">
        <v>345</v>
      </c>
      <c r="J8" s="117">
        <v>40329</v>
      </c>
      <c r="K8" s="81">
        <v>950</v>
      </c>
      <c r="L8" s="117">
        <v>40329</v>
      </c>
      <c r="M8" s="81">
        <v>195</v>
      </c>
      <c r="N8" s="117">
        <v>40482</v>
      </c>
      <c r="O8" s="81">
        <v>1300</v>
      </c>
    </row>
    <row r="9" spans="1:16">
      <c r="A9" s="62" t="s">
        <v>41</v>
      </c>
      <c r="B9" s="62"/>
      <c r="C9" s="62"/>
      <c r="D9" s="62"/>
      <c r="H9" s="57">
        <v>40359</v>
      </c>
      <c r="I9" s="81">
        <v>390</v>
      </c>
      <c r="J9" s="117">
        <v>40359</v>
      </c>
      <c r="K9" s="81">
        <v>865</v>
      </c>
      <c r="L9" s="117">
        <v>40359</v>
      </c>
      <c r="M9" s="81">
        <v>202.5</v>
      </c>
      <c r="N9" s="117">
        <v>40543</v>
      </c>
      <c r="O9" s="81">
        <v>1300</v>
      </c>
    </row>
    <row r="10" spans="1:16">
      <c r="A10" s="62" t="s">
        <v>43</v>
      </c>
      <c r="B10" s="62"/>
      <c r="C10" s="62"/>
      <c r="D10" s="62"/>
      <c r="H10" s="57">
        <v>40390</v>
      </c>
      <c r="I10" s="81">
        <v>390</v>
      </c>
      <c r="J10" s="117">
        <v>40390</v>
      </c>
      <c r="K10" s="81">
        <v>865</v>
      </c>
      <c r="L10" s="117">
        <v>40390</v>
      </c>
      <c r="M10" s="81">
        <v>202.5</v>
      </c>
      <c r="N10" s="117">
        <v>40602</v>
      </c>
      <c r="O10" s="81">
        <v>1300</v>
      </c>
    </row>
    <row r="11" spans="1:16">
      <c r="A11" s="62" t="s">
        <v>42</v>
      </c>
      <c r="B11" s="62"/>
      <c r="C11" s="62"/>
      <c r="D11" s="62"/>
      <c r="H11" s="57">
        <v>40421</v>
      </c>
      <c r="I11" s="81">
        <v>410</v>
      </c>
      <c r="J11" s="117">
        <v>40421</v>
      </c>
      <c r="K11" s="81">
        <v>810</v>
      </c>
      <c r="L11" s="117">
        <v>40421</v>
      </c>
      <c r="M11" s="81">
        <v>200</v>
      </c>
      <c r="N11" s="117">
        <v>40633</v>
      </c>
      <c r="O11" s="81">
        <v>1300</v>
      </c>
    </row>
    <row r="12" spans="1:16">
      <c r="A12" s="62" t="s">
        <v>44</v>
      </c>
      <c r="B12" s="62"/>
      <c r="C12" s="62"/>
      <c r="D12" s="62"/>
      <c r="H12" s="57">
        <v>40451</v>
      </c>
      <c r="I12" s="81">
        <v>410</v>
      </c>
      <c r="J12" s="117">
        <v>40451</v>
      </c>
      <c r="K12" s="81">
        <v>750</v>
      </c>
      <c r="L12" s="117">
        <v>40451</v>
      </c>
      <c r="M12" s="81">
        <v>210</v>
      </c>
      <c r="N12" s="117">
        <v>40663</v>
      </c>
      <c r="O12" s="81">
        <v>1300</v>
      </c>
    </row>
    <row r="13" spans="1:16">
      <c r="A13" s="62"/>
      <c r="B13" s="62"/>
      <c r="C13" s="62"/>
      <c r="D13" s="62"/>
      <c r="H13" s="57">
        <v>40482</v>
      </c>
      <c r="I13" s="81">
        <v>430</v>
      </c>
      <c r="J13" s="117">
        <v>40482</v>
      </c>
      <c r="K13" s="81">
        <v>850</v>
      </c>
      <c r="L13" s="117">
        <v>40482</v>
      </c>
      <c r="M13" s="81">
        <v>220</v>
      </c>
      <c r="N13" s="117">
        <v>40694</v>
      </c>
      <c r="O13" s="81">
        <v>1300</v>
      </c>
    </row>
    <row r="14" spans="1:16">
      <c r="A14" s="62"/>
      <c r="B14" s="62"/>
      <c r="C14" s="62"/>
      <c r="D14" s="62"/>
      <c r="H14" s="57">
        <v>40512</v>
      </c>
      <c r="I14" s="81">
        <v>400</v>
      </c>
      <c r="J14" s="117">
        <v>40512</v>
      </c>
      <c r="K14" s="81">
        <v>900</v>
      </c>
      <c r="L14" s="117">
        <v>40512</v>
      </c>
      <c r="M14" s="81">
        <v>230</v>
      </c>
      <c r="N14" s="117">
        <v>40724</v>
      </c>
      <c r="O14" s="81">
        <v>1400</v>
      </c>
    </row>
    <row r="15" spans="1:16">
      <c r="H15" s="57">
        <v>40543</v>
      </c>
      <c r="I15" s="81">
        <v>425</v>
      </c>
      <c r="J15" s="117">
        <v>40543</v>
      </c>
      <c r="K15" s="81">
        <v>930</v>
      </c>
      <c r="L15" s="117">
        <v>40543</v>
      </c>
      <c r="M15" s="81">
        <v>230</v>
      </c>
      <c r="N15" s="117">
        <v>40755</v>
      </c>
      <c r="O15" s="81">
        <v>1400</v>
      </c>
    </row>
    <row r="16" spans="1:16">
      <c r="H16" s="57">
        <v>40574</v>
      </c>
      <c r="I16" s="81">
        <v>410</v>
      </c>
      <c r="J16" s="117">
        <v>40574</v>
      </c>
      <c r="K16" s="81">
        <v>900</v>
      </c>
      <c r="L16" s="117">
        <v>40574</v>
      </c>
      <c r="M16" s="81">
        <v>220</v>
      </c>
      <c r="N16" s="117">
        <v>40786</v>
      </c>
      <c r="O16" s="81">
        <v>1400</v>
      </c>
    </row>
    <row r="17" spans="1:15">
      <c r="H17" s="57">
        <v>40602</v>
      </c>
      <c r="I17" s="81">
        <v>395</v>
      </c>
      <c r="J17" s="117">
        <v>40602</v>
      </c>
      <c r="K17" s="81">
        <v>850</v>
      </c>
      <c r="L17" s="117">
        <v>40602</v>
      </c>
      <c r="M17" s="81">
        <v>210</v>
      </c>
      <c r="N17" s="117">
        <v>40816</v>
      </c>
      <c r="O17" s="81">
        <v>1400</v>
      </c>
    </row>
    <row r="18" spans="1:15">
      <c r="H18" s="57">
        <v>40633</v>
      </c>
      <c r="I18" s="81">
        <v>390</v>
      </c>
      <c r="J18" s="117">
        <v>40633</v>
      </c>
      <c r="K18" s="81">
        <v>690</v>
      </c>
      <c r="L18" s="117">
        <v>40633</v>
      </c>
      <c r="M18" s="81">
        <v>205</v>
      </c>
      <c r="N18" s="117">
        <v>40847</v>
      </c>
      <c r="O18" s="81">
        <v>1340</v>
      </c>
    </row>
    <row r="19" spans="1:15">
      <c r="H19" s="57">
        <v>40663</v>
      </c>
      <c r="I19" s="81">
        <v>385</v>
      </c>
      <c r="J19" s="117">
        <v>40663</v>
      </c>
      <c r="K19" s="81">
        <v>615</v>
      </c>
      <c r="L19" s="117">
        <v>40663</v>
      </c>
      <c r="M19" s="81">
        <v>205</v>
      </c>
      <c r="N19" s="117">
        <v>40877</v>
      </c>
      <c r="O19" s="81">
        <v>1320</v>
      </c>
    </row>
    <row r="20" spans="1:15">
      <c r="H20" s="57">
        <v>40694</v>
      </c>
      <c r="I20" s="81">
        <v>375</v>
      </c>
      <c r="J20" s="117">
        <v>40694</v>
      </c>
      <c r="K20" s="81">
        <v>600</v>
      </c>
      <c r="L20" s="117">
        <v>40694</v>
      </c>
      <c r="M20" s="81">
        <v>197.5</v>
      </c>
      <c r="N20" s="117">
        <v>40908</v>
      </c>
      <c r="O20" s="81">
        <v>1305</v>
      </c>
    </row>
    <row r="21" spans="1:15">
      <c r="A21" s="87" t="s">
        <v>31</v>
      </c>
      <c r="H21" s="57">
        <v>40724</v>
      </c>
      <c r="I21" s="81">
        <v>365</v>
      </c>
      <c r="J21" s="117">
        <v>40724</v>
      </c>
      <c r="K21" s="81">
        <v>580</v>
      </c>
      <c r="L21" s="117">
        <v>40724</v>
      </c>
      <c r="M21" s="81">
        <v>195</v>
      </c>
      <c r="N21" s="117">
        <v>40939</v>
      </c>
      <c r="O21" s="81">
        <v>1280</v>
      </c>
    </row>
    <row r="22" spans="1:15">
      <c r="H22" s="57">
        <v>40755</v>
      </c>
      <c r="I22" s="81">
        <v>380</v>
      </c>
      <c r="J22" s="117">
        <v>40755</v>
      </c>
      <c r="K22" s="81">
        <v>550</v>
      </c>
      <c r="L22" s="117">
        <v>40755</v>
      </c>
      <c r="M22" s="81">
        <v>200</v>
      </c>
      <c r="N22" s="117">
        <v>40968</v>
      </c>
      <c r="O22" s="81">
        <v>1270</v>
      </c>
    </row>
    <row r="23" spans="1:15">
      <c r="H23" s="57">
        <v>40786</v>
      </c>
      <c r="I23" s="81">
        <v>375</v>
      </c>
      <c r="J23" s="117">
        <v>40786</v>
      </c>
      <c r="K23" s="81">
        <v>525</v>
      </c>
      <c r="L23" s="117">
        <v>40786</v>
      </c>
      <c r="M23" s="81">
        <v>190</v>
      </c>
      <c r="N23" s="117">
        <v>40999</v>
      </c>
      <c r="O23" s="81">
        <v>1270</v>
      </c>
    </row>
    <row r="24" spans="1:15">
      <c r="H24" s="57">
        <v>40816</v>
      </c>
      <c r="I24" s="81">
        <v>357.5</v>
      </c>
      <c r="J24" s="117">
        <v>40816</v>
      </c>
      <c r="K24" s="81">
        <v>500</v>
      </c>
      <c r="L24" s="117">
        <v>40816</v>
      </c>
      <c r="M24" s="81">
        <v>181</v>
      </c>
      <c r="N24" s="117">
        <v>41029</v>
      </c>
      <c r="O24" s="81">
        <v>1200</v>
      </c>
    </row>
    <row r="25" spans="1:15">
      <c r="A25" s="50"/>
      <c r="H25" s="57">
        <v>40847</v>
      </c>
      <c r="I25" s="81">
        <v>350</v>
      </c>
      <c r="J25" s="117">
        <v>40847</v>
      </c>
      <c r="K25" s="81">
        <v>480</v>
      </c>
      <c r="L25" s="117">
        <v>40847</v>
      </c>
      <c r="M25" s="81">
        <v>180</v>
      </c>
      <c r="N25" s="117">
        <v>41060</v>
      </c>
      <c r="O25" s="81">
        <v>975</v>
      </c>
    </row>
    <row r="26" spans="1:15">
      <c r="A26" s="47"/>
      <c r="H26" s="57">
        <v>40877</v>
      </c>
      <c r="I26" s="81">
        <v>350</v>
      </c>
      <c r="J26" s="117">
        <v>40877</v>
      </c>
      <c r="K26" s="81">
        <v>455</v>
      </c>
      <c r="L26" s="117">
        <v>40877</v>
      </c>
      <c r="M26" s="81">
        <v>170</v>
      </c>
      <c r="N26" s="117">
        <v>41090</v>
      </c>
      <c r="O26" s="81">
        <v>1000</v>
      </c>
    </row>
    <row r="27" spans="1:15">
      <c r="H27" s="57">
        <v>40908</v>
      </c>
      <c r="I27" s="81">
        <v>330</v>
      </c>
      <c r="J27" s="117">
        <v>40908</v>
      </c>
      <c r="K27" s="81">
        <v>445</v>
      </c>
      <c r="L27" s="117">
        <v>40908</v>
      </c>
      <c r="M27" s="81">
        <v>164</v>
      </c>
      <c r="N27" s="117">
        <v>41121</v>
      </c>
      <c r="O27" s="81">
        <v>970</v>
      </c>
    </row>
    <row r="28" spans="1:15">
      <c r="H28" s="57">
        <v>40939</v>
      </c>
      <c r="I28" s="81">
        <v>327.5</v>
      </c>
      <c r="J28" s="117">
        <v>40939</v>
      </c>
      <c r="K28" s="81">
        <v>435</v>
      </c>
      <c r="L28" s="117">
        <v>40939</v>
      </c>
      <c r="M28" s="81">
        <v>170</v>
      </c>
      <c r="N28" s="117">
        <v>41152</v>
      </c>
      <c r="O28" s="81">
        <v>925</v>
      </c>
    </row>
    <row r="29" spans="1:15">
      <c r="H29" s="57">
        <v>40968</v>
      </c>
      <c r="I29" s="81">
        <v>332.5</v>
      </c>
      <c r="J29" s="117">
        <v>40968</v>
      </c>
      <c r="K29" s="81">
        <v>480</v>
      </c>
      <c r="L29" s="117">
        <v>40968</v>
      </c>
      <c r="M29" s="81">
        <v>176</v>
      </c>
      <c r="N29" s="117">
        <v>41182</v>
      </c>
      <c r="O29" s="81">
        <v>925</v>
      </c>
    </row>
    <row r="30" spans="1:15">
      <c r="H30" s="57">
        <v>40999</v>
      </c>
      <c r="I30" s="81">
        <v>330</v>
      </c>
      <c r="J30" s="117">
        <v>40999</v>
      </c>
      <c r="K30" s="81">
        <v>470</v>
      </c>
      <c r="L30" s="117">
        <v>40999</v>
      </c>
      <c r="M30" s="81">
        <v>180</v>
      </c>
      <c r="N30" s="117">
        <v>41213</v>
      </c>
      <c r="O30" s="81">
        <v>875</v>
      </c>
    </row>
    <row r="31" spans="1:15">
      <c r="H31" s="57">
        <v>41029</v>
      </c>
      <c r="I31" s="81">
        <v>337.5</v>
      </c>
      <c r="J31" s="117">
        <v>41029</v>
      </c>
      <c r="K31" s="81">
        <v>500</v>
      </c>
      <c r="L31" s="117">
        <v>41029</v>
      </c>
      <c r="M31" s="81">
        <v>185</v>
      </c>
      <c r="N31" s="117">
        <v>41243</v>
      </c>
      <c r="O31" s="81">
        <v>825</v>
      </c>
    </row>
    <row r="32" spans="1:15">
      <c r="H32" s="57">
        <v>41060</v>
      </c>
      <c r="I32" s="81">
        <v>343</v>
      </c>
      <c r="J32" s="117">
        <v>41060</v>
      </c>
      <c r="K32" s="81">
        <v>550</v>
      </c>
      <c r="L32" s="117">
        <v>41060</v>
      </c>
      <c r="M32" s="81">
        <v>185</v>
      </c>
      <c r="N32" s="117">
        <v>41274</v>
      </c>
      <c r="O32" s="81">
        <v>810</v>
      </c>
    </row>
    <row r="33" spans="1:15">
      <c r="H33" s="57">
        <v>41090</v>
      </c>
      <c r="I33" s="81">
        <v>345</v>
      </c>
      <c r="J33" s="117">
        <v>41090</v>
      </c>
      <c r="K33" s="81">
        <v>550</v>
      </c>
      <c r="L33" s="117">
        <v>41090</v>
      </c>
      <c r="M33" s="81">
        <v>185</v>
      </c>
      <c r="N33" s="117">
        <v>41305</v>
      </c>
      <c r="O33" s="81">
        <v>810</v>
      </c>
    </row>
    <row r="34" spans="1:15">
      <c r="H34" s="57">
        <v>41121</v>
      </c>
      <c r="I34" s="81">
        <v>336</v>
      </c>
      <c r="J34" s="117">
        <v>41121</v>
      </c>
      <c r="K34" s="81">
        <v>529</v>
      </c>
      <c r="L34" s="117">
        <v>41121</v>
      </c>
      <c r="M34" s="81">
        <v>183</v>
      </c>
      <c r="N34" s="117">
        <v>41333</v>
      </c>
      <c r="O34" s="81">
        <v>810</v>
      </c>
    </row>
    <row r="35" spans="1:15">
      <c r="H35" s="57">
        <v>41152</v>
      </c>
      <c r="I35" s="81">
        <v>338</v>
      </c>
      <c r="J35" s="117">
        <v>41152</v>
      </c>
      <c r="K35" s="81">
        <v>523</v>
      </c>
      <c r="L35" s="117">
        <v>41152</v>
      </c>
      <c r="M35" s="81">
        <v>184</v>
      </c>
      <c r="N35" s="117">
        <v>41364</v>
      </c>
      <c r="O35" s="81">
        <v>840</v>
      </c>
    </row>
    <row r="36" spans="1:15">
      <c r="H36" s="57">
        <v>41182</v>
      </c>
      <c r="I36" s="81">
        <v>335</v>
      </c>
      <c r="J36" s="117">
        <v>41182</v>
      </c>
      <c r="K36" s="81">
        <v>533</v>
      </c>
      <c r="L36" s="117">
        <v>41182</v>
      </c>
      <c r="M36" s="81">
        <v>176</v>
      </c>
      <c r="N36" s="117">
        <v>41394</v>
      </c>
      <c r="O36" s="81">
        <v>800</v>
      </c>
    </row>
    <row r="37" spans="1:15">
      <c r="H37" s="57">
        <v>41213</v>
      </c>
      <c r="I37" s="81">
        <v>338</v>
      </c>
      <c r="J37" s="117">
        <v>41213</v>
      </c>
      <c r="K37" s="81">
        <v>535</v>
      </c>
      <c r="L37" s="117">
        <v>41213</v>
      </c>
      <c r="M37" s="81">
        <v>190</v>
      </c>
      <c r="N37" s="117">
        <v>41425</v>
      </c>
      <c r="O37" s="81">
        <v>800</v>
      </c>
    </row>
    <row r="38" spans="1:15">
      <c r="H38" s="57">
        <v>41243</v>
      </c>
      <c r="I38" s="81">
        <v>338</v>
      </c>
      <c r="J38" s="117">
        <v>41243</v>
      </c>
      <c r="K38" s="81">
        <v>523</v>
      </c>
      <c r="L38" s="117">
        <v>41243</v>
      </c>
      <c r="M38" s="81">
        <v>187</v>
      </c>
      <c r="N38" s="117">
        <v>41455</v>
      </c>
      <c r="O38" s="81">
        <v>800</v>
      </c>
    </row>
    <row r="39" spans="1:15">
      <c r="H39" s="57">
        <v>41274</v>
      </c>
      <c r="I39" s="81">
        <v>330</v>
      </c>
      <c r="J39" s="117">
        <v>41274</v>
      </c>
      <c r="K39" s="81">
        <v>521</v>
      </c>
      <c r="L39" s="117">
        <v>41274</v>
      </c>
      <c r="M39" s="81">
        <v>186</v>
      </c>
      <c r="N39" s="117">
        <v>41486</v>
      </c>
      <c r="O39" s="81">
        <v>800</v>
      </c>
    </row>
    <row r="40" spans="1:15">
      <c r="H40" s="57">
        <v>41305</v>
      </c>
      <c r="I40" s="81">
        <v>333</v>
      </c>
      <c r="J40" s="117">
        <v>41305</v>
      </c>
      <c r="K40" s="81">
        <v>509</v>
      </c>
      <c r="L40" s="117">
        <v>41305</v>
      </c>
      <c r="M40" s="81">
        <v>179</v>
      </c>
      <c r="N40" s="117">
        <v>41517</v>
      </c>
      <c r="O40" s="81">
        <v>800</v>
      </c>
    </row>
    <row r="41" spans="1:15">
      <c r="H41" s="57">
        <v>41333</v>
      </c>
      <c r="I41" s="81">
        <v>333</v>
      </c>
      <c r="J41" s="117">
        <v>41333</v>
      </c>
      <c r="K41" s="81">
        <v>545</v>
      </c>
      <c r="L41" s="117">
        <v>41333</v>
      </c>
      <c r="M41" s="81">
        <v>176</v>
      </c>
      <c r="N41" s="117">
        <v>41547</v>
      </c>
      <c r="O41" s="81">
        <v>810</v>
      </c>
    </row>
    <row r="42" spans="1:15">
      <c r="A42" s="50"/>
      <c r="H42" s="57">
        <v>41364</v>
      </c>
      <c r="I42" s="81">
        <v>335</v>
      </c>
      <c r="J42" s="117">
        <v>41364</v>
      </c>
      <c r="K42" s="81">
        <v>515</v>
      </c>
      <c r="L42" s="117">
        <v>41364</v>
      </c>
      <c r="M42" s="81">
        <v>169</v>
      </c>
      <c r="N42" s="117">
        <v>41578</v>
      </c>
      <c r="O42" s="81">
        <v>810</v>
      </c>
    </row>
    <row r="43" spans="1:15">
      <c r="A43" s="47"/>
      <c r="H43" s="57">
        <v>41394</v>
      </c>
      <c r="I43" s="81">
        <v>380</v>
      </c>
      <c r="J43" s="117">
        <v>41394</v>
      </c>
      <c r="K43" s="81">
        <v>520</v>
      </c>
      <c r="L43" s="117">
        <v>41394</v>
      </c>
      <c r="M43" s="81">
        <v>170</v>
      </c>
      <c r="N43" s="117">
        <v>41608</v>
      </c>
      <c r="O43" s="81">
        <v>900</v>
      </c>
    </row>
    <row r="44" spans="1:15">
      <c r="H44" s="57">
        <v>41425</v>
      </c>
      <c r="I44" s="81">
        <v>380</v>
      </c>
      <c r="J44" s="117">
        <v>41425</v>
      </c>
      <c r="K44" s="81">
        <v>520</v>
      </c>
      <c r="L44" s="117">
        <v>41425</v>
      </c>
      <c r="M44" s="81">
        <v>170</v>
      </c>
      <c r="N44" s="117">
        <v>41639</v>
      </c>
      <c r="O44" s="81">
        <v>900</v>
      </c>
    </row>
    <row r="45" spans="1:15">
      <c r="H45" s="57">
        <v>41455</v>
      </c>
      <c r="I45" s="81">
        <v>360</v>
      </c>
      <c r="J45" s="117">
        <v>41455</v>
      </c>
      <c r="K45" s="81">
        <v>500</v>
      </c>
      <c r="L45" s="117">
        <v>41455</v>
      </c>
      <c r="M45" s="81">
        <v>165</v>
      </c>
      <c r="N45" s="117">
        <v>41670</v>
      </c>
      <c r="O45" s="81">
        <v>900</v>
      </c>
    </row>
    <row r="46" spans="1:15">
      <c r="H46" s="57">
        <v>41486</v>
      </c>
      <c r="I46" s="81">
        <v>350</v>
      </c>
      <c r="J46" s="117">
        <v>41486</v>
      </c>
      <c r="K46" s="81">
        <v>500</v>
      </c>
      <c r="L46" s="117">
        <v>41486</v>
      </c>
      <c r="M46" s="81">
        <v>167.5</v>
      </c>
      <c r="N46" s="117">
        <v>41698</v>
      </c>
      <c r="O46" s="81">
        <v>900</v>
      </c>
    </row>
    <row r="47" spans="1:15">
      <c r="H47" s="57">
        <v>41517</v>
      </c>
      <c r="I47" s="81">
        <v>350</v>
      </c>
      <c r="J47" s="117">
        <v>41517</v>
      </c>
      <c r="K47" s="81">
        <v>500</v>
      </c>
      <c r="L47" s="117">
        <v>41517</v>
      </c>
      <c r="M47" s="81">
        <v>177.5</v>
      </c>
      <c r="N47" s="117">
        <v>41729</v>
      </c>
      <c r="O47" s="81">
        <v>900</v>
      </c>
    </row>
    <row r="48" spans="1:15">
      <c r="H48" s="57">
        <v>41547</v>
      </c>
      <c r="I48" s="81">
        <v>350</v>
      </c>
      <c r="J48" s="117">
        <v>41547</v>
      </c>
      <c r="K48" s="81">
        <v>500</v>
      </c>
      <c r="L48" s="117">
        <v>41547</v>
      </c>
      <c r="M48" s="81">
        <v>177.5</v>
      </c>
      <c r="N48" s="117">
        <v>41759</v>
      </c>
      <c r="O48" s="81">
        <v>900</v>
      </c>
    </row>
    <row r="49" spans="1:15">
      <c r="H49" s="57">
        <v>41578</v>
      </c>
      <c r="I49" s="81">
        <v>350</v>
      </c>
      <c r="J49" s="117">
        <v>41578</v>
      </c>
      <c r="K49" s="81">
        <v>490</v>
      </c>
      <c r="L49" s="117">
        <v>41578</v>
      </c>
      <c r="M49" s="81">
        <v>177.5</v>
      </c>
      <c r="N49" s="117">
        <v>41790</v>
      </c>
      <c r="O49" s="81">
        <v>925</v>
      </c>
    </row>
    <row r="50" spans="1:15">
      <c r="H50" s="57">
        <v>41608</v>
      </c>
      <c r="I50" s="81">
        <v>350</v>
      </c>
      <c r="J50" s="117">
        <v>41608</v>
      </c>
      <c r="K50" s="81">
        <v>500</v>
      </c>
      <c r="L50" s="117">
        <v>41608</v>
      </c>
      <c r="M50" s="81">
        <v>178</v>
      </c>
      <c r="N50" s="117">
        <v>41820</v>
      </c>
      <c r="O50" s="81">
        <v>925</v>
      </c>
    </row>
    <row r="51" spans="1:15">
      <c r="H51" s="57">
        <v>41639</v>
      </c>
      <c r="I51" s="81">
        <v>340</v>
      </c>
      <c r="J51" s="117">
        <v>41639</v>
      </c>
      <c r="K51" s="81">
        <v>500</v>
      </c>
      <c r="L51" s="117">
        <v>41639</v>
      </c>
      <c r="M51" s="81">
        <v>185</v>
      </c>
      <c r="N51" s="117">
        <v>41851</v>
      </c>
      <c r="O51" s="81">
        <v>925</v>
      </c>
    </row>
    <row r="52" spans="1:15">
      <c r="H52" s="57">
        <v>41670</v>
      </c>
      <c r="I52" s="81">
        <v>335</v>
      </c>
      <c r="J52" s="117">
        <v>41670</v>
      </c>
      <c r="K52" s="81">
        <v>500</v>
      </c>
      <c r="L52" s="117">
        <v>41670</v>
      </c>
      <c r="M52" s="81">
        <v>185</v>
      </c>
      <c r="N52" s="117">
        <v>41882</v>
      </c>
      <c r="O52" s="81">
        <v>925</v>
      </c>
    </row>
    <row r="53" spans="1:15">
      <c r="H53" s="57">
        <v>41698</v>
      </c>
      <c r="I53" s="81">
        <v>350</v>
      </c>
      <c r="J53" s="117">
        <v>41698</v>
      </c>
      <c r="K53" s="81">
        <v>500</v>
      </c>
      <c r="L53" s="117">
        <v>41698</v>
      </c>
      <c r="M53" s="81">
        <v>202.5</v>
      </c>
      <c r="N53" s="81"/>
      <c r="O53" s="81"/>
    </row>
    <row r="54" spans="1:15">
      <c r="H54" s="57">
        <v>41729</v>
      </c>
      <c r="I54" s="81">
        <v>360</v>
      </c>
      <c r="J54" s="117">
        <v>41729</v>
      </c>
      <c r="K54" s="81">
        <v>495</v>
      </c>
      <c r="L54" s="117">
        <v>41729</v>
      </c>
      <c r="M54" s="81">
        <v>207.5</v>
      </c>
      <c r="N54" s="81"/>
      <c r="O54" s="81"/>
    </row>
    <row r="55" spans="1:15">
      <c r="H55" s="57">
        <v>41759</v>
      </c>
      <c r="I55" s="81">
        <v>360</v>
      </c>
      <c r="J55" s="117">
        <v>41759</v>
      </c>
      <c r="K55" s="81">
        <v>495</v>
      </c>
      <c r="L55" s="117">
        <v>41759</v>
      </c>
      <c r="M55" s="81">
        <v>210</v>
      </c>
      <c r="N55" s="81"/>
      <c r="O55" s="81"/>
    </row>
    <row r="56" spans="1:15">
      <c r="H56" s="57">
        <v>41790</v>
      </c>
      <c r="I56" s="81">
        <v>345</v>
      </c>
      <c r="J56" s="117">
        <v>41790</v>
      </c>
      <c r="K56" s="81">
        <v>485</v>
      </c>
      <c r="L56" s="117">
        <v>41790</v>
      </c>
      <c r="M56" s="81">
        <v>202.5</v>
      </c>
      <c r="N56" s="81"/>
      <c r="O56" s="81"/>
    </row>
    <row r="57" spans="1:15">
      <c r="H57" s="57">
        <v>41820</v>
      </c>
      <c r="I57" s="81">
        <v>345</v>
      </c>
      <c r="J57" s="117">
        <v>41820</v>
      </c>
      <c r="K57" s="81">
        <v>485</v>
      </c>
      <c r="L57" s="117">
        <v>41820</v>
      </c>
      <c r="M57" s="81">
        <v>197.5</v>
      </c>
      <c r="N57" s="81"/>
      <c r="O57" s="81"/>
    </row>
    <row r="58" spans="1:15">
      <c r="H58" s="57">
        <v>41851</v>
      </c>
      <c r="I58" s="81">
        <v>350</v>
      </c>
      <c r="J58" s="117">
        <v>41851</v>
      </c>
      <c r="K58" s="81">
        <v>500</v>
      </c>
      <c r="L58" s="117">
        <v>41851</v>
      </c>
      <c r="M58" s="81">
        <v>182.5</v>
      </c>
      <c r="N58" s="81"/>
      <c r="O58" s="81"/>
    </row>
    <row r="59" spans="1:15">
      <c r="A59" s="50"/>
      <c r="H59" s="57">
        <v>41882</v>
      </c>
      <c r="I59" s="81">
        <v>355</v>
      </c>
      <c r="J59" s="117">
        <v>41882</v>
      </c>
      <c r="K59" s="81">
        <v>500</v>
      </c>
      <c r="L59" s="117">
        <v>41882</v>
      </c>
      <c r="M59" s="81">
        <v>175</v>
      </c>
      <c r="N59" s="81"/>
      <c r="O59" s="81"/>
    </row>
    <row r="60" spans="1:15">
      <c r="A60" s="47"/>
      <c r="H60" s="57"/>
      <c r="I60" s="81"/>
      <c r="J60" s="81"/>
      <c r="K60" s="81"/>
      <c r="L60" s="81"/>
      <c r="M60" s="81"/>
      <c r="N60" s="81"/>
      <c r="O60" s="81"/>
    </row>
    <row r="61" spans="1:15">
      <c r="H61" s="57"/>
      <c r="I61" s="81"/>
      <c r="J61" s="81"/>
      <c r="K61" s="81"/>
      <c r="L61" s="81"/>
      <c r="M61" s="81"/>
      <c r="N61" s="81"/>
      <c r="O61" s="81"/>
    </row>
    <row r="62" spans="1:15">
      <c r="H62" s="57"/>
      <c r="I62" s="81"/>
      <c r="J62" s="81"/>
      <c r="K62" s="81"/>
      <c r="L62" s="81"/>
      <c r="M62" s="81"/>
      <c r="N62" s="81"/>
      <c r="O62" s="81"/>
    </row>
    <row r="63" spans="1:15">
      <c r="H63" s="57"/>
      <c r="I63" s="81"/>
      <c r="J63" s="81"/>
      <c r="K63" s="81"/>
      <c r="L63" s="81"/>
      <c r="M63" s="81"/>
      <c r="N63" s="81"/>
      <c r="O63" s="81"/>
    </row>
    <row r="64" spans="1:15">
      <c r="H64" s="57"/>
      <c r="I64" s="81"/>
      <c r="J64" s="81"/>
      <c r="K64" s="81"/>
      <c r="L64" s="81"/>
      <c r="M64" s="81"/>
      <c r="N64" s="81"/>
      <c r="O64" s="81"/>
    </row>
    <row r="65" spans="1:15">
      <c r="H65" s="57"/>
      <c r="I65" s="81"/>
      <c r="J65" s="81"/>
      <c r="K65" s="81"/>
      <c r="L65" s="81"/>
      <c r="M65" s="81"/>
      <c r="N65" s="81"/>
      <c r="O65" s="81"/>
    </row>
    <row r="66" spans="1:15">
      <c r="H66" s="57"/>
      <c r="I66" s="81"/>
      <c r="J66" s="81"/>
      <c r="K66" s="81"/>
      <c r="L66" s="81"/>
      <c r="M66" s="81"/>
      <c r="N66" s="81"/>
      <c r="O66" s="81"/>
    </row>
    <row r="67" spans="1:15">
      <c r="H67" s="57"/>
      <c r="I67" s="81"/>
      <c r="J67" s="81"/>
      <c r="K67" s="81"/>
      <c r="L67" s="81"/>
      <c r="M67" s="81"/>
      <c r="N67" s="81"/>
      <c r="O67" s="81"/>
    </row>
    <row r="68" spans="1:15">
      <c r="H68" s="57"/>
      <c r="I68" s="81"/>
      <c r="J68" s="81"/>
      <c r="K68" s="81"/>
      <c r="L68" s="81"/>
      <c r="M68" s="81"/>
      <c r="N68" s="81"/>
      <c r="O68" s="81"/>
    </row>
    <row r="69" spans="1:15">
      <c r="H69" s="57"/>
      <c r="I69" s="81"/>
      <c r="J69" s="81"/>
      <c r="K69" s="81"/>
      <c r="L69" s="81"/>
      <c r="M69" s="81"/>
      <c r="N69" s="81"/>
      <c r="O69" s="81"/>
    </row>
    <row r="70" spans="1:15">
      <c r="H70" s="57"/>
      <c r="I70" s="81"/>
      <c r="J70" s="81"/>
      <c r="K70" s="81"/>
      <c r="L70" s="81"/>
      <c r="M70" s="81"/>
      <c r="N70" s="81"/>
      <c r="O70" s="81"/>
    </row>
    <row r="71" spans="1:15">
      <c r="H71" s="57"/>
      <c r="I71" s="81"/>
      <c r="J71" s="81"/>
      <c r="K71" s="81"/>
      <c r="L71" s="81"/>
      <c r="M71" s="81"/>
      <c r="N71" s="81"/>
      <c r="O71" s="81"/>
    </row>
    <row r="72" spans="1:15">
      <c r="H72" s="57"/>
      <c r="I72" s="81"/>
      <c r="J72" s="81"/>
      <c r="K72" s="81"/>
      <c r="L72" s="81"/>
      <c r="M72" s="81"/>
      <c r="N72" s="81"/>
      <c r="O72" s="81"/>
    </row>
    <row r="73" spans="1:15">
      <c r="H73" s="57"/>
      <c r="I73" s="81"/>
      <c r="J73" s="81"/>
      <c r="K73" s="81"/>
      <c r="L73" s="81"/>
      <c r="M73" s="81"/>
      <c r="N73" s="81"/>
      <c r="O73" s="81"/>
    </row>
    <row r="74" spans="1:15">
      <c r="H74" s="57"/>
      <c r="I74" s="81"/>
      <c r="J74" s="81"/>
      <c r="K74" s="81"/>
      <c r="L74" s="81"/>
      <c r="M74" s="81"/>
      <c r="N74" s="81"/>
      <c r="O74" s="81"/>
    </row>
    <row r="75" spans="1:15">
      <c r="H75" s="57"/>
      <c r="I75" s="81"/>
      <c r="J75" s="81"/>
      <c r="K75" s="81"/>
      <c r="L75" s="81"/>
      <c r="M75" s="81"/>
      <c r="N75" s="81"/>
      <c r="O75" s="81"/>
    </row>
    <row r="76" spans="1:15">
      <c r="A76" s="50"/>
      <c r="H76" s="57"/>
      <c r="I76" s="81"/>
      <c r="J76" s="81"/>
      <c r="K76" s="81"/>
      <c r="L76" s="81"/>
      <c r="M76" s="81"/>
      <c r="N76" s="81"/>
      <c r="O76" s="81"/>
    </row>
    <row r="77" spans="1:15">
      <c r="H77" s="57"/>
      <c r="I77" s="81"/>
      <c r="J77" s="81"/>
      <c r="K77" s="81"/>
      <c r="L77" s="81"/>
      <c r="M77" s="81"/>
      <c r="N77" s="81"/>
      <c r="O77" s="81"/>
    </row>
    <row r="78" spans="1:15">
      <c r="H78" s="57"/>
      <c r="I78" s="81"/>
      <c r="J78" s="81"/>
      <c r="K78" s="81"/>
      <c r="L78" s="81"/>
      <c r="M78" s="81"/>
      <c r="N78" s="81"/>
      <c r="O78" s="81"/>
    </row>
    <row r="79" spans="1:15">
      <c r="H79" s="57"/>
      <c r="I79" s="81"/>
      <c r="J79" s="81"/>
      <c r="K79" s="81"/>
      <c r="L79" s="81"/>
      <c r="M79" s="81"/>
      <c r="N79" s="81"/>
      <c r="O79" s="81"/>
    </row>
    <row r="80" spans="1:15">
      <c r="H80" s="57"/>
      <c r="I80" s="81"/>
      <c r="J80" s="81"/>
      <c r="K80" s="81"/>
      <c r="L80" s="81"/>
      <c r="M80" s="81"/>
      <c r="N80" s="81"/>
      <c r="O80" s="81"/>
    </row>
    <row r="81" spans="8:15">
      <c r="H81" s="57"/>
      <c r="I81" s="81"/>
      <c r="J81" s="81"/>
      <c r="K81" s="81"/>
      <c r="L81" s="81"/>
      <c r="M81" s="81"/>
      <c r="N81" s="81"/>
      <c r="O81" s="81"/>
    </row>
    <row r="82" spans="8:15">
      <c r="H82" s="57"/>
      <c r="I82" s="81"/>
      <c r="J82" s="81"/>
      <c r="K82" s="81"/>
      <c r="L82" s="81"/>
      <c r="M82" s="81"/>
      <c r="N82" s="81"/>
      <c r="O82" s="81"/>
    </row>
    <row r="83" spans="8:15">
      <c r="H83" s="57"/>
      <c r="I83" s="81"/>
      <c r="J83" s="81"/>
      <c r="K83" s="81"/>
      <c r="L83" s="81"/>
      <c r="M83" s="81"/>
      <c r="N83" s="81"/>
      <c r="O83" s="81"/>
    </row>
    <row r="84" spans="8:15">
      <c r="H84" s="57"/>
      <c r="I84" s="81"/>
      <c r="J84" s="81"/>
      <c r="K84" s="81"/>
      <c r="L84" s="81"/>
      <c r="M84" s="81"/>
      <c r="N84" s="81"/>
      <c r="O84" s="81"/>
    </row>
    <row r="85" spans="8:15">
      <c r="H85" s="57"/>
      <c r="I85" s="81"/>
      <c r="J85" s="81"/>
      <c r="K85" s="81"/>
      <c r="L85" s="81"/>
      <c r="M85" s="81"/>
      <c r="N85" s="81"/>
      <c r="O85" s="81"/>
    </row>
    <row r="86" spans="8:15">
      <c r="H86" s="57"/>
      <c r="I86" s="81"/>
      <c r="J86" s="81"/>
      <c r="K86" s="81"/>
      <c r="L86" s="81"/>
      <c r="M86" s="81"/>
      <c r="N86" s="81"/>
      <c r="O86" s="81"/>
    </row>
    <row r="87" spans="8:15">
      <c r="H87" s="57"/>
      <c r="I87" s="81"/>
      <c r="J87" s="81"/>
      <c r="K87" s="81"/>
      <c r="L87" s="81"/>
      <c r="M87" s="81"/>
      <c r="N87" s="81"/>
      <c r="O87" s="81"/>
    </row>
    <row r="88" spans="8:15">
      <c r="H88" s="57"/>
      <c r="I88" s="81"/>
      <c r="J88" s="81"/>
      <c r="K88" s="81"/>
      <c r="L88" s="81"/>
      <c r="M88" s="81"/>
      <c r="N88" s="81"/>
      <c r="O88" s="81"/>
    </row>
    <row r="89" spans="8:15">
      <c r="H89" s="57"/>
      <c r="I89" s="81"/>
      <c r="J89" s="81"/>
      <c r="K89" s="81"/>
      <c r="L89" s="81"/>
      <c r="M89" s="81"/>
      <c r="N89" s="81"/>
      <c r="O89" s="81"/>
    </row>
    <row r="90" spans="8:15">
      <c r="H90" s="57"/>
      <c r="I90" s="81"/>
      <c r="J90" s="81"/>
      <c r="K90" s="81"/>
      <c r="L90" s="81"/>
      <c r="M90" s="81"/>
      <c r="N90" s="81"/>
      <c r="O90" s="81"/>
    </row>
    <row r="91" spans="8:15">
      <c r="H91" s="57"/>
      <c r="I91" s="81"/>
      <c r="J91" s="81"/>
      <c r="K91" s="81"/>
      <c r="L91" s="81"/>
      <c r="M91" s="81"/>
      <c r="N91" s="81"/>
      <c r="O91" s="81"/>
    </row>
    <row r="92" spans="8:15">
      <c r="H92" s="57"/>
      <c r="I92" s="81"/>
      <c r="J92" s="81"/>
      <c r="K92" s="81"/>
      <c r="L92" s="81"/>
      <c r="M92" s="81"/>
      <c r="N92" s="81"/>
      <c r="O92" s="81"/>
    </row>
    <row r="93" spans="8:15">
      <c r="H93" s="57"/>
      <c r="I93" s="81"/>
      <c r="J93" s="81"/>
      <c r="K93" s="81"/>
      <c r="L93" s="81"/>
      <c r="M93" s="81"/>
      <c r="N93" s="81"/>
      <c r="O93" s="81"/>
    </row>
    <row r="94" spans="8:15">
      <c r="H94" s="57"/>
      <c r="I94" s="81"/>
      <c r="J94" s="81"/>
      <c r="K94" s="81"/>
      <c r="L94" s="81"/>
      <c r="M94" s="81"/>
      <c r="N94" s="81"/>
      <c r="O94" s="81"/>
    </row>
    <row r="95" spans="8:15">
      <c r="H95" s="57"/>
      <c r="I95" s="81"/>
      <c r="J95" s="81"/>
      <c r="K95" s="81"/>
      <c r="L95" s="81"/>
      <c r="M95" s="81"/>
      <c r="N95" s="81"/>
      <c r="O95" s="81"/>
    </row>
    <row r="96" spans="8:15">
      <c r="H96" s="57"/>
      <c r="I96" s="81"/>
      <c r="J96" s="81"/>
      <c r="K96" s="81"/>
      <c r="L96" s="81"/>
      <c r="M96" s="81"/>
      <c r="N96" s="81"/>
      <c r="O96" s="81"/>
    </row>
    <row r="97" spans="8:15">
      <c r="H97" s="57"/>
      <c r="I97" s="81"/>
      <c r="J97" s="81"/>
      <c r="K97" s="81"/>
      <c r="L97" s="81"/>
      <c r="M97" s="81"/>
      <c r="N97" s="81"/>
      <c r="O97" s="81"/>
    </row>
    <row r="98" spans="8:15">
      <c r="H98" s="57"/>
      <c r="I98" s="81"/>
      <c r="J98" s="81"/>
      <c r="K98" s="81"/>
      <c r="L98" s="81"/>
      <c r="M98" s="81"/>
      <c r="N98" s="81"/>
      <c r="O98" s="81"/>
    </row>
    <row r="99" spans="8:15">
      <c r="H99" s="57"/>
      <c r="I99" s="81"/>
      <c r="J99" s="81"/>
      <c r="K99" s="81"/>
      <c r="L99" s="81"/>
      <c r="M99" s="81"/>
      <c r="N99" s="81"/>
      <c r="O99" s="81"/>
    </row>
    <row r="100" spans="8:15">
      <c r="H100" s="57"/>
      <c r="I100" s="81"/>
      <c r="J100" s="81"/>
      <c r="K100" s="81"/>
      <c r="L100" s="81"/>
      <c r="M100" s="81"/>
      <c r="N100" s="81"/>
      <c r="O100" s="81"/>
    </row>
    <row r="101" spans="8:15">
      <c r="H101" s="57"/>
      <c r="I101" s="81"/>
      <c r="J101" s="81"/>
      <c r="K101" s="81"/>
      <c r="L101" s="81"/>
      <c r="M101" s="81"/>
      <c r="N101" s="81"/>
      <c r="O101" s="81"/>
    </row>
    <row r="102" spans="8:15">
      <c r="H102" s="57"/>
      <c r="I102" s="81"/>
      <c r="J102" s="81"/>
      <c r="K102" s="81"/>
      <c r="L102" s="81"/>
      <c r="M102" s="81"/>
      <c r="N102" s="81"/>
      <c r="O102" s="81"/>
    </row>
    <row r="103" spans="8:15">
      <c r="H103" s="57"/>
      <c r="I103" s="81"/>
      <c r="J103" s="81"/>
      <c r="K103" s="81"/>
      <c r="L103" s="81"/>
      <c r="M103" s="81"/>
      <c r="N103" s="81"/>
      <c r="O103" s="81"/>
    </row>
    <row r="104" spans="8:15">
      <c r="H104" s="57"/>
      <c r="I104" s="81"/>
      <c r="J104" s="81"/>
      <c r="K104" s="81"/>
      <c r="L104" s="81"/>
      <c r="M104" s="81"/>
      <c r="N104" s="81"/>
      <c r="O104" s="81"/>
    </row>
    <row r="105" spans="8:15">
      <c r="H105" s="57"/>
      <c r="I105" s="81"/>
      <c r="J105" s="81"/>
      <c r="K105" s="81"/>
      <c r="L105" s="81"/>
      <c r="M105" s="81"/>
      <c r="N105" s="81"/>
      <c r="O105" s="81"/>
    </row>
    <row r="106" spans="8:15">
      <c r="H106" s="57"/>
      <c r="I106" s="81"/>
      <c r="J106" s="81"/>
      <c r="K106" s="81"/>
      <c r="L106" s="81"/>
      <c r="M106" s="81"/>
      <c r="N106" s="81"/>
      <c r="O106" s="81"/>
    </row>
    <row r="107" spans="8:15">
      <c r="H107" s="57"/>
      <c r="I107" s="81"/>
      <c r="J107" s="81"/>
      <c r="K107" s="81"/>
      <c r="L107" s="81"/>
      <c r="M107" s="81"/>
      <c r="N107" s="81"/>
      <c r="O107" s="81"/>
    </row>
    <row r="108" spans="8:15">
      <c r="H108" s="57"/>
      <c r="I108" s="81"/>
      <c r="J108" s="81"/>
      <c r="K108" s="81"/>
      <c r="L108" s="81"/>
      <c r="M108" s="81"/>
      <c r="N108" s="81"/>
      <c r="O108" s="81"/>
    </row>
    <row r="109" spans="8:15">
      <c r="H109" s="57"/>
      <c r="I109" s="81"/>
      <c r="J109" s="81"/>
      <c r="K109" s="81"/>
      <c r="L109" s="81"/>
      <c r="M109" s="81"/>
      <c r="N109" s="81"/>
      <c r="O109" s="81"/>
    </row>
    <row r="110" spans="8:15">
      <c r="H110" s="57"/>
      <c r="I110" s="81"/>
      <c r="J110" s="81"/>
      <c r="K110" s="81"/>
      <c r="L110" s="81"/>
      <c r="M110" s="81"/>
      <c r="N110" s="81"/>
      <c r="O110" s="81"/>
    </row>
    <row r="111" spans="8:15">
      <c r="H111" s="57"/>
      <c r="I111" s="81"/>
      <c r="J111" s="81"/>
      <c r="K111" s="81"/>
      <c r="L111" s="81"/>
      <c r="M111" s="81"/>
      <c r="N111" s="81"/>
      <c r="O111" s="81"/>
    </row>
    <row r="112" spans="8:15">
      <c r="H112" s="57"/>
      <c r="I112" s="81"/>
      <c r="J112" s="81"/>
      <c r="K112" s="81"/>
      <c r="L112" s="81"/>
      <c r="M112" s="81"/>
      <c r="N112" s="81"/>
      <c r="O112" s="81"/>
    </row>
    <row r="113" spans="8:15">
      <c r="H113" s="57"/>
      <c r="I113" s="81"/>
      <c r="J113" s="81"/>
      <c r="K113" s="81"/>
      <c r="L113" s="81"/>
      <c r="M113" s="81"/>
      <c r="N113" s="81"/>
      <c r="O113" s="81"/>
    </row>
    <row r="114" spans="8:15">
      <c r="H114" s="57"/>
      <c r="I114" s="81"/>
      <c r="J114" s="81"/>
      <c r="K114" s="81"/>
      <c r="L114" s="81"/>
      <c r="M114" s="81"/>
      <c r="N114" s="81"/>
      <c r="O114" s="81"/>
    </row>
    <row r="115" spans="8:15">
      <c r="H115" s="57"/>
      <c r="I115" s="81"/>
      <c r="J115" s="81"/>
      <c r="K115" s="81"/>
      <c r="L115" s="81"/>
      <c r="M115" s="81"/>
      <c r="N115" s="81"/>
      <c r="O115" s="81"/>
    </row>
    <row r="116" spans="8:15">
      <c r="H116" s="57"/>
      <c r="I116" s="81"/>
      <c r="J116" s="81"/>
      <c r="K116" s="81"/>
      <c r="L116" s="81"/>
      <c r="M116" s="81"/>
      <c r="N116" s="81"/>
      <c r="O116" s="81"/>
    </row>
    <row r="117" spans="8:15">
      <c r="H117" s="57"/>
      <c r="I117" s="81"/>
      <c r="J117" s="81"/>
      <c r="K117" s="81"/>
      <c r="L117" s="81"/>
      <c r="M117" s="81"/>
      <c r="N117" s="81"/>
      <c r="O117" s="81"/>
    </row>
    <row r="118" spans="8:15">
      <c r="H118" s="57"/>
      <c r="I118" s="81"/>
      <c r="J118" s="81"/>
      <c r="K118" s="81"/>
      <c r="L118" s="81"/>
      <c r="M118" s="81"/>
      <c r="N118" s="81"/>
      <c r="O118" s="81"/>
    </row>
    <row r="119" spans="8:15">
      <c r="H119" s="57"/>
      <c r="I119" s="81"/>
      <c r="J119" s="81"/>
      <c r="K119" s="81"/>
      <c r="L119" s="81"/>
      <c r="M119" s="81"/>
      <c r="N119" s="81"/>
      <c r="O119" s="81"/>
    </row>
    <row r="120" spans="8:15">
      <c r="H120" s="57"/>
      <c r="I120" s="81"/>
      <c r="J120" s="81"/>
      <c r="K120" s="81"/>
      <c r="L120" s="81"/>
      <c r="M120" s="81"/>
      <c r="N120" s="81"/>
      <c r="O120" s="81"/>
    </row>
    <row r="121" spans="8:15">
      <c r="H121" s="57"/>
      <c r="I121" s="81"/>
      <c r="J121" s="81"/>
      <c r="K121" s="81"/>
      <c r="L121" s="81"/>
      <c r="M121" s="81"/>
      <c r="N121" s="81"/>
      <c r="O121" s="81"/>
    </row>
    <row r="122" spans="8:15">
      <c r="H122" s="57"/>
      <c r="I122" s="81"/>
      <c r="J122" s="81"/>
      <c r="K122" s="81"/>
      <c r="L122" s="81"/>
      <c r="M122" s="81"/>
      <c r="N122" s="81"/>
      <c r="O122" s="81"/>
    </row>
    <row r="123" spans="8:15">
      <c r="H123" s="57"/>
      <c r="I123" s="81"/>
      <c r="J123" s="81"/>
      <c r="K123" s="81"/>
      <c r="L123" s="81"/>
      <c r="M123" s="81"/>
      <c r="N123" s="81"/>
      <c r="O123" s="81"/>
    </row>
    <row r="124" spans="8:15">
      <c r="H124" s="57"/>
      <c r="I124" s="81"/>
      <c r="J124" s="81"/>
      <c r="K124" s="81"/>
      <c r="L124" s="81"/>
      <c r="M124" s="81"/>
      <c r="N124" s="81"/>
      <c r="O124" s="81"/>
    </row>
    <row r="125" spans="8:15">
      <c r="H125" s="57"/>
      <c r="I125" s="81"/>
      <c r="J125" s="81"/>
      <c r="K125" s="81"/>
      <c r="L125" s="81"/>
      <c r="M125" s="81"/>
      <c r="N125" s="81"/>
      <c r="O125" s="81"/>
    </row>
    <row r="126" spans="8:15">
      <c r="H126" s="57"/>
      <c r="I126" s="81"/>
      <c r="J126" s="81"/>
      <c r="K126" s="81"/>
      <c r="L126" s="81"/>
      <c r="M126" s="81"/>
      <c r="N126" s="81"/>
      <c r="O126" s="81"/>
    </row>
    <row r="127" spans="8:15">
      <c r="H127" s="57"/>
      <c r="I127" s="61"/>
      <c r="J127" s="61"/>
      <c r="K127" s="61"/>
      <c r="L127" s="61"/>
      <c r="M127" s="61"/>
      <c r="N127" s="61"/>
      <c r="O127" s="61"/>
    </row>
    <row r="128" spans="8:15">
      <c r="H128" s="57"/>
      <c r="I128" s="61"/>
      <c r="J128" s="61"/>
      <c r="K128" s="61"/>
      <c r="L128" s="61"/>
      <c r="M128" s="61"/>
      <c r="N128" s="61"/>
      <c r="O128" s="61"/>
    </row>
    <row r="129" spans="8:15">
      <c r="H129" s="43"/>
      <c r="I129" s="61"/>
      <c r="J129" s="61"/>
      <c r="K129" s="61"/>
      <c r="L129" s="61"/>
      <c r="M129" s="61"/>
      <c r="N129" s="61"/>
      <c r="O129" s="61"/>
    </row>
    <row r="130" spans="8:15">
      <c r="H130" s="43"/>
      <c r="I130" s="61"/>
      <c r="J130" s="61"/>
      <c r="K130" s="61"/>
      <c r="L130" s="61"/>
      <c r="M130" s="61"/>
      <c r="N130" s="61"/>
      <c r="O130" s="61"/>
    </row>
    <row r="131" spans="8:15">
      <c r="H131" s="43"/>
      <c r="I131" s="43"/>
      <c r="J131" s="43"/>
      <c r="K131" s="43"/>
      <c r="L131" s="43"/>
      <c r="M131" s="43"/>
      <c r="N131" s="43"/>
      <c r="O131" s="43"/>
    </row>
  </sheetData>
  <phoneticPr fontId="2" type="noConversion"/>
  <conditionalFormatting sqref="H3:H128 I3:P3">
    <cfRule type="expression" dxfId="29" priority="25" stopIfTrue="1">
      <formula>AND(H3&gt;0,H4&gt;0)</formula>
    </cfRule>
    <cfRule type="expression" dxfId="28" priority="26" stopIfTrue="1">
      <formula>AND(H3&gt;0,H4="")</formula>
    </cfRule>
  </conditionalFormatting>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Y131"/>
  <sheetViews>
    <sheetView workbookViewId="0">
      <pane xSplit="8" ySplit="3" topLeftCell="AV4" activePane="bottomRight" state="frozen"/>
      <selection pane="topRight" activeCell="I1" sqref="I1"/>
      <selection pane="bottomLeft" activeCell="A6" sqref="A6"/>
      <selection pane="bottomRight" activeCell="I58" sqref="I58"/>
    </sheetView>
  </sheetViews>
  <sheetFormatPr defaultRowHeight="14.25"/>
  <cols>
    <col min="1" max="8" width="9" style="134"/>
    <col min="9" max="9" width="18.75" style="134" customWidth="1"/>
    <col min="10" max="10" width="8.75" style="134" customWidth="1"/>
    <col min="11" max="11" width="19.625" style="134" customWidth="1"/>
    <col min="12" max="12" width="13.75" style="134" customWidth="1"/>
    <col min="13" max="13" width="20.375" style="134" customWidth="1"/>
    <col min="14" max="14" width="13.375" style="134" customWidth="1"/>
    <col min="15" max="15" width="19.125" style="134" customWidth="1"/>
    <col min="16" max="16" width="13.375" style="134" customWidth="1"/>
    <col min="17" max="17" width="19.125" style="134" customWidth="1"/>
    <col min="18" max="18" width="13.375" style="134" customWidth="1"/>
    <col min="19" max="19" width="19.125" style="134" customWidth="1"/>
    <col min="20" max="20" width="13.375" style="134" customWidth="1"/>
    <col min="21" max="21" width="19.125" style="134" customWidth="1"/>
    <col min="22" max="22" width="13.375" style="134" customWidth="1"/>
    <col min="23" max="23" width="19.125" style="134" customWidth="1"/>
    <col min="24" max="24" width="13.375" style="134" customWidth="1"/>
    <col min="25" max="25" width="19.125" style="134" customWidth="1"/>
    <col min="26" max="26" width="13.375" style="134" customWidth="1"/>
    <col min="27" max="27" width="19.125" style="134" customWidth="1"/>
    <col min="28" max="28" width="9" style="134"/>
    <col min="29" max="29" width="18.75" style="134" customWidth="1"/>
    <col min="30" max="30" width="8.75" style="134" customWidth="1"/>
    <col min="31" max="31" width="19.625" style="134" customWidth="1"/>
    <col min="32" max="32" width="13.75" style="134" customWidth="1"/>
    <col min="33" max="33" width="20.375" style="134" customWidth="1"/>
    <col min="34" max="34" width="13.375" style="134" customWidth="1"/>
    <col min="35" max="35" width="19.125" style="134" customWidth="1"/>
    <col min="36" max="36" width="13.375" style="134" customWidth="1"/>
    <col min="37" max="37" width="19.125" style="134" customWidth="1"/>
    <col min="38" max="38" width="13.375" style="134" customWidth="1"/>
    <col min="39" max="39" width="19.125" style="134" customWidth="1"/>
    <col min="40" max="40" width="13.375" style="134" customWidth="1"/>
    <col min="41" max="41" width="19.125" style="134" customWidth="1"/>
    <col min="42" max="42" width="13.375" style="134" customWidth="1"/>
    <col min="43" max="43" width="19.125" style="134" customWidth="1"/>
    <col min="44" max="44" width="13.375" style="134" customWidth="1"/>
    <col min="45" max="45" width="19.125" style="134" customWidth="1"/>
    <col min="46" max="46" width="13.375" style="134" customWidth="1"/>
    <col min="47" max="47" width="19.125" style="134" customWidth="1"/>
    <col min="48" max="48" width="13.375" style="134" customWidth="1"/>
    <col min="49" max="49" width="19.125" style="134" customWidth="1"/>
    <col min="50" max="50" width="13.375" style="134" customWidth="1"/>
    <col min="51" max="51" width="19.125" style="134" customWidth="1"/>
    <col min="52" max="16384" width="9" style="134"/>
  </cols>
  <sheetData>
    <row r="1" spans="1:51" ht="27.75" customHeight="1">
      <c r="H1" s="148" t="str">
        <f>[5]!edb()</f>
        <v>Wind资讯</v>
      </c>
      <c r="I1" s="146"/>
      <c r="J1" s="148" t="str">
        <f>[5]!edb()</f>
        <v>Wind资讯</v>
      </c>
      <c r="K1" s="146"/>
      <c r="L1" s="148" t="str">
        <f>[5]!edb()</f>
        <v>Wind资讯</v>
      </c>
      <c r="M1" s="146"/>
      <c r="N1" s="148" t="str">
        <f>[5]!edb()</f>
        <v>Wind资讯</v>
      </c>
      <c r="O1" s="147"/>
      <c r="P1" s="148" t="str">
        <f>[5]!edb()</f>
        <v>Wind资讯</v>
      </c>
      <c r="Q1" s="147"/>
      <c r="R1" s="148" t="str">
        <f>[5]!edb()</f>
        <v>Wind资讯</v>
      </c>
      <c r="S1" s="147"/>
      <c r="T1" s="148" t="str">
        <f>[5]!edb()</f>
        <v>Wind资讯</v>
      </c>
      <c r="U1" s="147"/>
      <c r="V1" s="148" t="str">
        <f>[5]!edb()</f>
        <v>Wind资讯</v>
      </c>
      <c r="W1" s="147"/>
      <c r="X1" s="148" t="str">
        <f>[5]!edb()</f>
        <v>Wind资讯</v>
      </c>
      <c r="Y1" s="147"/>
      <c r="Z1" s="148" t="str">
        <f>[5]!edb()</f>
        <v>Wind资讯</v>
      </c>
      <c r="AA1" s="147"/>
      <c r="AB1" s="148" t="str">
        <f>[5]!edb()</f>
        <v>Wind资讯</v>
      </c>
      <c r="AC1" s="146"/>
      <c r="AD1" s="148" t="str">
        <f>[5]!edb()</f>
        <v>Wind资讯</v>
      </c>
      <c r="AE1" s="146"/>
      <c r="AF1" s="148" t="str">
        <f>[5]!edb()</f>
        <v>Wind资讯</v>
      </c>
      <c r="AG1" s="146"/>
      <c r="AH1" s="148" t="str">
        <f>[5]!edb()</f>
        <v>Wind资讯</v>
      </c>
      <c r="AI1" s="147"/>
      <c r="AJ1" s="148" t="str">
        <f>[5]!edb()</f>
        <v>Wind资讯</v>
      </c>
      <c r="AK1" s="147"/>
      <c r="AL1" s="148" t="str">
        <f>[5]!edb()</f>
        <v>Wind资讯</v>
      </c>
      <c r="AM1" s="147"/>
      <c r="AN1" s="148" t="str">
        <f>[5]!edb()</f>
        <v>Wind资讯</v>
      </c>
      <c r="AO1" s="147"/>
      <c r="AP1" s="148" t="str">
        <f>[5]!edb()</f>
        <v>Wind资讯</v>
      </c>
      <c r="AQ1" s="147"/>
      <c r="AR1" s="148" t="str">
        <f>[5]!edb()</f>
        <v>Wind资讯</v>
      </c>
      <c r="AS1" s="147"/>
      <c r="AT1" s="148" t="str">
        <f>[5]!edb()</f>
        <v>Wind资讯</v>
      </c>
      <c r="AU1" s="147"/>
      <c r="AV1" s="148" t="str">
        <f>[5]!edb()</f>
        <v>Wind资讯</v>
      </c>
      <c r="AW1" s="147"/>
      <c r="AX1" s="148" t="str">
        <f>[5]!edb()</f>
        <v>Wind资讯</v>
      </c>
      <c r="AY1" s="147"/>
    </row>
    <row r="2" spans="1:51">
      <c r="H2" s="146" t="s">
        <v>364</v>
      </c>
      <c r="I2" s="146" t="s">
        <v>368</v>
      </c>
      <c r="J2" s="146" t="s">
        <v>387</v>
      </c>
      <c r="K2" s="146" t="s">
        <v>398</v>
      </c>
      <c r="L2" s="146" t="s">
        <v>355</v>
      </c>
      <c r="M2" s="146" t="s">
        <v>361</v>
      </c>
      <c r="N2" s="146" t="s">
        <v>387</v>
      </c>
      <c r="O2" s="146" t="s">
        <v>393</v>
      </c>
      <c r="P2" s="146" t="s">
        <v>369</v>
      </c>
      <c r="Q2" s="146" t="s">
        <v>373</v>
      </c>
      <c r="R2" s="146" t="s">
        <v>387</v>
      </c>
      <c r="S2" s="146" t="s">
        <v>388</v>
      </c>
      <c r="T2" s="146" t="s">
        <v>378</v>
      </c>
      <c r="U2" s="146" t="s">
        <v>381</v>
      </c>
      <c r="V2" s="146" t="s">
        <v>357</v>
      </c>
      <c r="W2" s="146" t="s">
        <v>360</v>
      </c>
      <c r="X2" s="146" t="s">
        <v>355</v>
      </c>
      <c r="Y2" s="146" t="s">
        <v>356</v>
      </c>
      <c r="Z2" s="146" t="s">
        <v>369</v>
      </c>
      <c r="AA2" s="146" t="s">
        <v>372</v>
      </c>
      <c r="AB2" s="146" t="s">
        <v>355</v>
      </c>
      <c r="AC2" s="146" t="s">
        <v>368</v>
      </c>
      <c r="AD2" s="146" t="s">
        <v>387</v>
      </c>
      <c r="AE2" s="146" t="s">
        <v>398</v>
      </c>
      <c r="AF2" s="146" t="s">
        <v>387</v>
      </c>
      <c r="AG2" s="146" t="s">
        <v>414</v>
      </c>
      <c r="AH2" s="146" t="s">
        <v>387</v>
      </c>
      <c r="AI2" s="146" t="s">
        <v>393</v>
      </c>
      <c r="AJ2" s="146" t="s">
        <v>387</v>
      </c>
      <c r="AK2" s="146" t="s">
        <v>415</v>
      </c>
      <c r="AL2" s="146" t="s">
        <v>364</v>
      </c>
      <c r="AM2" s="146" t="s">
        <v>367</v>
      </c>
      <c r="AN2" s="146" t="s">
        <v>387</v>
      </c>
      <c r="AO2" s="146" t="s">
        <v>394</v>
      </c>
      <c r="AP2" s="146" t="s">
        <v>387</v>
      </c>
      <c r="AQ2" s="146" t="s">
        <v>395</v>
      </c>
      <c r="AR2" s="146" t="s">
        <v>387</v>
      </c>
      <c r="AS2" s="146" t="s">
        <v>392</v>
      </c>
      <c r="AT2" s="146" t="s">
        <v>387</v>
      </c>
      <c r="AU2" s="146" t="s">
        <v>396</v>
      </c>
      <c r="AV2" s="146" t="s">
        <v>387</v>
      </c>
      <c r="AW2" s="146" t="s">
        <v>397</v>
      </c>
      <c r="AX2" s="146" t="s">
        <v>387</v>
      </c>
      <c r="AY2" s="146" t="s">
        <v>391</v>
      </c>
    </row>
    <row r="3" spans="1:51">
      <c r="H3" s="145" t="s">
        <v>365</v>
      </c>
      <c r="I3" s="145" t="s">
        <v>366</v>
      </c>
      <c r="J3" s="145" t="s">
        <v>389</v>
      </c>
      <c r="K3" s="145" t="s">
        <v>390</v>
      </c>
      <c r="L3" s="145" t="s">
        <v>362</v>
      </c>
      <c r="M3" s="145" t="s">
        <v>363</v>
      </c>
      <c r="N3" s="145" t="s">
        <v>389</v>
      </c>
      <c r="O3" s="145" t="s">
        <v>390</v>
      </c>
      <c r="P3" s="145" t="s">
        <v>370</v>
      </c>
      <c r="Q3" s="145" t="s">
        <v>371</v>
      </c>
      <c r="R3" s="145" t="s">
        <v>389</v>
      </c>
      <c r="S3" s="145" t="s">
        <v>390</v>
      </c>
      <c r="T3" s="145" t="s">
        <v>379</v>
      </c>
      <c r="U3" s="145" t="s">
        <v>380</v>
      </c>
      <c r="V3" s="145" t="s">
        <v>358</v>
      </c>
      <c r="W3" s="145" t="s">
        <v>359</v>
      </c>
      <c r="X3" s="145" t="s">
        <v>346</v>
      </c>
      <c r="Y3" s="145" t="s">
        <v>347</v>
      </c>
      <c r="Z3" s="145" t="s">
        <v>370</v>
      </c>
      <c r="AA3" s="145" t="s">
        <v>371</v>
      </c>
      <c r="AB3" s="145" t="s">
        <v>346</v>
      </c>
      <c r="AC3" s="145" t="s">
        <v>347</v>
      </c>
      <c r="AD3" s="145" t="s">
        <v>389</v>
      </c>
      <c r="AE3" s="145" t="s">
        <v>390</v>
      </c>
      <c r="AF3" s="145" t="s">
        <v>389</v>
      </c>
      <c r="AG3" s="145" t="s">
        <v>390</v>
      </c>
      <c r="AH3" s="145" t="s">
        <v>389</v>
      </c>
      <c r="AI3" s="145" t="s">
        <v>390</v>
      </c>
      <c r="AJ3" s="145" t="s">
        <v>389</v>
      </c>
      <c r="AK3" s="145" t="s">
        <v>390</v>
      </c>
      <c r="AL3" s="145" t="s">
        <v>365</v>
      </c>
      <c r="AM3" s="145" t="s">
        <v>366</v>
      </c>
      <c r="AN3" s="145" t="s">
        <v>389</v>
      </c>
      <c r="AO3" s="145" t="s">
        <v>390</v>
      </c>
      <c r="AP3" s="145" t="s">
        <v>389</v>
      </c>
      <c r="AQ3" s="145" t="s">
        <v>390</v>
      </c>
      <c r="AR3" s="145" t="s">
        <v>389</v>
      </c>
      <c r="AS3" s="145" t="s">
        <v>390</v>
      </c>
      <c r="AT3" s="145" t="s">
        <v>389</v>
      </c>
      <c r="AU3" s="145" t="s">
        <v>390</v>
      </c>
      <c r="AV3" s="145" t="s">
        <v>389</v>
      </c>
      <c r="AW3" s="145" t="s">
        <v>390</v>
      </c>
      <c r="AX3" s="145" t="s">
        <v>389</v>
      </c>
      <c r="AY3" s="145" t="s">
        <v>390</v>
      </c>
    </row>
    <row r="4" spans="1:51">
      <c r="A4" s="144"/>
      <c r="H4" s="137">
        <v>40209</v>
      </c>
      <c r="I4" s="138">
        <v>205</v>
      </c>
      <c r="J4" s="141">
        <v>40209</v>
      </c>
      <c r="K4" s="138">
        <v>9.6999999999999993</v>
      </c>
      <c r="L4" s="141">
        <v>40209</v>
      </c>
      <c r="M4" s="138">
        <v>56</v>
      </c>
      <c r="N4" s="141">
        <v>40209</v>
      </c>
      <c r="O4" s="138">
        <v>24</v>
      </c>
      <c r="P4" s="141">
        <v>40209</v>
      </c>
      <c r="Q4" s="138">
        <v>1.7</v>
      </c>
      <c r="R4" s="141">
        <v>40209</v>
      </c>
      <c r="S4" s="138">
        <v>70</v>
      </c>
      <c r="T4" s="141">
        <v>40209</v>
      </c>
      <c r="U4" s="138">
        <v>70</v>
      </c>
      <c r="V4" s="141">
        <v>40209</v>
      </c>
      <c r="W4" s="138">
        <v>70</v>
      </c>
      <c r="X4" s="141">
        <v>40209</v>
      </c>
      <c r="Y4" s="138">
        <v>70</v>
      </c>
      <c r="Z4" s="141">
        <v>40209</v>
      </c>
      <c r="AA4" s="138">
        <v>70</v>
      </c>
      <c r="AB4" s="137">
        <v>40209</v>
      </c>
      <c r="AC4" s="138">
        <v>205</v>
      </c>
      <c r="AD4" s="141">
        <v>40209</v>
      </c>
      <c r="AE4" s="138">
        <v>9.6999999999999993</v>
      </c>
      <c r="AF4" s="141">
        <v>40209</v>
      </c>
      <c r="AG4" s="138">
        <v>56</v>
      </c>
      <c r="AH4" s="141">
        <v>40209</v>
      </c>
      <c r="AI4" s="138">
        <v>24</v>
      </c>
      <c r="AJ4" s="141">
        <v>40209</v>
      </c>
      <c r="AK4" s="138">
        <v>1.7</v>
      </c>
      <c r="AL4" s="141">
        <v>40209</v>
      </c>
      <c r="AM4" s="138">
        <v>70</v>
      </c>
      <c r="AN4" s="141">
        <v>40209</v>
      </c>
      <c r="AO4" s="138">
        <v>145000</v>
      </c>
      <c r="AP4" s="141">
        <v>40209</v>
      </c>
      <c r="AQ4" s="138">
        <v>220</v>
      </c>
      <c r="AR4" s="141">
        <v>40209</v>
      </c>
      <c r="AS4" s="138">
        <v>110</v>
      </c>
      <c r="AT4" s="141">
        <v>40209</v>
      </c>
      <c r="AU4" s="138">
        <v>330</v>
      </c>
      <c r="AV4" s="141">
        <v>40209</v>
      </c>
      <c r="AW4" s="138">
        <v>76</v>
      </c>
      <c r="AX4" s="141">
        <v>40209</v>
      </c>
      <c r="AY4" s="138">
        <v>26</v>
      </c>
    </row>
    <row r="5" spans="1:51">
      <c r="A5" s="143" t="s">
        <v>38</v>
      </c>
      <c r="B5" s="143"/>
      <c r="C5" s="143"/>
      <c r="D5" s="143">
        <v>1</v>
      </c>
      <c r="H5" s="137">
        <v>40237</v>
      </c>
      <c r="I5" s="138">
        <v>212</v>
      </c>
      <c r="J5" s="141">
        <v>40237</v>
      </c>
      <c r="K5" s="138">
        <v>9.5</v>
      </c>
      <c r="L5" s="141">
        <v>40237</v>
      </c>
      <c r="M5" s="138">
        <v>45</v>
      </c>
      <c r="N5" s="141">
        <v>40237</v>
      </c>
      <c r="O5" s="138">
        <v>19</v>
      </c>
      <c r="P5" s="141">
        <v>40237</v>
      </c>
      <c r="Q5" s="138">
        <v>1.7</v>
      </c>
      <c r="R5" s="141">
        <v>40237</v>
      </c>
      <c r="S5" s="138">
        <v>70</v>
      </c>
      <c r="T5" s="141">
        <v>40237</v>
      </c>
      <c r="U5" s="138">
        <v>70</v>
      </c>
      <c r="V5" s="141">
        <v>40237</v>
      </c>
      <c r="W5" s="138">
        <v>70</v>
      </c>
      <c r="X5" s="141">
        <v>40237</v>
      </c>
      <c r="Y5" s="138">
        <v>70</v>
      </c>
      <c r="Z5" s="141">
        <v>40237</v>
      </c>
      <c r="AA5" s="138">
        <v>70</v>
      </c>
      <c r="AB5" s="137">
        <v>40237</v>
      </c>
      <c r="AC5" s="138">
        <v>212</v>
      </c>
      <c r="AD5" s="141">
        <v>40237</v>
      </c>
      <c r="AE5" s="138">
        <v>9.5</v>
      </c>
      <c r="AF5" s="141">
        <v>40237</v>
      </c>
      <c r="AG5" s="138">
        <v>45</v>
      </c>
      <c r="AH5" s="141">
        <v>40237</v>
      </c>
      <c r="AI5" s="138">
        <v>19</v>
      </c>
      <c r="AJ5" s="141">
        <v>40237</v>
      </c>
      <c r="AK5" s="138">
        <v>1.7</v>
      </c>
      <c r="AL5" s="141">
        <v>40237</v>
      </c>
      <c r="AM5" s="138">
        <v>70</v>
      </c>
      <c r="AN5" s="141">
        <v>40237</v>
      </c>
      <c r="AO5" s="138">
        <v>145000</v>
      </c>
      <c r="AP5" s="141">
        <v>40237</v>
      </c>
      <c r="AQ5" s="138">
        <v>220</v>
      </c>
      <c r="AR5" s="141">
        <v>40237</v>
      </c>
      <c r="AS5" s="138">
        <v>110</v>
      </c>
      <c r="AT5" s="141">
        <v>40237</v>
      </c>
      <c r="AU5" s="138">
        <v>310</v>
      </c>
      <c r="AV5" s="141">
        <v>40237</v>
      </c>
      <c r="AW5" s="138">
        <v>76</v>
      </c>
      <c r="AX5" s="141">
        <v>40237</v>
      </c>
      <c r="AY5" s="138">
        <v>24</v>
      </c>
    </row>
    <row r="6" spans="1:51">
      <c r="A6" s="143" t="s">
        <v>30</v>
      </c>
      <c r="B6" s="143"/>
      <c r="C6" s="143"/>
      <c r="D6" s="143"/>
      <c r="H6" s="137">
        <v>40268</v>
      </c>
      <c r="I6" s="138">
        <v>400</v>
      </c>
      <c r="J6" s="141">
        <v>40268</v>
      </c>
      <c r="K6" s="138">
        <v>9.5</v>
      </c>
      <c r="L6" s="141">
        <v>40268</v>
      </c>
      <c r="M6" s="138">
        <v>47</v>
      </c>
      <c r="N6" s="141">
        <v>40268</v>
      </c>
      <c r="O6" s="138">
        <v>23</v>
      </c>
      <c r="P6" s="141">
        <v>40268</v>
      </c>
      <c r="Q6" s="138">
        <v>1.7</v>
      </c>
      <c r="R6" s="141">
        <v>40268</v>
      </c>
      <c r="S6" s="138">
        <v>105</v>
      </c>
      <c r="T6" s="141">
        <v>40268</v>
      </c>
      <c r="U6" s="138">
        <v>105</v>
      </c>
      <c r="V6" s="141">
        <v>40268</v>
      </c>
      <c r="W6" s="138">
        <v>105</v>
      </c>
      <c r="X6" s="141">
        <v>40268</v>
      </c>
      <c r="Y6" s="138">
        <v>105</v>
      </c>
      <c r="Z6" s="141">
        <v>40268</v>
      </c>
      <c r="AA6" s="138">
        <v>105</v>
      </c>
      <c r="AB6" s="137">
        <v>40268</v>
      </c>
      <c r="AC6" s="138">
        <v>400</v>
      </c>
      <c r="AD6" s="141">
        <v>40268</v>
      </c>
      <c r="AE6" s="138">
        <v>9.5</v>
      </c>
      <c r="AF6" s="141">
        <v>40268</v>
      </c>
      <c r="AG6" s="138">
        <v>47</v>
      </c>
      <c r="AH6" s="141">
        <v>40268</v>
      </c>
      <c r="AI6" s="138">
        <v>23</v>
      </c>
      <c r="AJ6" s="141">
        <v>40268</v>
      </c>
      <c r="AK6" s="138">
        <v>1.7</v>
      </c>
      <c r="AL6" s="141">
        <v>40268</v>
      </c>
      <c r="AM6" s="138">
        <v>105</v>
      </c>
      <c r="AN6" s="141">
        <v>40268</v>
      </c>
      <c r="AO6" s="138">
        <v>145000</v>
      </c>
      <c r="AP6" s="141">
        <v>40268</v>
      </c>
      <c r="AQ6" s="138">
        <v>220</v>
      </c>
      <c r="AR6" s="141">
        <v>40268</v>
      </c>
      <c r="AS6" s="138">
        <v>110</v>
      </c>
      <c r="AT6" s="141">
        <v>40268</v>
      </c>
      <c r="AU6" s="138">
        <v>245</v>
      </c>
      <c r="AV6" s="141">
        <v>40268</v>
      </c>
      <c r="AW6" s="138">
        <v>85</v>
      </c>
      <c r="AX6" s="141">
        <v>40268</v>
      </c>
      <c r="AY6" s="138">
        <v>24</v>
      </c>
    </row>
    <row r="7" spans="1:51">
      <c r="A7" s="143" t="s">
        <v>39</v>
      </c>
      <c r="B7" s="143"/>
      <c r="C7" s="143"/>
      <c r="D7" s="143"/>
      <c r="H7" s="137">
        <v>40298</v>
      </c>
      <c r="I7" s="138">
        <v>475</v>
      </c>
      <c r="J7" s="141">
        <v>40298</v>
      </c>
      <c r="K7" s="138">
        <v>9.5</v>
      </c>
      <c r="L7" s="141">
        <v>40298</v>
      </c>
      <c r="M7" s="138">
        <v>66</v>
      </c>
      <c r="N7" s="141">
        <v>40298</v>
      </c>
      <c r="O7" s="138">
        <v>26</v>
      </c>
      <c r="P7" s="141">
        <v>40298</v>
      </c>
      <c r="Q7" s="138">
        <v>1.7</v>
      </c>
      <c r="R7" s="141">
        <v>40298</v>
      </c>
      <c r="S7" s="138">
        <v>110</v>
      </c>
      <c r="T7" s="141">
        <v>40298</v>
      </c>
      <c r="U7" s="138">
        <v>110</v>
      </c>
      <c r="V7" s="141">
        <v>40298</v>
      </c>
      <c r="W7" s="138">
        <v>110</v>
      </c>
      <c r="X7" s="141">
        <v>40298</v>
      </c>
      <c r="Y7" s="138">
        <v>110</v>
      </c>
      <c r="Z7" s="141">
        <v>40298</v>
      </c>
      <c r="AA7" s="138">
        <v>110</v>
      </c>
      <c r="AB7" s="137">
        <v>40298</v>
      </c>
      <c r="AC7" s="138">
        <v>475</v>
      </c>
      <c r="AD7" s="141">
        <v>40298</v>
      </c>
      <c r="AE7" s="138">
        <v>9.5</v>
      </c>
      <c r="AF7" s="141">
        <v>40298</v>
      </c>
      <c r="AG7" s="138">
        <v>66</v>
      </c>
      <c r="AH7" s="141">
        <v>40298</v>
      </c>
      <c r="AI7" s="138">
        <v>26</v>
      </c>
      <c r="AJ7" s="141">
        <v>40298</v>
      </c>
      <c r="AK7" s="138">
        <v>1.7</v>
      </c>
      <c r="AL7" s="141">
        <v>40298</v>
      </c>
      <c r="AM7" s="138">
        <v>110</v>
      </c>
      <c r="AN7" s="141">
        <v>40298</v>
      </c>
      <c r="AO7" s="138">
        <v>150000</v>
      </c>
      <c r="AP7" s="141">
        <v>40298</v>
      </c>
      <c r="AQ7" s="138">
        <v>220</v>
      </c>
      <c r="AR7" s="141">
        <v>40298</v>
      </c>
      <c r="AS7" s="138">
        <v>110</v>
      </c>
      <c r="AT7" s="141">
        <v>40298</v>
      </c>
      <c r="AU7" s="138">
        <v>220</v>
      </c>
      <c r="AV7" s="141">
        <v>40298</v>
      </c>
      <c r="AW7" s="138">
        <v>88</v>
      </c>
      <c r="AX7" s="141">
        <v>40298</v>
      </c>
      <c r="AY7" s="138">
        <v>27</v>
      </c>
    </row>
    <row r="8" spans="1:51">
      <c r="A8" s="143" t="s">
        <v>40</v>
      </c>
      <c r="B8" s="143"/>
      <c r="C8" s="143"/>
      <c r="D8" s="143"/>
      <c r="H8" s="137">
        <v>40329</v>
      </c>
      <c r="I8" s="138">
        <v>310</v>
      </c>
      <c r="J8" s="141">
        <v>40329</v>
      </c>
      <c r="K8" s="138">
        <v>8.5</v>
      </c>
      <c r="L8" s="141">
        <v>40329</v>
      </c>
      <c r="M8" s="138">
        <v>63</v>
      </c>
      <c r="N8" s="141">
        <v>40329</v>
      </c>
      <c r="O8" s="138">
        <v>29.5</v>
      </c>
      <c r="P8" s="141">
        <v>40329</v>
      </c>
      <c r="Q8" s="138">
        <v>1.7</v>
      </c>
      <c r="R8" s="141">
        <v>40329</v>
      </c>
      <c r="S8" s="138">
        <v>90</v>
      </c>
      <c r="T8" s="141">
        <v>40329</v>
      </c>
      <c r="U8" s="138">
        <v>90</v>
      </c>
      <c r="V8" s="141">
        <v>40329</v>
      </c>
      <c r="W8" s="138">
        <v>90</v>
      </c>
      <c r="X8" s="141">
        <v>40329</v>
      </c>
      <c r="Y8" s="138">
        <v>90</v>
      </c>
      <c r="Z8" s="141">
        <v>40329</v>
      </c>
      <c r="AA8" s="138">
        <v>90</v>
      </c>
      <c r="AB8" s="137">
        <v>40329</v>
      </c>
      <c r="AC8" s="138">
        <v>310</v>
      </c>
      <c r="AD8" s="141">
        <v>40329</v>
      </c>
      <c r="AE8" s="138">
        <v>8.5</v>
      </c>
      <c r="AF8" s="141">
        <v>40329</v>
      </c>
      <c r="AG8" s="138">
        <v>63</v>
      </c>
      <c r="AH8" s="141">
        <v>40329</v>
      </c>
      <c r="AI8" s="138">
        <v>29.5</v>
      </c>
      <c r="AJ8" s="141">
        <v>40329</v>
      </c>
      <c r="AK8" s="138">
        <v>1.7</v>
      </c>
      <c r="AL8" s="141">
        <v>40329</v>
      </c>
      <c r="AM8" s="138">
        <v>90</v>
      </c>
      <c r="AN8" s="141">
        <v>40329</v>
      </c>
      <c r="AO8" s="138">
        <v>160000</v>
      </c>
      <c r="AP8" s="141">
        <v>40329</v>
      </c>
      <c r="AQ8" s="138">
        <v>255</v>
      </c>
      <c r="AR8" s="141">
        <v>40329</v>
      </c>
      <c r="AS8" s="138">
        <v>120</v>
      </c>
      <c r="AT8" s="141">
        <v>40329</v>
      </c>
      <c r="AU8" s="138">
        <v>160</v>
      </c>
      <c r="AV8" s="141">
        <v>40329</v>
      </c>
      <c r="AW8" s="138">
        <v>85.5</v>
      </c>
      <c r="AX8" s="141">
        <v>40329</v>
      </c>
      <c r="AY8" s="138">
        <v>26</v>
      </c>
    </row>
    <row r="9" spans="1:51">
      <c r="A9" s="143" t="s">
        <v>41</v>
      </c>
      <c r="B9" s="143"/>
      <c r="C9" s="143"/>
      <c r="D9" s="143"/>
      <c r="H9" s="137">
        <v>40359</v>
      </c>
      <c r="I9" s="138">
        <v>280</v>
      </c>
      <c r="J9" s="141">
        <v>40359</v>
      </c>
      <c r="K9" s="138">
        <v>8.5</v>
      </c>
      <c r="L9" s="141">
        <v>40359</v>
      </c>
      <c r="M9" s="138">
        <v>65</v>
      </c>
      <c r="N9" s="141">
        <v>40359</v>
      </c>
      <c r="O9" s="138">
        <v>23.5</v>
      </c>
      <c r="P9" s="141">
        <v>40359</v>
      </c>
      <c r="Q9" s="138">
        <v>1.7</v>
      </c>
      <c r="R9" s="141">
        <v>40359</v>
      </c>
      <c r="S9" s="138">
        <v>80</v>
      </c>
      <c r="T9" s="141">
        <v>40359</v>
      </c>
      <c r="U9" s="138">
        <v>80</v>
      </c>
      <c r="V9" s="141">
        <v>40359</v>
      </c>
      <c r="W9" s="138">
        <v>80</v>
      </c>
      <c r="X9" s="141">
        <v>40359</v>
      </c>
      <c r="Y9" s="138">
        <v>80</v>
      </c>
      <c r="Z9" s="141">
        <v>40359</v>
      </c>
      <c r="AA9" s="138">
        <v>80</v>
      </c>
      <c r="AB9" s="137">
        <v>40359</v>
      </c>
      <c r="AC9" s="138">
        <v>280</v>
      </c>
      <c r="AD9" s="141">
        <v>40359</v>
      </c>
      <c r="AE9" s="138">
        <v>8.5</v>
      </c>
      <c r="AF9" s="141">
        <v>40359</v>
      </c>
      <c r="AG9" s="138">
        <v>65</v>
      </c>
      <c r="AH9" s="141">
        <v>40359</v>
      </c>
      <c r="AI9" s="138">
        <v>23.5</v>
      </c>
      <c r="AJ9" s="141">
        <v>40359</v>
      </c>
      <c r="AK9" s="138">
        <v>1.7</v>
      </c>
      <c r="AL9" s="141">
        <v>40359</v>
      </c>
      <c r="AM9" s="138">
        <v>80</v>
      </c>
      <c r="AN9" s="141">
        <v>40359</v>
      </c>
      <c r="AO9" s="138">
        <v>160000</v>
      </c>
      <c r="AP9" s="141">
        <v>40359</v>
      </c>
      <c r="AQ9" s="138">
        <v>255</v>
      </c>
      <c r="AR9" s="141">
        <v>40359</v>
      </c>
      <c r="AS9" s="138">
        <v>140</v>
      </c>
      <c r="AT9" s="141">
        <v>40359</v>
      </c>
      <c r="AU9" s="138">
        <v>160</v>
      </c>
      <c r="AV9" s="141">
        <v>40359</v>
      </c>
      <c r="AW9" s="138">
        <v>84</v>
      </c>
      <c r="AX9" s="141">
        <v>40359</v>
      </c>
      <c r="AY9" s="138">
        <v>21</v>
      </c>
    </row>
    <row r="10" spans="1:51">
      <c r="A10" s="143" t="s">
        <v>43</v>
      </c>
      <c r="B10" s="143"/>
      <c r="C10" s="143"/>
      <c r="D10" s="143"/>
      <c r="H10" s="137">
        <v>40390</v>
      </c>
      <c r="I10" s="138">
        <v>240</v>
      </c>
      <c r="J10" s="141">
        <v>40390</v>
      </c>
      <c r="K10" s="138">
        <v>9</v>
      </c>
      <c r="L10" s="141">
        <v>40390</v>
      </c>
      <c r="M10" s="138">
        <v>135</v>
      </c>
      <c r="N10" s="141">
        <v>40390</v>
      </c>
      <c r="O10" s="138">
        <v>26.5</v>
      </c>
      <c r="P10" s="141">
        <v>40390</v>
      </c>
      <c r="Q10" s="138">
        <v>1.7</v>
      </c>
      <c r="R10" s="141">
        <v>40390</v>
      </c>
      <c r="S10" s="138">
        <v>66</v>
      </c>
      <c r="T10" s="141">
        <v>40390</v>
      </c>
      <c r="U10" s="138">
        <v>66</v>
      </c>
      <c r="V10" s="141">
        <v>40390</v>
      </c>
      <c r="W10" s="138">
        <v>66</v>
      </c>
      <c r="X10" s="141">
        <v>40390</v>
      </c>
      <c r="Y10" s="138">
        <v>66</v>
      </c>
      <c r="Z10" s="141">
        <v>40390</v>
      </c>
      <c r="AA10" s="138">
        <v>66</v>
      </c>
      <c r="AB10" s="137">
        <v>40390</v>
      </c>
      <c r="AC10" s="138">
        <v>240</v>
      </c>
      <c r="AD10" s="141">
        <v>40390</v>
      </c>
      <c r="AE10" s="138">
        <v>9</v>
      </c>
      <c r="AF10" s="141">
        <v>40390</v>
      </c>
      <c r="AG10" s="138">
        <v>135</v>
      </c>
      <c r="AH10" s="141">
        <v>40390</v>
      </c>
      <c r="AI10" s="138">
        <v>26.5</v>
      </c>
      <c r="AJ10" s="141">
        <v>40390</v>
      </c>
      <c r="AK10" s="138">
        <v>1.7</v>
      </c>
      <c r="AL10" s="141">
        <v>40390</v>
      </c>
      <c r="AM10" s="138">
        <v>66</v>
      </c>
      <c r="AN10" s="141">
        <v>40390</v>
      </c>
      <c r="AO10" s="138">
        <v>125000</v>
      </c>
      <c r="AP10" s="141">
        <v>40390</v>
      </c>
      <c r="AQ10" s="138">
        <v>265</v>
      </c>
      <c r="AR10" s="141">
        <v>40390</v>
      </c>
      <c r="AS10" s="138">
        <v>140</v>
      </c>
      <c r="AT10" s="141">
        <v>40390</v>
      </c>
      <c r="AU10" s="138">
        <v>160</v>
      </c>
      <c r="AV10" s="141">
        <v>40390</v>
      </c>
      <c r="AW10" s="138">
        <v>74</v>
      </c>
      <c r="AX10" s="141">
        <v>40390</v>
      </c>
      <c r="AY10" s="138">
        <v>16</v>
      </c>
    </row>
    <row r="11" spans="1:51">
      <c r="A11" s="143" t="s">
        <v>42</v>
      </c>
      <c r="B11" s="143"/>
      <c r="C11" s="143"/>
      <c r="D11" s="143"/>
      <c r="H11" s="137">
        <v>40421</v>
      </c>
      <c r="I11" s="138">
        <v>280</v>
      </c>
      <c r="J11" s="141">
        <v>40421</v>
      </c>
      <c r="K11" s="138">
        <v>9.6999999999999993</v>
      </c>
      <c r="L11" s="141">
        <v>40421</v>
      </c>
      <c r="M11" s="138">
        <v>185</v>
      </c>
      <c r="N11" s="141">
        <v>40421</v>
      </c>
      <c r="O11" s="138">
        <v>33.5</v>
      </c>
      <c r="P11" s="141">
        <v>40421</v>
      </c>
      <c r="Q11" s="138">
        <v>1.7</v>
      </c>
      <c r="R11" s="141">
        <v>40421</v>
      </c>
      <c r="S11" s="138">
        <v>70</v>
      </c>
      <c r="T11" s="141">
        <v>40421</v>
      </c>
      <c r="U11" s="138">
        <v>70</v>
      </c>
      <c r="V11" s="141">
        <v>40421</v>
      </c>
      <c r="W11" s="138">
        <v>70</v>
      </c>
      <c r="X11" s="141">
        <v>40421</v>
      </c>
      <c r="Y11" s="138">
        <v>70</v>
      </c>
      <c r="Z11" s="141">
        <v>40421</v>
      </c>
      <c r="AA11" s="138">
        <v>70</v>
      </c>
      <c r="AB11" s="137">
        <v>40421</v>
      </c>
      <c r="AC11" s="138">
        <v>280</v>
      </c>
      <c r="AD11" s="141">
        <v>40421</v>
      </c>
      <c r="AE11" s="138">
        <v>9.6999999999999993</v>
      </c>
      <c r="AF11" s="141">
        <v>40421</v>
      </c>
      <c r="AG11" s="138">
        <v>185</v>
      </c>
      <c r="AH11" s="141">
        <v>40421</v>
      </c>
      <c r="AI11" s="138">
        <v>33.5</v>
      </c>
      <c r="AJ11" s="141">
        <v>40421</v>
      </c>
      <c r="AK11" s="138">
        <v>1.7</v>
      </c>
      <c r="AL11" s="141">
        <v>40421</v>
      </c>
      <c r="AM11" s="138">
        <v>70</v>
      </c>
      <c r="AN11" s="141">
        <v>40421</v>
      </c>
      <c r="AO11" s="138">
        <v>125000</v>
      </c>
      <c r="AP11" s="141">
        <v>40421</v>
      </c>
      <c r="AQ11" s="138">
        <v>265</v>
      </c>
      <c r="AR11" s="141">
        <v>40421</v>
      </c>
      <c r="AS11" s="138">
        <v>130</v>
      </c>
      <c r="AT11" s="141">
        <v>40421</v>
      </c>
      <c r="AU11" s="138">
        <v>230</v>
      </c>
      <c r="AV11" s="141">
        <v>40421</v>
      </c>
      <c r="AW11" s="138">
        <v>92</v>
      </c>
      <c r="AX11" s="141">
        <v>40421</v>
      </c>
      <c r="AY11" s="138">
        <v>17</v>
      </c>
    </row>
    <row r="12" spans="1:51">
      <c r="A12" s="143" t="s">
        <v>44</v>
      </c>
      <c r="B12" s="143"/>
      <c r="C12" s="143"/>
      <c r="D12" s="143"/>
      <c r="H12" s="137">
        <v>40451</v>
      </c>
      <c r="I12" s="138">
        <v>262</v>
      </c>
      <c r="J12" s="141">
        <v>40451</v>
      </c>
      <c r="K12" s="138">
        <v>10</v>
      </c>
      <c r="L12" s="141">
        <v>40451</v>
      </c>
      <c r="M12" s="138">
        <v>235</v>
      </c>
      <c r="N12" s="141">
        <v>40451</v>
      </c>
      <c r="O12" s="138">
        <v>36</v>
      </c>
      <c r="P12" s="141">
        <v>40451</v>
      </c>
      <c r="Q12" s="138">
        <v>2</v>
      </c>
      <c r="R12" s="141">
        <v>40451</v>
      </c>
      <c r="S12" s="138">
        <v>90</v>
      </c>
      <c r="T12" s="141">
        <v>40451</v>
      </c>
      <c r="U12" s="138">
        <v>90</v>
      </c>
      <c r="V12" s="141">
        <v>40451</v>
      </c>
      <c r="W12" s="138">
        <v>90</v>
      </c>
      <c r="X12" s="141">
        <v>40451</v>
      </c>
      <c r="Y12" s="138">
        <v>90</v>
      </c>
      <c r="Z12" s="141">
        <v>40451</v>
      </c>
      <c r="AA12" s="138">
        <v>90</v>
      </c>
      <c r="AB12" s="137">
        <v>40451</v>
      </c>
      <c r="AC12" s="138">
        <v>262</v>
      </c>
      <c r="AD12" s="141">
        <v>40451</v>
      </c>
      <c r="AE12" s="138">
        <v>10</v>
      </c>
      <c r="AF12" s="141">
        <v>40451</v>
      </c>
      <c r="AG12" s="138">
        <v>235</v>
      </c>
      <c r="AH12" s="141">
        <v>40451</v>
      </c>
      <c r="AI12" s="138">
        <v>36</v>
      </c>
      <c r="AJ12" s="141">
        <v>40451</v>
      </c>
      <c r="AK12" s="138">
        <v>2</v>
      </c>
      <c r="AL12" s="141">
        <v>40451</v>
      </c>
      <c r="AM12" s="138">
        <v>90</v>
      </c>
      <c r="AN12" s="141">
        <v>40451</v>
      </c>
      <c r="AO12" s="138">
        <v>125000</v>
      </c>
      <c r="AP12" s="141">
        <v>40451</v>
      </c>
      <c r="AQ12" s="138">
        <v>340</v>
      </c>
      <c r="AR12" s="141">
        <v>40451</v>
      </c>
      <c r="AS12" s="138">
        <v>130</v>
      </c>
      <c r="AT12" s="141">
        <v>40451</v>
      </c>
      <c r="AU12" s="138">
        <v>230</v>
      </c>
      <c r="AV12" s="141">
        <v>40451</v>
      </c>
      <c r="AW12" s="138">
        <v>97</v>
      </c>
      <c r="AX12" s="141">
        <v>40451</v>
      </c>
      <c r="AY12" s="138">
        <v>15</v>
      </c>
    </row>
    <row r="13" spans="1:51">
      <c r="A13" s="143"/>
      <c r="B13" s="143"/>
      <c r="C13" s="143"/>
      <c r="D13" s="143"/>
      <c r="H13" s="137">
        <v>40482</v>
      </c>
      <c r="I13" s="138">
        <v>310</v>
      </c>
      <c r="J13" s="141">
        <v>40482</v>
      </c>
      <c r="K13" s="138">
        <v>10</v>
      </c>
      <c r="L13" s="141">
        <v>40482</v>
      </c>
      <c r="M13" s="138">
        <v>235</v>
      </c>
      <c r="N13" s="141">
        <v>40482</v>
      </c>
      <c r="O13" s="138">
        <v>33.5</v>
      </c>
      <c r="P13" s="141">
        <v>40482</v>
      </c>
      <c r="Q13" s="138">
        <v>2</v>
      </c>
      <c r="R13" s="141">
        <v>40482</v>
      </c>
      <c r="S13" s="138">
        <v>95</v>
      </c>
      <c r="T13" s="141">
        <v>40482</v>
      </c>
      <c r="U13" s="138">
        <v>95</v>
      </c>
      <c r="V13" s="141">
        <v>40482</v>
      </c>
      <c r="W13" s="138">
        <v>95</v>
      </c>
      <c r="X13" s="141">
        <v>40482</v>
      </c>
      <c r="Y13" s="138">
        <v>95</v>
      </c>
      <c r="Z13" s="141">
        <v>40482</v>
      </c>
      <c r="AA13" s="138">
        <v>95</v>
      </c>
      <c r="AB13" s="137">
        <v>40482</v>
      </c>
      <c r="AC13" s="138">
        <v>310</v>
      </c>
      <c r="AD13" s="141">
        <v>40482</v>
      </c>
      <c r="AE13" s="138">
        <v>10</v>
      </c>
      <c r="AF13" s="141">
        <v>40482</v>
      </c>
      <c r="AG13" s="138">
        <v>235</v>
      </c>
      <c r="AH13" s="141">
        <v>40482</v>
      </c>
      <c r="AI13" s="138">
        <v>33.5</v>
      </c>
      <c r="AJ13" s="141">
        <v>40482</v>
      </c>
      <c r="AK13" s="138">
        <v>2</v>
      </c>
      <c r="AL13" s="141">
        <v>40482</v>
      </c>
      <c r="AM13" s="138">
        <v>95</v>
      </c>
      <c r="AN13" s="141">
        <v>40482</v>
      </c>
      <c r="AO13" s="138">
        <v>125000</v>
      </c>
      <c r="AP13" s="141">
        <v>40482</v>
      </c>
      <c r="AQ13" s="138">
        <v>340</v>
      </c>
      <c r="AR13" s="141">
        <v>40482</v>
      </c>
      <c r="AS13" s="138">
        <v>172</v>
      </c>
      <c r="AT13" s="141">
        <v>40482</v>
      </c>
      <c r="AU13" s="138">
        <v>230</v>
      </c>
      <c r="AV13" s="141">
        <v>40482</v>
      </c>
      <c r="AW13" s="138">
        <v>95</v>
      </c>
      <c r="AX13" s="141">
        <v>40482</v>
      </c>
      <c r="AY13" s="138">
        <v>11</v>
      </c>
    </row>
    <row r="14" spans="1:51">
      <c r="A14" s="143"/>
      <c r="B14" s="143"/>
      <c r="C14" s="143"/>
      <c r="D14" s="143"/>
      <c r="H14" s="137">
        <v>40512</v>
      </c>
      <c r="I14" s="138">
        <v>345</v>
      </c>
      <c r="J14" s="141">
        <v>40512</v>
      </c>
      <c r="K14" s="138">
        <v>11.5</v>
      </c>
      <c r="L14" s="141">
        <v>40512</v>
      </c>
      <c r="M14" s="138">
        <v>260</v>
      </c>
      <c r="N14" s="141">
        <v>40512</v>
      </c>
      <c r="O14" s="138">
        <v>32</v>
      </c>
      <c r="P14" s="141">
        <v>40512</v>
      </c>
      <c r="Q14" s="138">
        <v>1.7</v>
      </c>
      <c r="R14" s="141">
        <v>40512</v>
      </c>
      <c r="S14" s="138">
        <v>89</v>
      </c>
      <c r="T14" s="141">
        <v>40512</v>
      </c>
      <c r="U14" s="138">
        <v>89</v>
      </c>
      <c r="V14" s="141">
        <v>40512</v>
      </c>
      <c r="W14" s="138">
        <v>89</v>
      </c>
      <c r="X14" s="141">
        <v>40512</v>
      </c>
      <c r="Y14" s="138">
        <v>89</v>
      </c>
      <c r="Z14" s="141">
        <v>40512</v>
      </c>
      <c r="AA14" s="138">
        <v>89</v>
      </c>
      <c r="AB14" s="137">
        <v>40512</v>
      </c>
      <c r="AC14" s="138">
        <v>345</v>
      </c>
      <c r="AD14" s="141">
        <v>40512</v>
      </c>
      <c r="AE14" s="138">
        <v>11.5</v>
      </c>
      <c r="AF14" s="141">
        <v>40512</v>
      </c>
      <c r="AG14" s="138">
        <v>260</v>
      </c>
      <c r="AH14" s="141">
        <v>40512</v>
      </c>
      <c r="AI14" s="138">
        <v>32</v>
      </c>
      <c r="AJ14" s="141">
        <v>40512</v>
      </c>
      <c r="AK14" s="138">
        <v>1.7</v>
      </c>
      <c r="AL14" s="141">
        <v>40512</v>
      </c>
      <c r="AM14" s="138">
        <v>89</v>
      </c>
      <c r="AN14" s="141">
        <v>40512</v>
      </c>
      <c r="AO14" s="138">
        <v>125000</v>
      </c>
      <c r="AP14" s="141">
        <v>40512</v>
      </c>
      <c r="AQ14" s="138">
        <v>345</v>
      </c>
      <c r="AR14" s="141">
        <v>40512</v>
      </c>
      <c r="AS14" s="138">
        <v>170</v>
      </c>
      <c r="AT14" s="141">
        <v>40512</v>
      </c>
      <c r="AU14" s="138">
        <v>190</v>
      </c>
      <c r="AV14" s="141">
        <v>40512</v>
      </c>
      <c r="AW14" s="138">
        <v>100</v>
      </c>
      <c r="AX14" s="141">
        <v>40512</v>
      </c>
      <c r="AY14" s="138">
        <v>12.7</v>
      </c>
    </row>
    <row r="15" spans="1:51">
      <c r="H15" s="137">
        <v>40543</v>
      </c>
      <c r="I15" s="138">
        <v>335</v>
      </c>
      <c r="J15" s="141">
        <v>40543</v>
      </c>
      <c r="K15" s="138">
        <v>12.5</v>
      </c>
      <c r="L15" s="141">
        <v>40543</v>
      </c>
      <c r="M15" s="138">
        <v>285</v>
      </c>
      <c r="N15" s="141">
        <v>40543</v>
      </c>
      <c r="O15" s="138">
        <v>29.5</v>
      </c>
      <c r="P15" s="141">
        <v>40543</v>
      </c>
      <c r="Q15" s="138">
        <v>1.7</v>
      </c>
      <c r="R15" s="141">
        <v>40543</v>
      </c>
      <c r="S15" s="138">
        <v>86.5</v>
      </c>
      <c r="T15" s="141">
        <v>40543</v>
      </c>
      <c r="U15" s="138">
        <v>86.5</v>
      </c>
      <c r="V15" s="141">
        <v>40543</v>
      </c>
      <c r="W15" s="138">
        <v>86.5</v>
      </c>
      <c r="X15" s="141">
        <v>40543</v>
      </c>
      <c r="Y15" s="138">
        <v>86.5</v>
      </c>
      <c r="Z15" s="141">
        <v>40543</v>
      </c>
      <c r="AA15" s="138">
        <v>86.5</v>
      </c>
      <c r="AB15" s="137">
        <v>40543</v>
      </c>
      <c r="AC15" s="138">
        <v>335</v>
      </c>
      <c r="AD15" s="141">
        <v>40543</v>
      </c>
      <c r="AE15" s="138">
        <v>12.5</v>
      </c>
      <c r="AF15" s="141">
        <v>40543</v>
      </c>
      <c r="AG15" s="138">
        <v>285</v>
      </c>
      <c r="AH15" s="141">
        <v>40543</v>
      </c>
      <c r="AI15" s="138">
        <v>29.5</v>
      </c>
      <c r="AJ15" s="141">
        <v>40543</v>
      </c>
      <c r="AK15" s="138">
        <v>1.7</v>
      </c>
      <c r="AL15" s="141">
        <v>40543</v>
      </c>
      <c r="AM15" s="138">
        <v>86.5</v>
      </c>
      <c r="AN15" s="141">
        <v>40543</v>
      </c>
      <c r="AO15" s="138">
        <v>145000</v>
      </c>
      <c r="AP15" s="141">
        <v>40543</v>
      </c>
      <c r="AQ15" s="138">
        <v>355</v>
      </c>
      <c r="AR15" s="141">
        <v>40543</v>
      </c>
      <c r="AS15" s="138">
        <v>190</v>
      </c>
      <c r="AT15" s="141">
        <v>40543</v>
      </c>
      <c r="AU15" s="138">
        <v>180</v>
      </c>
      <c r="AV15" s="141">
        <v>40543</v>
      </c>
      <c r="AW15" s="138">
        <v>94</v>
      </c>
      <c r="AX15" s="141">
        <v>40543</v>
      </c>
      <c r="AY15" s="138">
        <v>11.5</v>
      </c>
    </row>
    <row r="16" spans="1:51">
      <c r="H16" s="137">
        <v>40574</v>
      </c>
      <c r="I16" s="138">
        <v>340</v>
      </c>
      <c r="J16" s="141">
        <v>40574</v>
      </c>
      <c r="K16" s="138">
        <v>12.5</v>
      </c>
      <c r="L16" s="141">
        <v>40574</v>
      </c>
      <c r="M16" s="138">
        <v>285</v>
      </c>
      <c r="N16" s="141">
        <v>40574</v>
      </c>
      <c r="O16" s="138">
        <v>29.5</v>
      </c>
      <c r="P16" s="141">
        <v>40574</v>
      </c>
      <c r="Q16" s="138">
        <v>2</v>
      </c>
      <c r="R16" s="141">
        <v>40574</v>
      </c>
      <c r="S16" s="138">
        <v>86.5</v>
      </c>
      <c r="T16" s="141">
        <v>40574</v>
      </c>
      <c r="U16" s="138">
        <v>86.5</v>
      </c>
      <c r="V16" s="141">
        <v>40574</v>
      </c>
      <c r="W16" s="138">
        <v>86.5</v>
      </c>
      <c r="X16" s="141">
        <v>40574</v>
      </c>
      <c r="Y16" s="138">
        <v>86.5</v>
      </c>
      <c r="Z16" s="141">
        <v>40574</v>
      </c>
      <c r="AA16" s="138">
        <v>86.5</v>
      </c>
      <c r="AB16" s="137">
        <v>40574</v>
      </c>
      <c r="AC16" s="138">
        <v>340</v>
      </c>
      <c r="AD16" s="141">
        <v>40574</v>
      </c>
      <c r="AE16" s="138">
        <v>12.5</v>
      </c>
      <c r="AF16" s="141">
        <v>40574</v>
      </c>
      <c r="AG16" s="138">
        <v>285</v>
      </c>
      <c r="AH16" s="141">
        <v>40574</v>
      </c>
      <c r="AI16" s="138">
        <v>29.5</v>
      </c>
      <c r="AJ16" s="141">
        <v>40574</v>
      </c>
      <c r="AK16" s="138">
        <v>2</v>
      </c>
      <c r="AL16" s="141">
        <v>40574</v>
      </c>
      <c r="AM16" s="138">
        <v>86.5</v>
      </c>
      <c r="AN16" s="141">
        <v>40574</v>
      </c>
      <c r="AO16" s="138">
        <v>145000</v>
      </c>
      <c r="AP16" s="141">
        <v>40574</v>
      </c>
      <c r="AQ16" s="138">
        <v>355</v>
      </c>
      <c r="AR16" s="141">
        <v>40574</v>
      </c>
      <c r="AS16" s="138">
        <v>170</v>
      </c>
      <c r="AT16" s="141">
        <v>40574</v>
      </c>
      <c r="AU16" s="138">
        <v>180</v>
      </c>
      <c r="AV16" s="141">
        <v>40574</v>
      </c>
      <c r="AW16" s="138">
        <v>95</v>
      </c>
      <c r="AX16" s="141">
        <v>40574</v>
      </c>
      <c r="AY16" s="138">
        <v>11</v>
      </c>
    </row>
    <row r="17" spans="1:51">
      <c r="H17" s="137">
        <v>40602</v>
      </c>
      <c r="I17" s="138">
        <v>370</v>
      </c>
      <c r="J17" s="141">
        <v>40602</v>
      </c>
      <c r="K17" s="138">
        <v>12.5</v>
      </c>
      <c r="L17" s="141">
        <v>40602</v>
      </c>
      <c r="M17" s="138">
        <v>285</v>
      </c>
      <c r="N17" s="141">
        <v>40602</v>
      </c>
      <c r="O17" s="138">
        <v>31</v>
      </c>
      <c r="P17" s="141">
        <v>40602</v>
      </c>
      <c r="Q17" s="138">
        <v>2</v>
      </c>
      <c r="R17" s="141">
        <v>40602</v>
      </c>
      <c r="S17" s="138">
        <v>90</v>
      </c>
      <c r="T17" s="141">
        <v>40602</v>
      </c>
      <c r="U17" s="138">
        <v>90</v>
      </c>
      <c r="V17" s="141">
        <v>40602</v>
      </c>
      <c r="W17" s="138">
        <v>90</v>
      </c>
      <c r="X17" s="141">
        <v>40602</v>
      </c>
      <c r="Y17" s="138">
        <v>90</v>
      </c>
      <c r="Z17" s="141">
        <v>40602</v>
      </c>
      <c r="AA17" s="138">
        <v>90</v>
      </c>
      <c r="AB17" s="137">
        <v>40602</v>
      </c>
      <c r="AC17" s="138">
        <v>370</v>
      </c>
      <c r="AD17" s="141">
        <v>40602</v>
      </c>
      <c r="AE17" s="138">
        <v>12.5</v>
      </c>
      <c r="AF17" s="141">
        <v>40602</v>
      </c>
      <c r="AG17" s="138">
        <v>285</v>
      </c>
      <c r="AH17" s="141">
        <v>40602</v>
      </c>
      <c r="AI17" s="138">
        <v>31</v>
      </c>
      <c r="AJ17" s="141">
        <v>40602</v>
      </c>
      <c r="AK17" s="138">
        <v>2</v>
      </c>
      <c r="AL17" s="141">
        <v>40602</v>
      </c>
      <c r="AM17" s="138">
        <v>90</v>
      </c>
      <c r="AN17" s="141">
        <v>40602</v>
      </c>
      <c r="AO17" s="138">
        <v>145000</v>
      </c>
      <c r="AP17" s="141">
        <v>40602</v>
      </c>
      <c r="AQ17" s="138">
        <v>355</v>
      </c>
      <c r="AR17" s="141">
        <v>40602</v>
      </c>
      <c r="AS17" s="138">
        <v>170</v>
      </c>
      <c r="AT17" s="141">
        <v>40602</v>
      </c>
      <c r="AU17" s="138">
        <v>182</v>
      </c>
      <c r="AV17" s="141">
        <v>40602</v>
      </c>
      <c r="AW17" s="138">
        <v>105</v>
      </c>
      <c r="AX17" s="141">
        <v>40602</v>
      </c>
      <c r="AY17" s="138">
        <v>12</v>
      </c>
    </row>
    <row r="18" spans="1:51">
      <c r="H18" s="137">
        <v>40633</v>
      </c>
      <c r="I18" s="138">
        <v>340</v>
      </c>
      <c r="J18" s="141">
        <v>40633</v>
      </c>
      <c r="K18" s="138">
        <v>13.5</v>
      </c>
      <c r="L18" s="141">
        <v>40633</v>
      </c>
      <c r="M18" s="138">
        <v>380</v>
      </c>
      <c r="N18" s="141">
        <v>40633</v>
      </c>
      <c r="O18" s="138">
        <v>31</v>
      </c>
      <c r="P18" s="141">
        <v>40633</v>
      </c>
      <c r="Q18" s="138">
        <v>2</v>
      </c>
      <c r="R18" s="141">
        <v>40633</v>
      </c>
      <c r="S18" s="138">
        <v>89</v>
      </c>
      <c r="T18" s="141">
        <v>40633</v>
      </c>
      <c r="U18" s="138">
        <v>89</v>
      </c>
      <c r="V18" s="141">
        <v>40633</v>
      </c>
      <c r="W18" s="138">
        <v>89</v>
      </c>
      <c r="X18" s="141">
        <v>40633</v>
      </c>
      <c r="Y18" s="138">
        <v>89</v>
      </c>
      <c r="Z18" s="141">
        <v>40633</v>
      </c>
      <c r="AA18" s="138">
        <v>89</v>
      </c>
      <c r="AB18" s="137">
        <v>40633</v>
      </c>
      <c r="AC18" s="138">
        <v>340</v>
      </c>
      <c r="AD18" s="141">
        <v>40633</v>
      </c>
      <c r="AE18" s="138">
        <v>13.5</v>
      </c>
      <c r="AF18" s="141">
        <v>40633</v>
      </c>
      <c r="AG18" s="138">
        <v>380</v>
      </c>
      <c r="AH18" s="141">
        <v>40633</v>
      </c>
      <c r="AI18" s="138">
        <v>31</v>
      </c>
      <c r="AJ18" s="141">
        <v>40633</v>
      </c>
      <c r="AK18" s="138">
        <v>2</v>
      </c>
      <c r="AL18" s="141">
        <v>40633</v>
      </c>
      <c r="AM18" s="138">
        <v>89</v>
      </c>
      <c r="AN18" s="141">
        <v>40633</v>
      </c>
      <c r="AO18" s="138">
        <v>145000</v>
      </c>
      <c r="AP18" s="141">
        <v>40633</v>
      </c>
      <c r="AQ18" s="138">
        <v>360</v>
      </c>
      <c r="AR18" s="141">
        <v>40633</v>
      </c>
      <c r="AS18" s="138">
        <v>160</v>
      </c>
      <c r="AT18" s="141">
        <v>40633</v>
      </c>
      <c r="AU18" s="138">
        <v>190</v>
      </c>
      <c r="AV18" s="141">
        <v>40633</v>
      </c>
      <c r="AW18" s="138">
        <v>100</v>
      </c>
      <c r="AX18" s="141">
        <v>40633</v>
      </c>
      <c r="AY18" s="138">
        <v>12.5</v>
      </c>
    </row>
    <row r="19" spans="1:51">
      <c r="H19" s="137">
        <v>40663</v>
      </c>
      <c r="I19" s="138">
        <v>340</v>
      </c>
      <c r="J19" s="141">
        <v>40663</v>
      </c>
      <c r="K19" s="138">
        <v>15</v>
      </c>
      <c r="L19" s="141">
        <v>40663</v>
      </c>
      <c r="M19" s="138">
        <v>350</v>
      </c>
      <c r="N19" s="141">
        <v>40663</v>
      </c>
      <c r="O19" s="138">
        <v>33.5</v>
      </c>
      <c r="P19" s="141">
        <v>40663</v>
      </c>
      <c r="Q19" s="138">
        <v>2</v>
      </c>
      <c r="R19" s="141">
        <v>40663</v>
      </c>
      <c r="S19" s="138">
        <v>85</v>
      </c>
      <c r="T19" s="141">
        <v>40663</v>
      </c>
      <c r="U19" s="138">
        <v>85</v>
      </c>
      <c r="V19" s="141">
        <v>40663</v>
      </c>
      <c r="W19" s="138">
        <v>85</v>
      </c>
      <c r="X19" s="141">
        <v>40663</v>
      </c>
      <c r="Y19" s="138">
        <v>85</v>
      </c>
      <c r="Z19" s="141">
        <v>40663</v>
      </c>
      <c r="AA19" s="138">
        <v>85</v>
      </c>
      <c r="AB19" s="137">
        <v>40663</v>
      </c>
      <c r="AC19" s="138">
        <v>340</v>
      </c>
      <c r="AD19" s="141">
        <v>40663</v>
      </c>
      <c r="AE19" s="138">
        <v>15</v>
      </c>
      <c r="AF19" s="141">
        <v>40663</v>
      </c>
      <c r="AG19" s="138">
        <v>350</v>
      </c>
      <c r="AH19" s="141">
        <v>40663</v>
      </c>
      <c r="AI19" s="138">
        <v>33.5</v>
      </c>
      <c r="AJ19" s="141">
        <v>40663</v>
      </c>
      <c r="AK19" s="138">
        <v>2</v>
      </c>
      <c r="AL19" s="141">
        <v>40663</v>
      </c>
      <c r="AM19" s="138">
        <v>85</v>
      </c>
      <c r="AN19" s="141">
        <v>40663</v>
      </c>
      <c r="AO19" s="138">
        <v>145000</v>
      </c>
      <c r="AP19" s="141">
        <v>40663</v>
      </c>
      <c r="AQ19" s="138">
        <v>360</v>
      </c>
      <c r="AR19" s="141">
        <v>40663</v>
      </c>
      <c r="AS19" s="138">
        <v>160</v>
      </c>
      <c r="AT19" s="141">
        <v>40663</v>
      </c>
      <c r="AU19" s="138">
        <v>180</v>
      </c>
      <c r="AV19" s="141">
        <v>40663</v>
      </c>
      <c r="AW19" s="138">
        <v>106</v>
      </c>
      <c r="AX19" s="141">
        <v>40663</v>
      </c>
      <c r="AY19" s="138">
        <v>10</v>
      </c>
    </row>
    <row r="20" spans="1:51">
      <c r="H20" s="137">
        <v>40694</v>
      </c>
      <c r="I20" s="138">
        <v>320</v>
      </c>
      <c r="J20" s="141">
        <v>40694</v>
      </c>
      <c r="K20" s="138">
        <v>16.2</v>
      </c>
      <c r="L20" s="141">
        <v>40694</v>
      </c>
      <c r="M20" s="138">
        <v>220</v>
      </c>
      <c r="N20" s="141">
        <v>40694</v>
      </c>
      <c r="O20" s="138">
        <v>29</v>
      </c>
      <c r="P20" s="141">
        <v>40694</v>
      </c>
      <c r="Q20" s="138">
        <v>2</v>
      </c>
      <c r="R20" s="141">
        <v>40694</v>
      </c>
      <c r="S20" s="138">
        <v>83</v>
      </c>
      <c r="T20" s="141">
        <v>40694</v>
      </c>
      <c r="U20" s="138">
        <v>83</v>
      </c>
      <c r="V20" s="141">
        <v>40694</v>
      </c>
      <c r="W20" s="138">
        <v>83</v>
      </c>
      <c r="X20" s="141">
        <v>40694</v>
      </c>
      <c r="Y20" s="138">
        <v>83</v>
      </c>
      <c r="Z20" s="141">
        <v>40694</v>
      </c>
      <c r="AA20" s="138">
        <v>83</v>
      </c>
      <c r="AB20" s="137">
        <v>40694</v>
      </c>
      <c r="AC20" s="138">
        <v>320</v>
      </c>
      <c r="AD20" s="141">
        <v>40694</v>
      </c>
      <c r="AE20" s="138">
        <v>16.2</v>
      </c>
      <c r="AF20" s="141">
        <v>40694</v>
      </c>
      <c r="AG20" s="138">
        <v>220</v>
      </c>
      <c r="AH20" s="141">
        <v>40694</v>
      </c>
      <c r="AI20" s="138">
        <v>29</v>
      </c>
      <c r="AJ20" s="141">
        <v>40694</v>
      </c>
      <c r="AK20" s="138">
        <v>2</v>
      </c>
      <c r="AL20" s="141">
        <v>40694</v>
      </c>
      <c r="AM20" s="138">
        <v>83</v>
      </c>
      <c r="AN20" s="141">
        <v>40694</v>
      </c>
      <c r="AO20" s="138">
        <v>145000</v>
      </c>
      <c r="AP20" s="141">
        <v>40694</v>
      </c>
      <c r="AQ20" s="138">
        <v>360</v>
      </c>
      <c r="AR20" s="141">
        <v>40694</v>
      </c>
      <c r="AS20" s="138">
        <v>135</v>
      </c>
      <c r="AT20" s="141">
        <v>40694</v>
      </c>
      <c r="AU20" s="138">
        <v>180</v>
      </c>
      <c r="AV20" s="141">
        <v>40694</v>
      </c>
      <c r="AW20" s="138">
        <v>107</v>
      </c>
      <c r="AX20" s="141">
        <v>40694</v>
      </c>
      <c r="AY20" s="138">
        <v>10.7</v>
      </c>
    </row>
    <row r="21" spans="1:51">
      <c r="A21" s="142" t="s">
        <v>348</v>
      </c>
      <c r="H21" s="137">
        <v>40724</v>
      </c>
      <c r="I21" s="138">
        <v>345</v>
      </c>
      <c r="J21" s="141">
        <v>40724</v>
      </c>
      <c r="K21" s="138">
        <v>16</v>
      </c>
      <c r="L21" s="141">
        <v>40724</v>
      </c>
      <c r="M21" s="138">
        <v>235</v>
      </c>
      <c r="N21" s="141">
        <v>40724</v>
      </c>
      <c r="O21" s="138">
        <v>29.5</v>
      </c>
      <c r="P21" s="141">
        <v>40724</v>
      </c>
      <c r="Q21" s="138">
        <v>2</v>
      </c>
      <c r="R21" s="141">
        <v>40724</v>
      </c>
      <c r="S21" s="138">
        <v>81.5</v>
      </c>
      <c r="T21" s="141">
        <v>40724</v>
      </c>
      <c r="U21" s="138">
        <v>81.5</v>
      </c>
      <c r="V21" s="141">
        <v>40724</v>
      </c>
      <c r="W21" s="138">
        <v>81.5</v>
      </c>
      <c r="X21" s="141">
        <v>40724</v>
      </c>
      <c r="Y21" s="138">
        <v>81.5</v>
      </c>
      <c r="Z21" s="141">
        <v>40724</v>
      </c>
      <c r="AA21" s="138">
        <v>81.5</v>
      </c>
      <c r="AB21" s="137">
        <v>40724</v>
      </c>
      <c r="AC21" s="138">
        <v>345</v>
      </c>
      <c r="AD21" s="141">
        <v>40724</v>
      </c>
      <c r="AE21" s="138">
        <v>16</v>
      </c>
      <c r="AF21" s="141">
        <v>40724</v>
      </c>
      <c r="AG21" s="138">
        <v>235</v>
      </c>
      <c r="AH21" s="141">
        <v>40724</v>
      </c>
      <c r="AI21" s="138">
        <v>29.5</v>
      </c>
      <c r="AJ21" s="141">
        <v>40724</v>
      </c>
      <c r="AK21" s="138">
        <v>2</v>
      </c>
      <c r="AL21" s="141">
        <v>40724</v>
      </c>
      <c r="AM21" s="138">
        <v>81.5</v>
      </c>
      <c r="AN21" s="141">
        <v>40724</v>
      </c>
      <c r="AO21" s="138">
        <v>145000</v>
      </c>
      <c r="AP21" s="141">
        <v>40724</v>
      </c>
      <c r="AQ21" s="138">
        <v>360</v>
      </c>
      <c r="AR21" s="141">
        <v>40724</v>
      </c>
      <c r="AS21" s="138">
        <v>145</v>
      </c>
      <c r="AT21" s="141">
        <v>40724</v>
      </c>
      <c r="AU21" s="138">
        <v>178</v>
      </c>
      <c r="AV21" s="141">
        <v>40724</v>
      </c>
      <c r="AW21" s="138">
        <v>105</v>
      </c>
      <c r="AX21" s="141">
        <v>40724</v>
      </c>
      <c r="AY21" s="138">
        <v>11</v>
      </c>
    </row>
    <row r="22" spans="1:51">
      <c r="H22" s="137">
        <v>40755</v>
      </c>
      <c r="I22" s="138">
        <v>345</v>
      </c>
      <c r="J22" s="141">
        <v>40755</v>
      </c>
      <c r="K22" s="138">
        <v>16.5</v>
      </c>
      <c r="L22" s="141">
        <v>40755</v>
      </c>
      <c r="M22" s="138">
        <v>235</v>
      </c>
      <c r="N22" s="141">
        <v>40755</v>
      </c>
      <c r="O22" s="138">
        <v>25.5</v>
      </c>
      <c r="P22" s="141">
        <v>40755</v>
      </c>
      <c r="Q22" s="138">
        <v>2.2000000000000002</v>
      </c>
      <c r="R22" s="141">
        <v>40755</v>
      </c>
      <c r="S22" s="138">
        <v>88</v>
      </c>
      <c r="T22" s="141">
        <v>40755</v>
      </c>
      <c r="U22" s="138">
        <v>88</v>
      </c>
      <c r="V22" s="141">
        <v>40755</v>
      </c>
      <c r="W22" s="138">
        <v>88</v>
      </c>
      <c r="X22" s="141">
        <v>40755</v>
      </c>
      <c r="Y22" s="138">
        <v>88</v>
      </c>
      <c r="Z22" s="141">
        <v>40755</v>
      </c>
      <c r="AA22" s="138">
        <v>88</v>
      </c>
      <c r="AB22" s="137">
        <v>40755</v>
      </c>
      <c r="AC22" s="138">
        <v>345</v>
      </c>
      <c r="AD22" s="141">
        <v>40755</v>
      </c>
      <c r="AE22" s="138">
        <v>16.5</v>
      </c>
      <c r="AF22" s="141">
        <v>40755</v>
      </c>
      <c r="AG22" s="138">
        <v>235</v>
      </c>
      <c r="AH22" s="141">
        <v>40755</v>
      </c>
      <c r="AI22" s="138">
        <v>25.5</v>
      </c>
      <c r="AJ22" s="141">
        <v>40755</v>
      </c>
      <c r="AK22" s="138">
        <v>2.2000000000000002</v>
      </c>
      <c r="AL22" s="141">
        <v>40755</v>
      </c>
      <c r="AM22" s="138">
        <v>88</v>
      </c>
      <c r="AN22" s="141">
        <v>40755</v>
      </c>
      <c r="AO22" s="138">
        <v>145000</v>
      </c>
      <c r="AP22" s="141">
        <v>40755</v>
      </c>
      <c r="AQ22" s="138">
        <v>360</v>
      </c>
      <c r="AR22" s="141">
        <v>40755</v>
      </c>
      <c r="AS22" s="138">
        <v>135</v>
      </c>
      <c r="AT22" s="141">
        <v>40755</v>
      </c>
      <c r="AU22" s="138">
        <v>178</v>
      </c>
      <c r="AV22" s="141">
        <v>40755</v>
      </c>
      <c r="AW22" s="138">
        <v>97.5</v>
      </c>
      <c r="AX22" s="141">
        <v>40755</v>
      </c>
      <c r="AY22" s="138">
        <v>9</v>
      </c>
    </row>
    <row r="23" spans="1:51">
      <c r="H23" s="137">
        <v>40786</v>
      </c>
      <c r="I23" s="138">
        <v>350</v>
      </c>
      <c r="J23" s="141">
        <v>40786</v>
      </c>
      <c r="K23" s="138">
        <v>17</v>
      </c>
      <c r="L23" s="141">
        <v>40786</v>
      </c>
      <c r="M23" s="138">
        <v>265</v>
      </c>
      <c r="N23" s="141">
        <v>40786</v>
      </c>
      <c r="O23" s="138">
        <v>20.5</v>
      </c>
      <c r="P23" s="141">
        <v>40786</v>
      </c>
      <c r="Q23" s="138">
        <v>1.5</v>
      </c>
      <c r="R23" s="141">
        <v>40786</v>
      </c>
      <c r="S23" s="138">
        <v>86</v>
      </c>
      <c r="T23" s="141">
        <v>40786</v>
      </c>
      <c r="U23" s="138">
        <v>86</v>
      </c>
      <c r="V23" s="141">
        <v>40786</v>
      </c>
      <c r="W23" s="138">
        <v>86</v>
      </c>
      <c r="X23" s="141">
        <v>40786</v>
      </c>
      <c r="Y23" s="138">
        <v>86</v>
      </c>
      <c r="Z23" s="141">
        <v>40786</v>
      </c>
      <c r="AA23" s="138">
        <v>86</v>
      </c>
      <c r="AB23" s="137">
        <v>40786</v>
      </c>
      <c r="AC23" s="138">
        <v>350</v>
      </c>
      <c r="AD23" s="141">
        <v>40786</v>
      </c>
      <c r="AE23" s="138">
        <v>17</v>
      </c>
      <c r="AF23" s="141">
        <v>40786</v>
      </c>
      <c r="AG23" s="138">
        <v>265</v>
      </c>
      <c r="AH23" s="141">
        <v>40786</v>
      </c>
      <c r="AI23" s="138">
        <v>20.5</v>
      </c>
      <c r="AJ23" s="141">
        <v>40786</v>
      </c>
      <c r="AK23" s="138">
        <v>1.5</v>
      </c>
      <c r="AL23" s="141">
        <v>40786</v>
      </c>
      <c r="AM23" s="138">
        <v>86</v>
      </c>
      <c r="AN23" s="141">
        <v>40786</v>
      </c>
      <c r="AO23" s="138">
        <v>145000</v>
      </c>
      <c r="AP23" s="141">
        <v>40786</v>
      </c>
      <c r="AQ23" s="138">
        <v>360</v>
      </c>
      <c r="AR23" s="141">
        <v>40786</v>
      </c>
      <c r="AS23" s="138">
        <v>120</v>
      </c>
      <c r="AT23" s="141">
        <v>40786</v>
      </c>
      <c r="AU23" s="138">
        <v>145</v>
      </c>
      <c r="AV23" s="141">
        <v>40786</v>
      </c>
      <c r="AW23" s="138">
        <v>97</v>
      </c>
      <c r="AX23" s="141">
        <v>40786</v>
      </c>
      <c r="AY23" s="138">
        <v>9</v>
      </c>
    </row>
    <row r="24" spans="1:51">
      <c r="H24" s="137">
        <v>40816</v>
      </c>
      <c r="I24" s="138">
        <v>345</v>
      </c>
      <c r="J24" s="141">
        <v>40816</v>
      </c>
      <c r="K24" s="138">
        <v>16</v>
      </c>
      <c r="L24" s="141">
        <v>40816</v>
      </c>
      <c r="M24" s="138">
        <v>200</v>
      </c>
      <c r="N24" s="141">
        <v>40816</v>
      </c>
      <c r="O24" s="138">
        <v>20</v>
      </c>
      <c r="P24" s="141">
        <v>40816</v>
      </c>
      <c r="Q24" s="138">
        <v>1.5</v>
      </c>
      <c r="R24" s="141">
        <v>40816</v>
      </c>
      <c r="S24" s="138">
        <v>84</v>
      </c>
      <c r="T24" s="141">
        <v>40816</v>
      </c>
      <c r="U24" s="138">
        <v>84</v>
      </c>
      <c r="V24" s="141">
        <v>40816</v>
      </c>
      <c r="W24" s="138">
        <v>84</v>
      </c>
      <c r="X24" s="141">
        <v>40816</v>
      </c>
      <c r="Y24" s="138">
        <v>84</v>
      </c>
      <c r="Z24" s="141">
        <v>40816</v>
      </c>
      <c r="AA24" s="138">
        <v>84</v>
      </c>
      <c r="AB24" s="137">
        <v>40816</v>
      </c>
      <c r="AC24" s="138">
        <v>345</v>
      </c>
      <c r="AD24" s="141">
        <v>40816</v>
      </c>
      <c r="AE24" s="138">
        <v>16</v>
      </c>
      <c r="AF24" s="141">
        <v>40816</v>
      </c>
      <c r="AG24" s="138">
        <v>200</v>
      </c>
      <c r="AH24" s="141">
        <v>40816</v>
      </c>
      <c r="AI24" s="138">
        <v>20</v>
      </c>
      <c r="AJ24" s="141">
        <v>40816</v>
      </c>
      <c r="AK24" s="138">
        <v>1.5</v>
      </c>
      <c r="AL24" s="141">
        <v>40816</v>
      </c>
      <c r="AM24" s="138">
        <v>84</v>
      </c>
      <c r="AN24" s="141">
        <v>40816</v>
      </c>
      <c r="AO24" s="138">
        <v>145000</v>
      </c>
      <c r="AP24" s="141">
        <v>40816</v>
      </c>
      <c r="AQ24" s="138">
        <v>360</v>
      </c>
      <c r="AR24" s="141">
        <v>40816</v>
      </c>
      <c r="AS24" s="138">
        <v>100</v>
      </c>
      <c r="AT24" s="141">
        <v>40816</v>
      </c>
      <c r="AU24" s="138">
        <v>145</v>
      </c>
      <c r="AV24" s="141">
        <v>40816</v>
      </c>
      <c r="AW24" s="138">
        <v>85</v>
      </c>
      <c r="AX24" s="141">
        <v>40816</v>
      </c>
      <c r="AY24" s="138">
        <v>8.5</v>
      </c>
    </row>
    <row r="25" spans="1:51">
      <c r="A25" s="139"/>
      <c r="H25" s="137">
        <v>40847</v>
      </c>
      <c r="I25" s="138">
        <v>345</v>
      </c>
      <c r="J25" s="141">
        <v>40847</v>
      </c>
      <c r="K25" s="138">
        <v>15.5</v>
      </c>
      <c r="L25" s="141">
        <v>40847</v>
      </c>
      <c r="M25" s="138">
        <v>200</v>
      </c>
      <c r="N25" s="141">
        <v>40847</v>
      </c>
      <c r="O25" s="138">
        <v>15</v>
      </c>
      <c r="P25" s="141">
        <v>40847</v>
      </c>
      <c r="Q25" s="138">
        <v>1.4</v>
      </c>
      <c r="R25" s="141">
        <v>40847</v>
      </c>
      <c r="S25" s="138">
        <v>81</v>
      </c>
      <c r="T25" s="141">
        <v>40847</v>
      </c>
      <c r="U25" s="138">
        <v>81</v>
      </c>
      <c r="V25" s="141">
        <v>40847</v>
      </c>
      <c r="W25" s="138">
        <v>81</v>
      </c>
      <c r="X25" s="141">
        <v>40847</v>
      </c>
      <c r="Y25" s="138">
        <v>81</v>
      </c>
      <c r="Z25" s="141">
        <v>40847</v>
      </c>
      <c r="AA25" s="138">
        <v>81</v>
      </c>
      <c r="AB25" s="137">
        <v>40847</v>
      </c>
      <c r="AC25" s="138">
        <v>345</v>
      </c>
      <c r="AD25" s="141">
        <v>40847</v>
      </c>
      <c r="AE25" s="138">
        <v>15.5</v>
      </c>
      <c r="AF25" s="141">
        <v>40847</v>
      </c>
      <c r="AG25" s="138">
        <v>200</v>
      </c>
      <c r="AH25" s="141">
        <v>40847</v>
      </c>
      <c r="AI25" s="138">
        <v>15</v>
      </c>
      <c r="AJ25" s="141">
        <v>40847</v>
      </c>
      <c r="AK25" s="138">
        <v>1.4</v>
      </c>
      <c r="AL25" s="141">
        <v>40847</v>
      </c>
      <c r="AM25" s="138">
        <v>81</v>
      </c>
      <c r="AN25" s="141">
        <v>40847</v>
      </c>
      <c r="AO25" s="138">
        <v>145000</v>
      </c>
      <c r="AP25" s="141">
        <v>40847</v>
      </c>
      <c r="AQ25" s="138">
        <v>360</v>
      </c>
      <c r="AR25" s="141">
        <v>40847</v>
      </c>
      <c r="AS25" s="138">
        <v>92.5</v>
      </c>
      <c r="AT25" s="141">
        <v>40847</v>
      </c>
      <c r="AU25" s="138">
        <v>132</v>
      </c>
      <c r="AV25" s="141">
        <v>40847</v>
      </c>
      <c r="AW25" s="138">
        <v>77.5</v>
      </c>
      <c r="AX25" s="141">
        <v>40847</v>
      </c>
      <c r="AY25" s="138">
        <v>8.5</v>
      </c>
    </row>
    <row r="26" spans="1:51">
      <c r="A26" s="140"/>
      <c r="H26" s="137">
        <v>40877</v>
      </c>
      <c r="I26" s="138">
        <v>345</v>
      </c>
      <c r="J26" s="141">
        <v>40877</v>
      </c>
      <c r="K26" s="138">
        <v>15.2</v>
      </c>
      <c r="L26" s="141">
        <v>40877</v>
      </c>
      <c r="M26" s="138">
        <v>237</v>
      </c>
      <c r="N26" s="141">
        <v>40877</v>
      </c>
      <c r="O26" s="138">
        <v>15</v>
      </c>
      <c r="P26" s="141">
        <v>40877</v>
      </c>
      <c r="Q26" s="138">
        <v>1.5</v>
      </c>
      <c r="R26" s="141">
        <v>40877</v>
      </c>
      <c r="S26" s="138">
        <v>78.5</v>
      </c>
      <c r="T26" s="141">
        <v>40877</v>
      </c>
      <c r="U26" s="138">
        <v>78.5</v>
      </c>
      <c r="V26" s="141">
        <v>40877</v>
      </c>
      <c r="W26" s="138">
        <v>78.5</v>
      </c>
      <c r="X26" s="141">
        <v>40877</v>
      </c>
      <c r="Y26" s="138">
        <v>78.5</v>
      </c>
      <c r="Z26" s="141">
        <v>40877</v>
      </c>
      <c r="AA26" s="138">
        <v>78.5</v>
      </c>
      <c r="AB26" s="137">
        <v>40877</v>
      </c>
      <c r="AC26" s="138">
        <v>345</v>
      </c>
      <c r="AD26" s="141">
        <v>40877</v>
      </c>
      <c r="AE26" s="138">
        <v>15.2</v>
      </c>
      <c r="AF26" s="141">
        <v>40877</v>
      </c>
      <c r="AG26" s="138">
        <v>237</v>
      </c>
      <c r="AH26" s="141">
        <v>40877</v>
      </c>
      <c r="AI26" s="138">
        <v>15</v>
      </c>
      <c r="AJ26" s="141">
        <v>40877</v>
      </c>
      <c r="AK26" s="138">
        <v>1.5</v>
      </c>
      <c r="AL26" s="141">
        <v>40877</v>
      </c>
      <c r="AM26" s="138">
        <v>78.5</v>
      </c>
      <c r="AN26" s="141">
        <v>40877</v>
      </c>
      <c r="AO26" s="138">
        <v>145000</v>
      </c>
      <c r="AP26" s="141">
        <v>40877</v>
      </c>
      <c r="AQ26" s="138">
        <v>360</v>
      </c>
      <c r="AR26" s="141">
        <v>40877</v>
      </c>
      <c r="AS26" s="138">
        <v>82.5</v>
      </c>
      <c r="AT26" s="141">
        <v>40877</v>
      </c>
      <c r="AU26" s="138">
        <v>120</v>
      </c>
      <c r="AV26" s="141">
        <v>40877</v>
      </c>
      <c r="AW26" s="138">
        <v>77.5</v>
      </c>
      <c r="AX26" s="141">
        <v>40877</v>
      </c>
      <c r="AY26" s="138">
        <v>8.5</v>
      </c>
    </row>
    <row r="27" spans="1:51">
      <c r="H27" s="137">
        <v>40908</v>
      </c>
      <c r="I27" s="138">
        <v>395</v>
      </c>
      <c r="J27" s="141">
        <v>40908</v>
      </c>
      <c r="K27" s="138">
        <v>15.5</v>
      </c>
      <c r="L27" s="141">
        <v>40908</v>
      </c>
      <c r="M27" s="138">
        <v>240</v>
      </c>
      <c r="N27" s="141">
        <v>40908</v>
      </c>
      <c r="O27" s="138">
        <v>13.8</v>
      </c>
      <c r="P27" s="141">
        <v>40908</v>
      </c>
      <c r="Q27" s="138">
        <v>1.4</v>
      </c>
      <c r="R27" s="141">
        <v>40908</v>
      </c>
      <c r="S27" s="138">
        <v>79</v>
      </c>
      <c r="T27" s="141">
        <v>40908</v>
      </c>
      <c r="U27" s="138">
        <v>79</v>
      </c>
      <c r="V27" s="141">
        <v>40908</v>
      </c>
      <c r="W27" s="138">
        <v>79</v>
      </c>
      <c r="X27" s="141">
        <v>40908</v>
      </c>
      <c r="Y27" s="138">
        <v>79</v>
      </c>
      <c r="Z27" s="141">
        <v>40908</v>
      </c>
      <c r="AA27" s="138">
        <v>79</v>
      </c>
      <c r="AB27" s="137">
        <v>40908</v>
      </c>
      <c r="AC27" s="138">
        <v>395</v>
      </c>
      <c r="AD27" s="141">
        <v>40908</v>
      </c>
      <c r="AE27" s="138">
        <v>15.5</v>
      </c>
      <c r="AF27" s="141">
        <v>40908</v>
      </c>
      <c r="AG27" s="138">
        <v>240</v>
      </c>
      <c r="AH27" s="141">
        <v>40908</v>
      </c>
      <c r="AI27" s="138">
        <v>13.8</v>
      </c>
      <c r="AJ27" s="141">
        <v>40908</v>
      </c>
      <c r="AK27" s="138">
        <v>1.4</v>
      </c>
      <c r="AL27" s="141">
        <v>40908</v>
      </c>
      <c r="AM27" s="138">
        <v>79</v>
      </c>
      <c r="AN27" s="141">
        <v>40908</v>
      </c>
      <c r="AO27" s="138">
        <v>145000</v>
      </c>
      <c r="AP27" s="141">
        <v>40908</v>
      </c>
      <c r="AQ27" s="138">
        <v>360</v>
      </c>
      <c r="AR27" s="141">
        <v>40908</v>
      </c>
      <c r="AS27" s="138">
        <v>110</v>
      </c>
      <c r="AT27" s="141">
        <v>40908</v>
      </c>
      <c r="AU27" s="138">
        <v>105</v>
      </c>
      <c r="AV27" s="141">
        <v>40908</v>
      </c>
      <c r="AW27" s="138">
        <v>70</v>
      </c>
      <c r="AX27" s="141">
        <v>40908</v>
      </c>
      <c r="AY27" s="138">
        <v>7.3</v>
      </c>
    </row>
    <row r="28" spans="1:51">
      <c r="H28" s="137">
        <v>40939</v>
      </c>
      <c r="I28" s="138">
        <v>395</v>
      </c>
      <c r="J28" s="141">
        <v>40939</v>
      </c>
      <c r="K28" s="138">
        <v>15.5</v>
      </c>
      <c r="L28" s="141">
        <v>40939</v>
      </c>
      <c r="M28" s="138">
        <v>240</v>
      </c>
      <c r="N28" s="141">
        <v>40939</v>
      </c>
      <c r="O28" s="138">
        <v>13.8</v>
      </c>
      <c r="P28" s="141">
        <v>40939</v>
      </c>
      <c r="Q28" s="138">
        <v>1.4</v>
      </c>
      <c r="R28" s="141">
        <v>40939</v>
      </c>
      <c r="S28" s="138">
        <v>82.5</v>
      </c>
      <c r="T28" s="141">
        <v>40939</v>
      </c>
      <c r="U28" s="138">
        <v>82.5</v>
      </c>
      <c r="V28" s="141">
        <v>40939</v>
      </c>
      <c r="W28" s="138">
        <v>82.5</v>
      </c>
      <c r="X28" s="141">
        <v>40939</v>
      </c>
      <c r="Y28" s="138">
        <v>82.5</v>
      </c>
      <c r="Z28" s="141">
        <v>40939</v>
      </c>
      <c r="AA28" s="138">
        <v>82.5</v>
      </c>
      <c r="AB28" s="137">
        <v>40939</v>
      </c>
      <c r="AC28" s="138">
        <v>395</v>
      </c>
      <c r="AD28" s="141">
        <v>40939</v>
      </c>
      <c r="AE28" s="138">
        <v>15.5</v>
      </c>
      <c r="AF28" s="141">
        <v>40939</v>
      </c>
      <c r="AG28" s="138">
        <v>240</v>
      </c>
      <c r="AH28" s="141">
        <v>40939</v>
      </c>
      <c r="AI28" s="138">
        <v>13.8</v>
      </c>
      <c r="AJ28" s="141">
        <v>40939</v>
      </c>
      <c r="AK28" s="138">
        <v>1.4</v>
      </c>
      <c r="AL28" s="141">
        <v>40939</v>
      </c>
      <c r="AM28" s="138">
        <v>82.5</v>
      </c>
      <c r="AN28" s="141">
        <v>40939</v>
      </c>
      <c r="AO28" s="138">
        <v>145000</v>
      </c>
      <c r="AP28" s="141">
        <v>40939</v>
      </c>
      <c r="AQ28" s="138">
        <v>360</v>
      </c>
      <c r="AR28" s="141">
        <v>40939</v>
      </c>
      <c r="AS28" s="138">
        <v>115</v>
      </c>
      <c r="AT28" s="141">
        <v>40939</v>
      </c>
      <c r="AU28" s="138">
        <v>105</v>
      </c>
      <c r="AV28" s="141">
        <v>40939</v>
      </c>
      <c r="AW28" s="138">
        <v>68</v>
      </c>
      <c r="AX28" s="141">
        <v>40939</v>
      </c>
      <c r="AY28" s="138">
        <v>8</v>
      </c>
    </row>
    <row r="29" spans="1:51">
      <c r="H29" s="137">
        <v>40968</v>
      </c>
      <c r="I29" s="138">
        <v>470</v>
      </c>
      <c r="J29" s="141">
        <v>40968</v>
      </c>
      <c r="K29" s="138">
        <v>15.75</v>
      </c>
      <c r="L29" s="141">
        <v>40968</v>
      </c>
      <c r="M29" s="138">
        <v>225</v>
      </c>
      <c r="N29" s="141">
        <v>40968</v>
      </c>
      <c r="O29" s="138">
        <v>14.5</v>
      </c>
      <c r="P29" s="141">
        <v>41121</v>
      </c>
      <c r="Q29" s="138">
        <v>1.8</v>
      </c>
      <c r="R29" s="141">
        <v>40968</v>
      </c>
      <c r="S29" s="138">
        <v>82</v>
      </c>
      <c r="T29" s="141">
        <v>40968</v>
      </c>
      <c r="U29" s="138">
        <v>82</v>
      </c>
      <c r="V29" s="141">
        <v>40968</v>
      </c>
      <c r="W29" s="138">
        <v>82</v>
      </c>
      <c r="X29" s="141">
        <v>40968</v>
      </c>
      <c r="Y29" s="138">
        <v>82</v>
      </c>
      <c r="Z29" s="141">
        <v>40968</v>
      </c>
      <c r="AA29" s="138">
        <v>82</v>
      </c>
      <c r="AB29" s="137">
        <v>40968</v>
      </c>
      <c r="AC29" s="138">
        <v>470</v>
      </c>
      <c r="AD29" s="141">
        <v>40968</v>
      </c>
      <c r="AE29" s="138">
        <v>15.75</v>
      </c>
      <c r="AF29" s="141">
        <v>40968</v>
      </c>
      <c r="AG29" s="138">
        <v>225</v>
      </c>
      <c r="AH29" s="141">
        <v>40968</v>
      </c>
      <c r="AI29" s="138">
        <v>14.5</v>
      </c>
      <c r="AJ29" s="141">
        <v>41121</v>
      </c>
      <c r="AK29" s="138">
        <v>1.8</v>
      </c>
      <c r="AL29" s="141">
        <v>40968</v>
      </c>
      <c r="AM29" s="138">
        <v>82</v>
      </c>
      <c r="AN29" s="141">
        <v>40968</v>
      </c>
      <c r="AO29" s="138">
        <v>160000</v>
      </c>
      <c r="AP29" s="141">
        <v>40968</v>
      </c>
      <c r="AQ29" s="138">
        <v>360</v>
      </c>
      <c r="AR29" s="141">
        <v>40968</v>
      </c>
      <c r="AS29" s="138">
        <v>140</v>
      </c>
      <c r="AT29" s="141">
        <v>40968</v>
      </c>
      <c r="AU29" s="138">
        <v>105</v>
      </c>
      <c r="AV29" s="141">
        <v>40968</v>
      </c>
      <c r="AW29" s="138">
        <v>83</v>
      </c>
      <c r="AX29" s="141">
        <v>40968</v>
      </c>
      <c r="AY29" s="138">
        <v>8.4</v>
      </c>
    </row>
    <row r="30" spans="1:51">
      <c r="H30" s="137">
        <v>40999</v>
      </c>
      <c r="I30" s="138">
        <v>520</v>
      </c>
      <c r="J30" s="141">
        <v>40999</v>
      </c>
      <c r="K30" s="138">
        <v>15.824999999999999</v>
      </c>
      <c r="L30" s="141">
        <v>40999</v>
      </c>
      <c r="M30" s="138">
        <v>220</v>
      </c>
      <c r="N30" s="141">
        <v>40999</v>
      </c>
      <c r="O30" s="138">
        <v>12.5</v>
      </c>
      <c r="P30" s="141">
        <v>41152</v>
      </c>
      <c r="Q30" s="138">
        <v>1.8</v>
      </c>
      <c r="R30" s="141">
        <v>40999</v>
      </c>
      <c r="S30" s="138">
        <v>81</v>
      </c>
      <c r="T30" s="141">
        <v>40999</v>
      </c>
      <c r="U30" s="138">
        <v>81</v>
      </c>
      <c r="V30" s="141">
        <v>40999</v>
      </c>
      <c r="W30" s="138">
        <v>81</v>
      </c>
      <c r="X30" s="141">
        <v>40999</v>
      </c>
      <c r="Y30" s="138">
        <v>81</v>
      </c>
      <c r="Z30" s="141">
        <v>40999</v>
      </c>
      <c r="AA30" s="138">
        <v>81</v>
      </c>
      <c r="AB30" s="137">
        <v>40999</v>
      </c>
      <c r="AC30" s="138">
        <v>520</v>
      </c>
      <c r="AD30" s="141">
        <v>40999</v>
      </c>
      <c r="AE30" s="138">
        <v>15.824999999999999</v>
      </c>
      <c r="AF30" s="141">
        <v>40999</v>
      </c>
      <c r="AG30" s="138">
        <v>220</v>
      </c>
      <c r="AH30" s="141">
        <v>40999</v>
      </c>
      <c r="AI30" s="138">
        <v>12.5</v>
      </c>
      <c r="AJ30" s="141">
        <v>41152</v>
      </c>
      <c r="AK30" s="138">
        <v>1.8</v>
      </c>
      <c r="AL30" s="141">
        <v>40999</v>
      </c>
      <c r="AM30" s="138">
        <v>81</v>
      </c>
      <c r="AN30" s="141">
        <v>40999</v>
      </c>
      <c r="AO30" s="138">
        <v>180000</v>
      </c>
      <c r="AP30" s="141">
        <v>40999</v>
      </c>
      <c r="AQ30" s="138">
        <v>360</v>
      </c>
      <c r="AR30" s="141">
        <v>40999</v>
      </c>
      <c r="AS30" s="138">
        <v>135</v>
      </c>
      <c r="AT30" s="141">
        <v>40999</v>
      </c>
      <c r="AU30" s="138">
        <v>105</v>
      </c>
      <c r="AV30" s="141">
        <v>40999</v>
      </c>
      <c r="AW30" s="138">
        <v>76</v>
      </c>
      <c r="AX30" s="141">
        <v>40999</v>
      </c>
      <c r="AY30" s="138">
        <v>8.5</v>
      </c>
    </row>
    <row r="31" spans="1:51">
      <c r="H31" s="137">
        <v>41029</v>
      </c>
      <c r="I31" s="138">
        <v>680</v>
      </c>
      <c r="J31" s="141">
        <v>41029</v>
      </c>
      <c r="K31" s="138">
        <v>16.125</v>
      </c>
      <c r="L31" s="141">
        <v>41029</v>
      </c>
      <c r="M31" s="138">
        <v>185</v>
      </c>
      <c r="N31" s="141">
        <v>41029</v>
      </c>
      <c r="O31" s="138">
        <v>11.5</v>
      </c>
      <c r="P31" s="141">
        <v>41182</v>
      </c>
      <c r="Q31" s="138">
        <v>1.8</v>
      </c>
      <c r="R31" s="141">
        <v>41029</v>
      </c>
      <c r="S31" s="138">
        <v>80</v>
      </c>
      <c r="T31" s="141">
        <v>41029</v>
      </c>
      <c r="U31" s="138">
        <v>80</v>
      </c>
      <c r="V31" s="141">
        <v>41029</v>
      </c>
      <c r="W31" s="138">
        <v>80</v>
      </c>
      <c r="X31" s="141">
        <v>41029</v>
      </c>
      <c r="Y31" s="138">
        <v>80</v>
      </c>
      <c r="Z31" s="141">
        <v>41029</v>
      </c>
      <c r="AA31" s="138">
        <v>80</v>
      </c>
      <c r="AB31" s="137">
        <v>41029</v>
      </c>
      <c r="AC31" s="138">
        <v>680</v>
      </c>
      <c r="AD31" s="141">
        <v>41029</v>
      </c>
      <c r="AE31" s="138">
        <v>16.125</v>
      </c>
      <c r="AF31" s="141">
        <v>41029</v>
      </c>
      <c r="AG31" s="138">
        <v>185</v>
      </c>
      <c r="AH31" s="141">
        <v>41029</v>
      </c>
      <c r="AI31" s="138">
        <v>11.5</v>
      </c>
      <c r="AJ31" s="141">
        <v>41182</v>
      </c>
      <c r="AK31" s="138">
        <v>1.8</v>
      </c>
      <c r="AL31" s="141">
        <v>41029</v>
      </c>
      <c r="AM31" s="138">
        <v>80</v>
      </c>
      <c r="AN31" s="141">
        <v>41029</v>
      </c>
      <c r="AO31" s="138">
        <v>180000</v>
      </c>
      <c r="AP31" s="141">
        <v>41029</v>
      </c>
      <c r="AQ31" s="138">
        <v>350</v>
      </c>
      <c r="AR31" s="141">
        <v>41029</v>
      </c>
      <c r="AS31" s="138">
        <v>115</v>
      </c>
      <c r="AT31" s="141">
        <v>41029</v>
      </c>
      <c r="AU31" s="138">
        <v>85</v>
      </c>
      <c r="AV31" s="141">
        <v>41029</v>
      </c>
      <c r="AW31" s="138">
        <v>73</v>
      </c>
      <c r="AX31" s="141">
        <v>41029</v>
      </c>
      <c r="AY31" s="138">
        <v>8</v>
      </c>
    </row>
    <row r="32" spans="1:51">
      <c r="H32" s="137">
        <v>41060</v>
      </c>
      <c r="I32" s="138">
        <v>715</v>
      </c>
      <c r="J32" s="141">
        <v>41060</v>
      </c>
      <c r="K32" s="138">
        <v>15.75</v>
      </c>
      <c r="L32" s="141">
        <v>41060</v>
      </c>
      <c r="M32" s="138">
        <v>180</v>
      </c>
      <c r="N32" s="141">
        <v>41060</v>
      </c>
      <c r="O32" s="138">
        <v>11</v>
      </c>
      <c r="P32" s="141">
        <v>41213</v>
      </c>
      <c r="Q32" s="138">
        <v>1.8</v>
      </c>
      <c r="R32" s="141">
        <v>41060</v>
      </c>
      <c r="S32" s="138">
        <v>78</v>
      </c>
      <c r="T32" s="141">
        <v>41060</v>
      </c>
      <c r="U32" s="138">
        <v>78</v>
      </c>
      <c r="V32" s="141">
        <v>41060</v>
      </c>
      <c r="W32" s="138">
        <v>78</v>
      </c>
      <c r="X32" s="141">
        <v>41060</v>
      </c>
      <c r="Y32" s="138">
        <v>78</v>
      </c>
      <c r="Z32" s="141">
        <v>41060</v>
      </c>
      <c r="AA32" s="138">
        <v>78</v>
      </c>
      <c r="AB32" s="137">
        <v>41060</v>
      </c>
      <c r="AC32" s="138">
        <v>715</v>
      </c>
      <c r="AD32" s="141">
        <v>41060</v>
      </c>
      <c r="AE32" s="138">
        <v>15.75</v>
      </c>
      <c r="AF32" s="141">
        <v>41060</v>
      </c>
      <c r="AG32" s="138">
        <v>180</v>
      </c>
      <c r="AH32" s="141">
        <v>41060</v>
      </c>
      <c r="AI32" s="138">
        <v>11</v>
      </c>
      <c r="AJ32" s="141">
        <v>41213</v>
      </c>
      <c r="AK32" s="138">
        <v>1.8</v>
      </c>
      <c r="AL32" s="141">
        <v>41060</v>
      </c>
      <c r="AM32" s="138">
        <v>78</v>
      </c>
      <c r="AN32" s="141">
        <v>41060</v>
      </c>
      <c r="AO32" s="138">
        <v>180000</v>
      </c>
      <c r="AP32" s="141">
        <v>41060</v>
      </c>
      <c r="AQ32" s="138">
        <v>350</v>
      </c>
      <c r="AR32" s="141">
        <v>41060</v>
      </c>
      <c r="AS32" s="138">
        <v>110</v>
      </c>
      <c r="AT32" s="141">
        <v>41060</v>
      </c>
      <c r="AU32" s="138">
        <v>78</v>
      </c>
      <c r="AV32" s="141">
        <v>41060</v>
      </c>
      <c r="AW32" s="138">
        <v>73</v>
      </c>
      <c r="AX32" s="141">
        <v>41060</v>
      </c>
      <c r="AY32" s="138">
        <v>8</v>
      </c>
    </row>
    <row r="33" spans="1:51">
      <c r="H33" s="137">
        <v>41090</v>
      </c>
      <c r="I33" s="138">
        <v>640</v>
      </c>
      <c r="J33" s="141">
        <v>41090</v>
      </c>
      <c r="K33" s="138">
        <v>15.75</v>
      </c>
      <c r="L33" s="141">
        <v>41090</v>
      </c>
      <c r="M33" s="138">
        <v>200</v>
      </c>
      <c r="N33" s="141">
        <v>41090</v>
      </c>
      <c r="O33" s="138">
        <v>12</v>
      </c>
      <c r="P33" s="141">
        <v>41243</v>
      </c>
      <c r="Q33" s="138">
        <v>1.8</v>
      </c>
      <c r="R33" s="141">
        <v>41090</v>
      </c>
      <c r="S33" s="138">
        <v>88</v>
      </c>
      <c r="T33" s="141">
        <v>41090</v>
      </c>
      <c r="U33" s="138">
        <v>88</v>
      </c>
      <c r="V33" s="141">
        <v>41090</v>
      </c>
      <c r="W33" s="138">
        <v>88</v>
      </c>
      <c r="X33" s="141">
        <v>41090</v>
      </c>
      <c r="Y33" s="138">
        <v>88</v>
      </c>
      <c r="Z33" s="141">
        <v>41090</v>
      </c>
      <c r="AA33" s="138">
        <v>88</v>
      </c>
      <c r="AB33" s="137">
        <v>41090</v>
      </c>
      <c r="AC33" s="138">
        <v>640</v>
      </c>
      <c r="AD33" s="141">
        <v>41090</v>
      </c>
      <c r="AE33" s="138">
        <v>15.75</v>
      </c>
      <c r="AF33" s="141">
        <v>41090</v>
      </c>
      <c r="AG33" s="138">
        <v>200</v>
      </c>
      <c r="AH33" s="141">
        <v>41090</v>
      </c>
      <c r="AI33" s="138">
        <v>12</v>
      </c>
      <c r="AJ33" s="141">
        <v>41243</v>
      </c>
      <c r="AK33" s="138">
        <v>1.8</v>
      </c>
      <c r="AL33" s="141">
        <v>41090</v>
      </c>
      <c r="AM33" s="138">
        <v>88</v>
      </c>
      <c r="AN33" s="141">
        <v>41090</v>
      </c>
      <c r="AO33" s="138">
        <v>189000</v>
      </c>
      <c r="AP33" s="141">
        <v>41090</v>
      </c>
      <c r="AQ33" s="138">
        <v>350</v>
      </c>
      <c r="AR33" s="141">
        <v>41090</v>
      </c>
      <c r="AS33" s="138">
        <v>120</v>
      </c>
      <c r="AT33" s="141">
        <v>41090</v>
      </c>
      <c r="AU33" s="138">
        <v>78</v>
      </c>
      <c r="AV33" s="141">
        <v>41090</v>
      </c>
      <c r="AW33" s="138">
        <v>73</v>
      </c>
      <c r="AX33" s="141">
        <v>41090</v>
      </c>
      <c r="AY33" s="138">
        <v>8</v>
      </c>
    </row>
    <row r="34" spans="1:51">
      <c r="H34" s="137">
        <v>41121</v>
      </c>
      <c r="I34" s="138">
        <v>690</v>
      </c>
      <c r="J34" s="141">
        <v>41121</v>
      </c>
      <c r="K34" s="138">
        <v>14.875</v>
      </c>
      <c r="L34" s="141">
        <v>41121</v>
      </c>
      <c r="M34" s="138">
        <v>210</v>
      </c>
      <c r="N34" s="141">
        <v>41121</v>
      </c>
      <c r="O34" s="138">
        <v>12</v>
      </c>
      <c r="P34" s="141">
        <v>41274</v>
      </c>
      <c r="Q34" s="138">
        <v>1.3</v>
      </c>
      <c r="R34" s="141">
        <v>41121</v>
      </c>
      <c r="S34" s="138">
        <v>88</v>
      </c>
      <c r="T34" s="141">
        <v>41121</v>
      </c>
      <c r="U34" s="138">
        <v>88</v>
      </c>
      <c r="V34" s="141">
        <v>41121</v>
      </c>
      <c r="W34" s="138">
        <v>88</v>
      </c>
      <c r="X34" s="141">
        <v>41121</v>
      </c>
      <c r="Y34" s="138">
        <v>88</v>
      </c>
      <c r="Z34" s="141">
        <v>41121</v>
      </c>
      <c r="AA34" s="138">
        <v>88</v>
      </c>
      <c r="AB34" s="137">
        <v>41121</v>
      </c>
      <c r="AC34" s="138">
        <v>690</v>
      </c>
      <c r="AD34" s="141">
        <v>41121</v>
      </c>
      <c r="AE34" s="138">
        <v>14.875</v>
      </c>
      <c r="AF34" s="141">
        <v>41121</v>
      </c>
      <c r="AG34" s="138">
        <v>210</v>
      </c>
      <c r="AH34" s="141">
        <v>41121</v>
      </c>
      <c r="AI34" s="138">
        <v>12</v>
      </c>
      <c r="AJ34" s="141">
        <v>41274</v>
      </c>
      <c r="AK34" s="138">
        <v>1.3</v>
      </c>
      <c r="AL34" s="141">
        <v>41121</v>
      </c>
      <c r="AM34" s="138">
        <v>88</v>
      </c>
      <c r="AN34" s="141">
        <v>41121</v>
      </c>
      <c r="AO34" s="138">
        <v>190000</v>
      </c>
      <c r="AP34" s="141">
        <v>41121</v>
      </c>
      <c r="AQ34" s="138">
        <v>350</v>
      </c>
      <c r="AR34" s="141">
        <v>41121</v>
      </c>
      <c r="AS34" s="138">
        <v>125</v>
      </c>
      <c r="AT34" s="141">
        <v>41121</v>
      </c>
      <c r="AU34" s="138">
        <v>85</v>
      </c>
      <c r="AV34" s="141">
        <v>41121</v>
      </c>
      <c r="AW34" s="138">
        <v>74</v>
      </c>
      <c r="AX34" s="141">
        <v>41121</v>
      </c>
      <c r="AY34" s="138">
        <v>8.3000000000000007</v>
      </c>
    </row>
    <row r="35" spans="1:51">
      <c r="H35" s="137">
        <v>41152</v>
      </c>
      <c r="I35" s="138">
        <v>580</v>
      </c>
      <c r="J35" s="141">
        <v>41152</v>
      </c>
      <c r="K35" s="138">
        <v>14.5</v>
      </c>
      <c r="L35" s="141">
        <v>41152</v>
      </c>
      <c r="M35" s="138">
        <v>210</v>
      </c>
      <c r="N35" s="141">
        <v>41152</v>
      </c>
      <c r="O35" s="138">
        <v>12</v>
      </c>
      <c r="P35" s="141">
        <v>41305</v>
      </c>
      <c r="Q35" s="138">
        <v>1.3</v>
      </c>
      <c r="R35" s="141">
        <v>41152</v>
      </c>
      <c r="S35" s="138">
        <v>88</v>
      </c>
      <c r="T35" s="141">
        <v>41152</v>
      </c>
      <c r="U35" s="138">
        <v>88</v>
      </c>
      <c r="V35" s="141">
        <v>41152</v>
      </c>
      <c r="W35" s="138">
        <v>88</v>
      </c>
      <c r="X35" s="141">
        <v>41152</v>
      </c>
      <c r="Y35" s="138">
        <v>88</v>
      </c>
      <c r="Z35" s="141">
        <v>41152</v>
      </c>
      <c r="AA35" s="138">
        <v>88</v>
      </c>
      <c r="AB35" s="137">
        <v>41152</v>
      </c>
      <c r="AC35" s="138">
        <v>580</v>
      </c>
      <c r="AD35" s="141">
        <v>41152</v>
      </c>
      <c r="AE35" s="138">
        <v>14.5</v>
      </c>
      <c r="AF35" s="141">
        <v>41152</v>
      </c>
      <c r="AG35" s="138">
        <v>210</v>
      </c>
      <c r="AH35" s="141">
        <v>41152</v>
      </c>
      <c r="AI35" s="138">
        <v>12</v>
      </c>
      <c r="AJ35" s="141">
        <v>41305</v>
      </c>
      <c r="AK35" s="138">
        <v>1.3</v>
      </c>
      <c r="AL35" s="141">
        <v>41152</v>
      </c>
      <c r="AM35" s="138">
        <v>88</v>
      </c>
      <c r="AN35" s="141">
        <v>41152</v>
      </c>
      <c r="AO35" s="138">
        <v>210000</v>
      </c>
      <c r="AP35" s="141">
        <v>41152</v>
      </c>
      <c r="AQ35" s="138">
        <v>350</v>
      </c>
      <c r="AR35" s="141">
        <v>41152</v>
      </c>
      <c r="AS35" s="138">
        <v>130</v>
      </c>
      <c r="AT35" s="141">
        <v>41152</v>
      </c>
      <c r="AU35" s="138">
        <v>85</v>
      </c>
      <c r="AV35" s="141">
        <v>41152</v>
      </c>
      <c r="AW35" s="138">
        <v>74</v>
      </c>
      <c r="AX35" s="141">
        <v>41152</v>
      </c>
      <c r="AY35" s="138">
        <v>8.5</v>
      </c>
    </row>
    <row r="36" spans="1:51">
      <c r="H36" s="137">
        <v>41182</v>
      </c>
      <c r="I36" s="138">
        <v>580</v>
      </c>
      <c r="J36" s="141">
        <v>41182</v>
      </c>
      <c r="K36" s="138">
        <v>14.625</v>
      </c>
      <c r="L36" s="141">
        <v>41182</v>
      </c>
      <c r="M36" s="138">
        <v>190</v>
      </c>
      <c r="N36" s="141">
        <v>41182</v>
      </c>
      <c r="O36" s="138">
        <v>13</v>
      </c>
      <c r="P36" s="141">
        <v>41333</v>
      </c>
      <c r="Q36" s="138">
        <v>2.35</v>
      </c>
      <c r="R36" s="141">
        <v>41182</v>
      </c>
      <c r="S36" s="138">
        <v>88</v>
      </c>
      <c r="T36" s="141">
        <v>41182</v>
      </c>
      <c r="U36" s="138">
        <v>88</v>
      </c>
      <c r="V36" s="141">
        <v>41182</v>
      </c>
      <c r="W36" s="138">
        <v>88</v>
      </c>
      <c r="X36" s="141">
        <v>41182</v>
      </c>
      <c r="Y36" s="138">
        <v>88</v>
      </c>
      <c r="Z36" s="141">
        <v>41182</v>
      </c>
      <c r="AA36" s="138">
        <v>88</v>
      </c>
      <c r="AB36" s="137">
        <v>41182</v>
      </c>
      <c r="AC36" s="138">
        <v>580</v>
      </c>
      <c r="AD36" s="141">
        <v>41182</v>
      </c>
      <c r="AE36" s="138">
        <v>14.625</v>
      </c>
      <c r="AF36" s="141">
        <v>41182</v>
      </c>
      <c r="AG36" s="138">
        <v>190</v>
      </c>
      <c r="AH36" s="141">
        <v>41182</v>
      </c>
      <c r="AI36" s="138">
        <v>13</v>
      </c>
      <c r="AJ36" s="141">
        <v>41333</v>
      </c>
      <c r="AK36" s="138">
        <v>2.35</v>
      </c>
      <c r="AL36" s="141">
        <v>41182</v>
      </c>
      <c r="AM36" s="138">
        <v>88</v>
      </c>
      <c r="AN36" s="141">
        <v>41182</v>
      </c>
      <c r="AO36" s="138">
        <v>210000</v>
      </c>
      <c r="AP36" s="141">
        <v>41182</v>
      </c>
      <c r="AQ36" s="138">
        <v>350</v>
      </c>
      <c r="AR36" s="141">
        <v>41182</v>
      </c>
      <c r="AS36" s="138">
        <v>130</v>
      </c>
      <c r="AT36" s="141">
        <v>41182</v>
      </c>
      <c r="AU36" s="138">
        <v>90</v>
      </c>
      <c r="AV36" s="141">
        <v>41182</v>
      </c>
      <c r="AW36" s="138">
        <v>74</v>
      </c>
      <c r="AX36" s="141">
        <v>41182</v>
      </c>
      <c r="AY36" s="138">
        <v>8.6999999999999993</v>
      </c>
    </row>
    <row r="37" spans="1:51">
      <c r="H37" s="137">
        <v>41213</v>
      </c>
      <c r="I37" s="138">
        <v>710</v>
      </c>
      <c r="J37" s="141">
        <v>41213</v>
      </c>
      <c r="K37" s="138">
        <v>13.75</v>
      </c>
      <c r="L37" s="141">
        <v>41213</v>
      </c>
      <c r="M37" s="138">
        <v>170</v>
      </c>
      <c r="N37" s="141">
        <v>41213</v>
      </c>
      <c r="O37" s="138">
        <v>13</v>
      </c>
      <c r="P37" s="141">
        <v>41364</v>
      </c>
      <c r="Q37" s="138">
        <v>1.3</v>
      </c>
      <c r="R37" s="141">
        <v>41213</v>
      </c>
      <c r="S37" s="138">
        <v>98</v>
      </c>
      <c r="T37" s="141">
        <v>41213</v>
      </c>
      <c r="U37" s="138">
        <v>98</v>
      </c>
      <c r="V37" s="141">
        <v>41213</v>
      </c>
      <c r="W37" s="138">
        <v>98</v>
      </c>
      <c r="X37" s="141">
        <v>41213</v>
      </c>
      <c r="Y37" s="138">
        <v>98</v>
      </c>
      <c r="Z37" s="141">
        <v>41213</v>
      </c>
      <c r="AA37" s="138">
        <v>98</v>
      </c>
      <c r="AB37" s="137">
        <v>41213</v>
      </c>
      <c r="AC37" s="138">
        <v>710</v>
      </c>
      <c r="AD37" s="141">
        <v>41213</v>
      </c>
      <c r="AE37" s="138">
        <v>13.75</v>
      </c>
      <c r="AF37" s="141">
        <v>41213</v>
      </c>
      <c r="AG37" s="138">
        <v>170</v>
      </c>
      <c r="AH37" s="141">
        <v>41213</v>
      </c>
      <c r="AI37" s="138">
        <v>13</v>
      </c>
      <c r="AJ37" s="141">
        <v>41364</v>
      </c>
      <c r="AK37" s="138">
        <v>1.3</v>
      </c>
      <c r="AL37" s="141">
        <v>41213</v>
      </c>
      <c r="AM37" s="138">
        <v>98</v>
      </c>
      <c r="AN37" s="141">
        <v>41213</v>
      </c>
      <c r="AO37" s="138">
        <v>210000</v>
      </c>
      <c r="AP37" s="141">
        <v>41213</v>
      </c>
      <c r="AQ37" s="138">
        <v>350</v>
      </c>
      <c r="AR37" s="141">
        <v>41213</v>
      </c>
      <c r="AS37" s="138">
        <v>130</v>
      </c>
      <c r="AT37" s="141">
        <v>41213</v>
      </c>
      <c r="AU37" s="138">
        <v>92</v>
      </c>
      <c r="AV37" s="141">
        <v>41213</v>
      </c>
      <c r="AW37" s="138">
        <v>74</v>
      </c>
      <c r="AX37" s="141">
        <v>41213</v>
      </c>
      <c r="AY37" s="138">
        <v>8.5</v>
      </c>
    </row>
    <row r="38" spans="1:51">
      <c r="H38" s="137">
        <v>41243</v>
      </c>
      <c r="I38" s="138">
        <v>690</v>
      </c>
      <c r="J38" s="141">
        <v>41243</v>
      </c>
      <c r="K38" s="138">
        <v>13.875</v>
      </c>
      <c r="L38" s="141">
        <v>41243</v>
      </c>
      <c r="M38" s="138">
        <v>155</v>
      </c>
      <c r="N38" s="141">
        <v>41243</v>
      </c>
      <c r="O38" s="138">
        <v>13</v>
      </c>
      <c r="P38" s="141">
        <v>41394</v>
      </c>
      <c r="Q38" s="138">
        <v>1.3</v>
      </c>
      <c r="R38" s="141">
        <v>41243</v>
      </c>
      <c r="S38" s="138">
        <v>98</v>
      </c>
      <c r="T38" s="141">
        <v>41243</v>
      </c>
      <c r="U38" s="138">
        <v>98</v>
      </c>
      <c r="V38" s="141">
        <v>41243</v>
      </c>
      <c r="W38" s="138">
        <v>98</v>
      </c>
      <c r="X38" s="141">
        <v>41243</v>
      </c>
      <c r="Y38" s="138">
        <v>98</v>
      </c>
      <c r="Z38" s="141">
        <v>41243</v>
      </c>
      <c r="AA38" s="138">
        <v>98</v>
      </c>
      <c r="AB38" s="137">
        <v>41243</v>
      </c>
      <c r="AC38" s="138">
        <v>690</v>
      </c>
      <c r="AD38" s="141">
        <v>41243</v>
      </c>
      <c r="AE38" s="138">
        <v>13.875</v>
      </c>
      <c r="AF38" s="141">
        <v>41243</v>
      </c>
      <c r="AG38" s="138">
        <v>155</v>
      </c>
      <c r="AH38" s="141">
        <v>41243</v>
      </c>
      <c r="AI38" s="138">
        <v>13</v>
      </c>
      <c r="AJ38" s="141">
        <v>41394</v>
      </c>
      <c r="AK38" s="138">
        <v>1.3</v>
      </c>
      <c r="AL38" s="141">
        <v>41243</v>
      </c>
      <c r="AM38" s="138">
        <v>98</v>
      </c>
      <c r="AN38" s="141">
        <v>41243</v>
      </c>
      <c r="AO38" s="138">
        <v>210000</v>
      </c>
      <c r="AP38" s="141">
        <v>41243</v>
      </c>
      <c r="AQ38" s="138">
        <v>350</v>
      </c>
      <c r="AR38" s="141">
        <v>41243</v>
      </c>
      <c r="AS38" s="138">
        <v>120</v>
      </c>
      <c r="AT38" s="141">
        <v>41243</v>
      </c>
      <c r="AU38" s="138">
        <v>91</v>
      </c>
      <c r="AV38" s="141">
        <v>41243</v>
      </c>
      <c r="AW38" s="138">
        <v>70</v>
      </c>
      <c r="AX38" s="141">
        <v>41274</v>
      </c>
      <c r="AY38" s="138">
        <v>9.5</v>
      </c>
    </row>
    <row r="39" spans="1:51">
      <c r="H39" s="137">
        <v>41274</v>
      </c>
      <c r="I39" s="138">
        <v>690</v>
      </c>
      <c r="J39" s="141">
        <v>41274</v>
      </c>
      <c r="K39" s="138">
        <v>13.7</v>
      </c>
      <c r="L39" s="141">
        <v>41274</v>
      </c>
      <c r="M39" s="138">
        <v>165</v>
      </c>
      <c r="N39" s="141">
        <v>41274</v>
      </c>
      <c r="O39" s="138">
        <v>13</v>
      </c>
      <c r="P39" s="141">
        <v>41425</v>
      </c>
      <c r="Q39" s="138">
        <v>1.3</v>
      </c>
      <c r="R39" s="141">
        <v>41274</v>
      </c>
      <c r="S39" s="138">
        <v>96</v>
      </c>
      <c r="T39" s="141">
        <v>41274</v>
      </c>
      <c r="U39" s="138">
        <v>96</v>
      </c>
      <c r="V39" s="141">
        <v>41274</v>
      </c>
      <c r="W39" s="138">
        <v>96</v>
      </c>
      <c r="X39" s="141">
        <v>41274</v>
      </c>
      <c r="Y39" s="138">
        <v>96</v>
      </c>
      <c r="Z39" s="141">
        <v>41274</v>
      </c>
      <c r="AA39" s="138">
        <v>96</v>
      </c>
      <c r="AB39" s="137">
        <v>41274</v>
      </c>
      <c r="AC39" s="138">
        <v>690</v>
      </c>
      <c r="AD39" s="141">
        <v>41274</v>
      </c>
      <c r="AE39" s="138">
        <v>13.7</v>
      </c>
      <c r="AF39" s="141">
        <v>41274</v>
      </c>
      <c r="AG39" s="138">
        <v>165</v>
      </c>
      <c r="AH39" s="141">
        <v>41274</v>
      </c>
      <c r="AI39" s="138">
        <v>13</v>
      </c>
      <c r="AJ39" s="141">
        <v>41425</v>
      </c>
      <c r="AK39" s="138">
        <v>1.3</v>
      </c>
      <c r="AL39" s="141">
        <v>41274</v>
      </c>
      <c r="AM39" s="138">
        <v>96</v>
      </c>
      <c r="AN39" s="141">
        <v>41274</v>
      </c>
      <c r="AO39" s="138">
        <v>215000</v>
      </c>
      <c r="AP39" s="141">
        <v>41274</v>
      </c>
      <c r="AQ39" s="138">
        <v>500</v>
      </c>
      <c r="AR39" s="141">
        <v>41274</v>
      </c>
      <c r="AS39" s="138">
        <v>120</v>
      </c>
      <c r="AT39" s="141">
        <v>41274</v>
      </c>
      <c r="AU39" s="138">
        <v>95</v>
      </c>
      <c r="AV39" s="141">
        <v>41274</v>
      </c>
      <c r="AW39" s="138">
        <v>69</v>
      </c>
      <c r="AX39" s="141">
        <v>41305</v>
      </c>
      <c r="AY39" s="138">
        <v>10</v>
      </c>
    </row>
    <row r="40" spans="1:51">
      <c r="H40" s="137">
        <v>41305</v>
      </c>
      <c r="I40" s="138">
        <v>700</v>
      </c>
      <c r="J40" s="141">
        <v>41305</v>
      </c>
      <c r="K40" s="138">
        <v>13.625</v>
      </c>
      <c r="L40" s="141">
        <v>41305</v>
      </c>
      <c r="M40" s="138">
        <v>165</v>
      </c>
      <c r="N40" s="141">
        <v>41305</v>
      </c>
      <c r="O40" s="138">
        <v>13.5</v>
      </c>
      <c r="P40" s="141">
        <v>41455</v>
      </c>
      <c r="Q40" s="138">
        <v>2</v>
      </c>
      <c r="R40" s="141">
        <v>41305</v>
      </c>
      <c r="S40" s="138">
        <v>96</v>
      </c>
      <c r="T40" s="141">
        <v>41305</v>
      </c>
      <c r="U40" s="138">
        <v>96</v>
      </c>
      <c r="V40" s="141">
        <v>41305</v>
      </c>
      <c r="W40" s="138">
        <v>96</v>
      </c>
      <c r="X40" s="141">
        <v>41305</v>
      </c>
      <c r="Y40" s="138">
        <v>96</v>
      </c>
      <c r="Z40" s="141">
        <v>41305</v>
      </c>
      <c r="AA40" s="138">
        <v>96</v>
      </c>
      <c r="AB40" s="137">
        <v>41305</v>
      </c>
      <c r="AC40" s="138">
        <v>700</v>
      </c>
      <c r="AD40" s="141">
        <v>41305</v>
      </c>
      <c r="AE40" s="138">
        <v>13.625</v>
      </c>
      <c r="AF40" s="141">
        <v>41305</v>
      </c>
      <c r="AG40" s="138">
        <v>165</v>
      </c>
      <c r="AH40" s="141">
        <v>41305</v>
      </c>
      <c r="AI40" s="138">
        <v>13.5</v>
      </c>
      <c r="AJ40" s="141">
        <v>41455</v>
      </c>
      <c r="AK40" s="138">
        <v>2</v>
      </c>
      <c r="AL40" s="141">
        <v>41305</v>
      </c>
      <c r="AM40" s="138">
        <v>96</v>
      </c>
      <c r="AN40" s="141">
        <v>41305</v>
      </c>
      <c r="AO40" s="138">
        <v>250000</v>
      </c>
      <c r="AP40" s="141">
        <v>41305</v>
      </c>
      <c r="AQ40" s="138">
        <v>500</v>
      </c>
      <c r="AR40" s="141">
        <v>41305</v>
      </c>
      <c r="AS40" s="138">
        <v>120</v>
      </c>
      <c r="AT40" s="141">
        <v>41305</v>
      </c>
      <c r="AU40" s="138">
        <v>105</v>
      </c>
      <c r="AV40" s="141">
        <v>41305</v>
      </c>
      <c r="AW40" s="138">
        <v>71</v>
      </c>
      <c r="AX40" s="141">
        <v>41333</v>
      </c>
      <c r="AY40" s="138">
        <v>10</v>
      </c>
    </row>
    <row r="41" spans="1:51">
      <c r="H41" s="137">
        <v>41333</v>
      </c>
      <c r="I41" s="138">
        <v>690</v>
      </c>
      <c r="J41" s="141">
        <v>41333</v>
      </c>
      <c r="K41" s="138">
        <v>13.75</v>
      </c>
      <c r="L41" s="141">
        <v>41333</v>
      </c>
      <c r="M41" s="138">
        <v>158</v>
      </c>
      <c r="N41" s="141">
        <v>41333</v>
      </c>
      <c r="O41" s="138">
        <v>14.5</v>
      </c>
      <c r="P41" s="141">
        <v>41486</v>
      </c>
      <c r="Q41" s="138">
        <v>1.3</v>
      </c>
      <c r="R41" s="141">
        <v>41333</v>
      </c>
      <c r="S41" s="138">
        <v>97</v>
      </c>
      <c r="T41" s="141">
        <v>41333</v>
      </c>
      <c r="U41" s="138">
        <v>97</v>
      </c>
      <c r="V41" s="141">
        <v>41333</v>
      </c>
      <c r="W41" s="138">
        <v>97</v>
      </c>
      <c r="X41" s="141">
        <v>41333</v>
      </c>
      <c r="Y41" s="138">
        <v>97</v>
      </c>
      <c r="Z41" s="141">
        <v>41333</v>
      </c>
      <c r="AA41" s="138">
        <v>97</v>
      </c>
      <c r="AB41" s="137">
        <v>41333</v>
      </c>
      <c r="AC41" s="138">
        <v>690</v>
      </c>
      <c r="AD41" s="141">
        <v>41333</v>
      </c>
      <c r="AE41" s="138">
        <v>13.75</v>
      </c>
      <c r="AF41" s="141">
        <v>41333</v>
      </c>
      <c r="AG41" s="138">
        <v>158</v>
      </c>
      <c r="AH41" s="141">
        <v>41333</v>
      </c>
      <c r="AI41" s="138">
        <v>14.5</v>
      </c>
      <c r="AJ41" s="141">
        <v>41486</v>
      </c>
      <c r="AK41" s="138">
        <v>1.3</v>
      </c>
      <c r="AL41" s="141">
        <v>41333</v>
      </c>
      <c r="AM41" s="138">
        <v>97</v>
      </c>
      <c r="AN41" s="141">
        <v>41333</v>
      </c>
      <c r="AO41" s="138">
        <v>230000</v>
      </c>
      <c r="AP41" s="141">
        <v>41333</v>
      </c>
      <c r="AQ41" s="138">
        <v>510</v>
      </c>
      <c r="AR41" s="141">
        <v>41333</v>
      </c>
      <c r="AS41" s="138">
        <v>120</v>
      </c>
      <c r="AT41" s="141">
        <v>41333</v>
      </c>
      <c r="AU41" s="138">
        <v>105</v>
      </c>
      <c r="AV41" s="141">
        <v>41333</v>
      </c>
      <c r="AW41" s="138">
        <v>71</v>
      </c>
      <c r="AX41" s="141">
        <v>41364</v>
      </c>
      <c r="AY41" s="138">
        <v>9.5</v>
      </c>
    </row>
    <row r="42" spans="1:51">
      <c r="A42" s="139"/>
      <c r="H42" s="137">
        <v>41364</v>
      </c>
      <c r="I42" s="138">
        <v>700</v>
      </c>
      <c r="J42" s="141">
        <v>41364</v>
      </c>
      <c r="K42" s="138">
        <v>14.875</v>
      </c>
      <c r="L42" s="141">
        <v>41364</v>
      </c>
      <c r="M42" s="138">
        <v>170</v>
      </c>
      <c r="N42" s="141">
        <v>41364</v>
      </c>
      <c r="O42" s="138">
        <v>14.2</v>
      </c>
      <c r="P42" s="141">
        <v>41517</v>
      </c>
      <c r="Q42" s="138">
        <v>1.3</v>
      </c>
      <c r="R42" s="141">
        <v>41364</v>
      </c>
      <c r="S42" s="138">
        <v>97</v>
      </c>
      <c r="T42" s="141">
        <v>41364</v>
      </c>
      <c r="U42" s="138">
        <v>97</v>
      </c>
      <c r="V42" s="141">
        <v>41364</v>
      </c>
      <c r="W42" s="138">
        <v>97</v>
      </c>
      <c r="X42" s="141">
        <v>41364</v>
      </c>
      <c r="Y42" s="138">
        <v>97</v>
      </c>
      <c r="Z42" s="141">
        <v>41364</v>
      </c>
      <c r="AA42" s="138">
        <v>97</v>
      </c>
      <c r="AB42" s="137">
        <v>41364</v>
      </c>
      <c r="AC42" s="138">
        <v>700</v>
      </c>
      <c r="AD42" s="141">
        <v>41364</v>
      </c>
      <c r="AE42" s="138">
        <v>14.875</v>
      </c>
      <c r="AF42" s="141">
        <v>41364</v>
      </c>
      <c r="AG42" s="138">
        <v>170</v>
      </c>
      <c r="AH42" s="141">
        <v>41364</v>
      </c>
      <c r="AI42" s="138">
        <v>14.2</v>
      </c>
      <c r="AJ42" s="141">
        <v>41517</v>
      </c>
      <c r="AK42" s="138">
        <v>1.3</v>
      </c>
      <c r="AL42" s="141">
        <v>41364</v>
      </c>
      <c r="AM42" s="138">
        <v>97</v>
      </c>
      <c r="AN42" s="141">
        <v>41364</v>
      </c>
      <c r="AO42" s="138">
        <v>230000</v>
      </c>
      <c r="AP42" s="141">
        <v>41364</v>
      </c>
      <c r="AQ42" s="138">
        <v>510</v>
      </c>
      <c r="AR42" s="141">
        <v>41364</v>
      </c>
      <c r="AS42" s="138">
        <v>120</v>
      </c>
      <c r="AT42" s="141">
        <v>41364</v>
      </c>
      <c r="AU42" s="138">
        <v>105</v>
      </c>
      <c r="AV42" s="141">
        <v>41364</v>
      </c>
      <c r="AW42" s="138">
        <v>74</v>
      </c>
      <c r="AX42" s="141">
        <v>41394</v>
      </c>
      <c r="AY42" s="138">
        <v>10.5</v>
      </c>
    </row>
    <row r="43" spans="1:51">
      <c r="A43" s="140"/>
      <c r="H43" s="137">
        <v>41394</v>
      </c>
      <c r="I43" s="138">
        <v>730</v>
      </c>
      <c r="J43" s="141">
        <v>41394</v>
      </c>
      <c r="K43" s="138">
        <v>14.5</v>
      </c>
      <c r="L43" s="141">
        <v>41394</v>
      </c>
      <c r="M43" s="138">
        <v>150</v>
      </c>
      <c r="N43" s="141">
        <v>41394</v>
      </c>
      <c r="O43" s="138">
        <v>16.5</v>
      </c>
      <c r="P43" s="141">
        <v>41547</v>
      </c>
      <c r="Q43" s="138">
        <v>1.3</v>
      </c>
      <c r="R43" s="141">
        <v>41394</v>
      </c>
      <c r="S43" s="138">
        <v>98</v>
      </c>
      <c r="T43" s="141">
        <v>41394</v>
      </c>
      <c r="U43" s="138">
        <v>98</v>
      </c>
      <c r="V43" s="141">
        <v>41394</v>
      </c>
      <c r="W43" s="138">
        <v>98</v>
      </c>
      <c r="X43" s="141">
        <v>41394</v>
      </c>
      <c r="Y43" s="138">
        <v>98</v>
      </c>
      <c r="Z43" s="141">
        <v>41394</v>
      </c>
      <c r="AA43" s="138">
        <v>98</v>
      </c>
      <c r="AB43" s="137">
        <v>41394</v>
      </c>
      <c r="AC43" s="138">
        <v>730</v>
      </c>
      <c r="AD43" s="141">
        <v>41394</v>
      </c>
      <c r="AE43" s="138">
        <v>14.5</v>
      </c>
      <c r="AF43" s="141">
        <v>41394</v>
      </c>
      <c r="AG43" s="138">
        <v>150</v>
      </c>
      <c r="AH43" s="141">
        <v>41394</v>
      </c>
      <c r="AI43" s="138">
        <v>16.5</v>
      </c>
      <c r="AJ43" s="141">
        <v>41547</v>
      </c>
      <c r="AK43" s="138">
        <v>1.3</v>
      </c>
      <c r="AL43" s="141">
        <v>41394</v>
      </c>
      <c r="AM43" s="138">
        <v>98</v>
      </c>
      <c r="AN43" s="141">
        <v>41394</v>
      </c>
      <c r="AO43" s="138">
        <v>230000</v>
      </c>
      <c r="AP43" s="141">
        <v>41394</v>
      </c>
      <c r="AQ43" s="138">
        <v>510</v>
      </c>
      <c r="AR43" s="141">
        <v>41394</v>
      </c>
      <c r="AS43" s="138">
        <v>120</v>
      </c>
      <c r="AT43" s="141">
        <v>41394</v>
      </c>
      <c r="AU43" s="138">
        <v>120</v>
      </c>
      <c r="AV43" s="141">
        <v>41394</v>
      </c>
      <c r="AW43" s="138">
        <v>77</v>
      </c>
      <c r="AX43" s="141">
        <v>41425</v>
      </c>
      <c r="AY43" s="138">
        <v>9</v>
      </c>
    </row>
    <row r="44" spans="1:51">
      <c r="H44" s="137">
        <v>41425</v>
      </c>
      <c r="I44" s="138">
        <v>720</v>
      </c>
      <c r="J44" s="141">
        <v>41425</v>
      </c>
      <c r="K44" s="138">
        <v>14.75</v>
      </c>
      <c r="L44" s="141">
        <v>41425</v>
      </c>
      <c r="M44" s="138">
        <v>75</v>
      </c>
      <c r="N44" s="141">
        <v>41425</v>
      </c>
      <c r="O44" s="138">
        <v>16.5</v>
      </c>
      <c r="P44" s="141">
        <v>41578</v>
      </c>
      <c r="Q44" s="138">
        <v>1.3</v>
      </c>
      <c r="R44" s="141">
        <v>41425</v>
      </c>
      <c r="S44" s="138">
        <v>98</v>
      </c>
      <c r="T44" s="141">
        <v>41425</v>
      </c>
      <c r="U44" s="138">
        <v>98</v>
      </c>
      <c r="V44" s="141">
        <v>41425</v>
      </c>
      <c r="W44" s="138">
        <v>98</v>
      </c>
      <c r="X44" s="141">
        <v>41425</v>
      </c>
      <c r="Y44" s="138">
        <v>98</v>
      </c>
      <c r="Z44" s="141">
        <v>41425</v>
      </c>
      <c r="AA44" s="138">
        <v>98</v>
      </c>
      <c r="AB44" s="137">
        <v>41425</v>
      </c>
      <c r="AC44" s="138">
        <v>720</v>
      </c>
      <c r="AD44" s="141">
        <v>41425</v>
      </c>
      <c r="AE44" s="138">
        <v>14.75</v>
      </c>
      <c r="AF44" s="141">
        <v>41425</v>
      </c>
      <c r="AG44" s="138">
        <v>75</v>
      </c>
      <c r="AH44" s="141">
        <v>41425</v>
      </c>
      <c r="AI44" s="138">
        <v>16.5</v>
      </c>
      <c r="AJ44" s="141">
        <v>41578</v>
      </c>
      <c r="AK44" s="138">
        <v>1.3</v>
      </c>
      <c r="AL44" s="141">
        <v>41425</v>
      </c>
      <c r="AM44" s="138">
        <v>98</v>
      </c>
      <c r="AN44" s="141">
        <v>41425</v>
      </c>
      <c r="AO44" s="138">
        <v>230000</v>
      </c>
      <c r="AP44" s="141">
        <v>41425</v>
      </c>
      <c r="AQ44" s="138">
        <v>510</v>
      </c>
      <c r="AR44" s="141">
        <v>41425</v>
      </c>
      <c r="AS44" s="138">
        <v>120</v>
      </c>
      <c r="AT44" s="141">
        <v>41425</v>
      </c>
      <c r="AU44" s="138">
        <v>110</v>
      </c>
      <c r="AV44" s="141">
        <v>41425</v>
      </c>
      <c r="AW44" s="138">
        <v>76</v>
      </c>
      <c r="AX44" s="141">
        <v>41455</v>
      </c>
      <c r="AY44" s="138">
        <v>9</v>
      </c>
    </row>
    <row r="45" spans="1:51">
      <c r="H45" s="137">
        <v>41455</v>
      </c>
      <c r="I45" s="138">
        <v>770</v>
      </c>
      <c r="J45" s="141">
        <v>41455</v>
      </c>
      <c r="K45" s="138">
        <v>14.5</v>
      </c>
      <c r="L45" s="141">
        <v>41455</v>
      </c>
      <c r="M45" s="138">
        <v>70</v>
      </c>
      <c r="N45" s="141">
        <v>41455</v>
      </c>
      <c r="O45" s="138">
        <v>15</v>
      </c>
      <c r="P45" s="141">
        <v>41608</v>
      </c>
      <c r="Q45" s="138">
        <v>1.5</v>
      </c>
      <c r="R45" s="141">
        <v>41455</v>
      </c>
      <c r="S45" s="138">
        <v>98</v>
      </c>
      <c r="T45" s="141">
        <v>41455</v>
      </c>
      <c r="U45" s="138">
        <v>98</v>
      </c>
      <c r="V45" s="141">
        <v>41455</v>
      </c>
      <c r="W45" s="138">
        <v>98</v>
      </c>
      <c r="X45" s="141">
        <v>41455</v>
      </c>
      <c r="Y45" s="138">
        <v>98</v>
      </c>
      <c r="Z45" s="141">
        <v>41455</v>
      </c>
      <c r="AA45" s="138">
        <v>98</v>
      </c>
      <c r="AB45" s="137">
        <v>41455</v>
      </c>
      <c r="AC45" s="138">
        <v>770</v>
      </c>
      <c r="AD45" s="141">
        <v>41455</v>
      </c>
      <c r="AE45" s="138">
        <v>14.5</v>
      </c>
      <c r="AF45" s="141">
        <v>41455</v>
      </c>
      <c r="AG45" s="138">
        <v>70</v>
      </c>
      <c r="AH45" s="141">
        <v>41455</v>
      </c>
      <c r="AI45" s="138">
        <v>15</v>
      </c>
      <c r="AJ45" s="141">
        <v>41608</v>
      </c>
      <c r="AK45" s="138">
        <v>1.5</v>
      </c>
      <c r="AL45" s="141">
        <v>41455</v>
      </c>
      <c r="AM45" s="138">
        <v>98</v>
      </c>
      <c r="AN45" s="141">
        <v>41455</v>
      </c>
      <c r="AO45" s="138">
        <v>230000</v>
      </c>
      <c r="AP45" s="141">
        <v>41455</v>
      </c>
      <c r="AQ45" s="138">
        <v>520</v>
      </c>
      <c r="AR45" s="141">
        <v>41455</v>
      </c>
      <c r="AS45" s="138">
        <v>110</v>
      </c>
      <c r="AT45" s="141">
        <v>41455</v>
      </c>
      <c r="AU45" s="138">
        <v>95</v>
      </c>
      <c r="AV45" s="141">
        <v>41455</v>
      </c>
      <c r="AW45" s="138">
        <v>75</v>
      </c>
      <c r="AX45" s="141">
        <v>41486</v>
      </c>
      <c r="AY45" s="138">
        <v>6</v>
      </c>
    </row>
    <row r="46" spans="1:51">
      <c r="H46" s="137">
        <v>41486</v>
      </c>
      <c r="I46" s="138">
        <v>750</v>
      </c>
      <c r="J46" s="141">
        <v>41486</v>
      </c>
      <c r="K46" s="138">
        <v>14.125</v>
      </c>
      <c r="L46" s="141">
        <v>41486</v>
      </c>
      <c r="M46" s="138">
        <v>55</v>
      </c>
      <c r="N46" s="141">
        <v>41486</v>
      </c>
      <c r="O46" s="138">
        <v>16.5</v>
      </c>
      <c r="P46" s="141">
        <v>41639</v>
      </c>
      <c r="Q46" s="138">
        <v>1.7</v>
      </c>
      <c r="R46" s="141">
        <v>41486</v>
      </c>
      <c r="S46" s="138">
        <v>93</v>
      </c>
      <c r="T46" s="141">
        <v>41486</v>
      </c>
      <c r="U46" s="138">
        <v>93</v>
      </c>
      <c r="V46" s="141">
        <v>41486</v>
      </c>
      <c r="W46" s="138">
        <v>93</v>
      </c>
      <c r="X46" s="141">
        <v>41486</v>
      </c>
      <c r="Y46" s="138">
        <v>93</v>
      </c>
      <c r="Z46" s="141">
        <v>41486</v>
      </c>
      <c r="AA46" s="138">
        <v>93</v>
      </c>
      <c r="AB46" s="137">
        <v>41486</v>
      </c>
      <c r="AC46" s="138">
        <v>750</v>
      </c>
      <c r="AD46" s="141">
        <v>41486</v>
      </c>
      <c r="AE46" s="138">
        <v>14.125</v>
      </c>
      <c r="AF46" s="141">
        <v>41486</v>
      </c>
      <c r="AG46" s="138">
        <v>55</v>
      </c>
      <c r="AH46" s="141">
        <v>41486</v>
      </c>
      <c r="AI46" s="138">
        <v>16.5</v>
      </c>
      <c r="AJ46" s="141">
        <v>41639</v>
      </c>
      <c r="AK46" s="138">
        <v>1.7</v>
      </c>
      <c r="AL46" s="141">
        <v>41486</v>
      </c>
      <c r="AM46" s="138">
        <v>93</v>
      </c>
      <c r="AN46" s="141">
        <v>41486</v>
      </c>
      <c r="AO46" s="138">
        <v>225000</v>
      </c>
      <c r="AP46" s="141">
        <v>41486</v>
      </c>
      <c r="AQ46" s="138">
        <v>650</v>
      </c>
      <c r="AR46" s="141">
        <v>41486</v>
      </c>
      <c r="AS46" s="138">
        <v>110</v>
      </c>
      <c r="AT46" s="141">
        <v>41486</v>
      </c>
      <c r="AU46" s="138">
        <v>95</v>
      </c>
      <c r="AV46" s="141">
        <v>41486</v>
      </c>
      <c r="AW46" s="138">
        <v>76</v>
      </c>
      <c r="AX46" s="141">
        <v>41517</v>
      </c>
      <c r="AY46" s="138">
        <v>9</v>
      </c>
    </row>
    <row r="47" spans="1:51">
      <c r="H47" s="137">
        <v>41517</v>
      </c>
      <c r="I47" s="138">
        <v>710</v>
      </c>
      <c r="J47" s="141">
        <v>41517</v>
      </c>
      <c r="K47" s="138">
        <v>14</v>
      </c>
      <c r="L47" s="141">
        <v>41517</v>
      </c>
      <c r="M47" s="138">
        <v>55</v>
      </c>
      <c r="N47" s="141">
        <v>41517</v>
      </c>
      <c r="O47" s="138">
        <v>17</v>
      </c>
      <c r="P47" s="141">
        <v>41670</v>
      </c>
      <c r="Q47" s="138">
        <v>1.8</v>
      </c>
      <c r="R47" s="141">
        <v>41517</v>
      </c>
      <c r="S47" s="138">
        <v>86</v>
      </c>
      <c r="T47" s="141">
        <v>41517</v>
      </c>
      <c r="U47" s="138">
        <v>86</v>
      </c>
      <c r="V47" s="141">
        <v>41517</v>
      </c>
      <c r="W47" s="138">
        <v>86</v>
      </c>
      <c r="X47" s="141">
        <v>41517</v>
      </c>
      <c r="Y47" s="138">
        <v>86</v>
      </c>
      <c r="Z47" s="141">
        <v>41517</v>
      </c>
      <c r="AA47" s="138">
        <v>86</v>
      </c>
      <c r="AB47" s="137">
        <v>41517</v>
      </c>
      <c r="AC47" s="138">
        <v>710</v>
      </c>
      <c r="AD47" s="141">
        <v>41517</v>
      </c>
      <c r="AE47" s="138">
        <v>14</v>
      </c>
      <c r="AF47" s="141">
        <v>41517</v>
      </c>
      <c r="AG47" s="138">
        <v>55</v>
      </c>
      <c r="AH47" s="141">
        <v>41517</v>
      </c>
      <c r="AI47" s="138">
        <v>17</v>
      </c>
      <c r="AJ47" s="141">
        <v>41670</v>
      </c>
      <c r="AK47" s="138">
        <v>1.8</v>
      </c>
      <c r="AL47" s="141">
        <v>41517</v>
      </c>
      <c r="AM47" s="138">
        <v>86</v>
      </c>
      <c r="AN47" s="141">
        <v>41517</v>
      </c>
      <c r="AO47" s="138">
        <v>210000</v>
      </c>
      <c r="AP47" s="141">
        <v>41517</v>
      </c>
      <c r="AQ47" s="138">
        <v>650</v>
      </c>
      <c r="AR47" s="141">
        <v>41517</v>
      </c>
      <c r="AS47" s="138">
        <v>110</v>
      </c>
      <c r="AT47" s="141">
        <v>41517</v>
      </c>
      <c r="AU47" s="138">
        <v>110</v>
      </c>
      <c r="AV47" s="141">
        <v>41517</v>
      </c>
      <c r="AW47" s="138">
        <v>80</v>
      </c>
      <c r="AX47" s="141">
        <v>41547</v>
      </c>
      <c r="AY47" s="138">
        <v>9</v>
      </c>
    </row>
    <row r="48" spans="1:51">
      <c r="H48" s="137">
        <v>41547</v>
      </c>
      <c r="I48" s="138">
        <v>540</v>
      </c>
      <c r="J48" s="141">
        <v>41547</v>
      </c>
      <c r="K48" s="138">
        <v>14.125</v>
      </c>
      <c r="L48" s="141">
        <v>41547</v>
      </c>
      <c r="M48" s="138">
        <v>43</v>
      </c>
      <c r="N48" s="141">
        <v>41547</v>
      </c>
      <c r="O48" s="138">
        <v>17.5</v>
      </c>
      <c r="P48" s="141">
        <v>41698</v>
      </c>
      <c r="Q48" s="138">
        <v>1.8</v>
      </c>
      <c r="R48" s="141">
        <v>41547</v>
      </c>
      <c r="S48" s="138">
        <v>88</v>
      </c>
      <c r="T48" s="141">
        <v>41547</v>
      </c>
      <c r="U48" s="138">
        <v>88</v>
      </c>
      <c r="V48" s="141">
        <v>41547</v>
      </c>
      <c r="W48" s="138">
        <v>88</v>
      </c>
      <c r="X48" s="141">
        <v>41547</v>
      </c>
      <c r="Y48" s="138">
        <v>88</v>
      </c>
      <c r="Z48" s="141">
        <v>41547</v>
      </c>
      <c r="AA48" s="138">
        <v>88</v>
      </c>
      <c r="AB48" s="137">
        <v>41547</v>
      </c>
      <c r="AC48" s="138">
        <v>540</v>
      </c>
      <c r="AD48" s="141">
        <v>41547</v>
      </c>
      <c r="AE48" s="138">
        <v>14.125</v>
      </c>
      <c r="AF48" s="141">
        <v>41547</v>
      </c>
      <c r="AG48" s="138">
        <v>43</v>
      </c>
      <c r="AH48" s="141">
        <v>41547</v>
      </c>
      <c r="AI48" s="138">
        <v>17.5</v>
      </c>
      <c r="AJ48" s="141">
        <v>41698</v>
      </c>
      <c r="AK48" s="138">
        <v>1.8</v>
      </c>
      <c r="AL48" s="141">
        <v>41547</v>
      </c>
      <c r="AM48" s="138">
        <v>88</v>
      </c>
      <c r="AN48" s="141">
        <v>41547</v>
      </c>
      <c r="AO48" s="138">
        <v>210000</v>
      </c>
      <c r="AP48" s="141">
        <v>41547</v>
      </c>
      <c r="AQ48" s="138">
        <v>650</v>
      </c>
      <c r="AR48" s="141">
        <v>41547</v>
      </c>
      <c r="AS48" s="138">
        <v>110</v>
      </c>
      <c r="AT48" s="141">
        <v>41547</v>
      </c>
      <c r="AU48" s="138">
        <v>110</v>
      </c>
      <c r="AV48" s="141">
        <v>41547</v>
      </c>
      <c r="AW48" s="138">
        <v>80</v>
      </c>
      <c r="AX48" s="141">
        <v>41578</v>
      </c>
      <c r="AY48" s="138">
        <v>9.5</v>
      </c>
    </row>
    <row r="49" spans="1:51">
      <c r="H49" s="137">
        <v>41578</v>
      </c>
      <c r="I49" s="138">
        <v>500</v>
      </c>
      <c r="J49" s="141">
        <v>41578</v>
      </c>
      <c r="K49" s="138">
        <v>14.25</v>
      </c>
      <c r="L49" s="141">
        <v>41578</v>
      </c>
      <c r="M49" s="138">
        <v>44</v>
      </c>
      <c r="N49" s="141">
        <v>41578</v>
      </c>
      <c r="O49" s="138">
        <v>18.5</v>
      </c>
      <c r="P49" s="141">
        <v>41729</v>
      </c>
      <c r="Q49" s="138">
        <v>1.8</v>
      </c>
      <c r="R49" s="141">
        <v>41578</v>
      </c>
      <c r="S49" s="138">
        <v>94</v>
      </c>
      <c r="T49" s="141">
        <v>41578</v>
      </c>
      <c r="U49" s="138">
        <v>94</v>
      </c>
      <c r="V49" s="141">
        <v>41578</v>
      </c>
      <c r="W49" s="138">
        <v>94</v>
      </c>
      <c r="X49" s="141">
        <v>41578</v>
      </c>
      <c r="Y49" s="138">
        <v>94</v>
      </c>
      <c r="Z49" s="141">
        <v>41578</v>
      </c>
      <c r="AA49" s="138">
        <v>94</v>
      </c>
      <c r="AB49" s="137">
        <v>41578</v>
      </c>
      <c r="AC49" s="138">
        <v>500</v>
      </c>
      <c r="AD49" s="141">
        <v>41578</v>
      </c>
      <c r="AE49" s="138">
        <v>14.25</v>
      </c>
      <c r="AF49" s="141">
        <v>41578</v>
      </c>
      <c r="AG49" s="138">
        <v>44</v>
      </c>
      <c r="AH49" s="141">
        <v>41578</v>
      </c>
      <c r="AI49" s="138">
        <v>18.5</v>
      </c>
      <c r="AJ49" s="141">
        <v>41729</v>
      </c>
      <c r="AK49" s="138">
        <v>1.8</v>
      </c>
      <c r="AL49" s="141">
        <v>41578</v>
      </c>
      <c r="AM49" s="138">
        <v>94</v>
      </c>
      <c r="AN49" s="141">
        <v>41578</v>
      </c>
      <c r="AO49" s="138">
        <v>210000</v>
      </c>
      <c r="AP49" s="141">
        <v>41578</v>
      </c>
      <c r="AQ49" s="138">
        <v>750</v>
      </c>
      <c r="AR49" s="141">
        <v>41578</v>
      </c>
      <c r="AS49" s="138">
        <v>110</v>
      </c>
      <c r="AT49" s="141">
        <v>41578</v>
      </c>
      <c r="AU49" s="138">
        <v>110</v>
      </c>
      <c r="AV49" s="141">
        <v>41578</v>
      </c>
      <c r="AW49" s="138">
        <v>75</v>
      </c>
      <c r="AX49" s="141">
        <v>41608</v>
      </c>
      <c r="AY49" s="138">
        <v>9.5</v>
      </c>
    </row>
    <row r="50" spans="1:51">
      <c r="H50" s="137">
        <v>41608</v>
      </c>
      <c r="I50" s="138">
        <v>400</v>
      </c>
      <c r="J50" s="141">
        <v>41608</v>
      </c>
      <c r="K50" s="138">
        <v>15.333333</v>
      </c>
      <c r="L50" s="141">
        <v>41608</v>
      </c>
      <c r="M50" s="138">
        <v>44</v>
      </c>
      <c r="N50" s="141">
        <v>41608</v>
      </c>
      <c r="O50" s="138">
        <v>19</v>
      </c>
      <c r="P50" s="141">
        <v>41759</v>
      </c>
      <c r="Q50" s="138">
        <v>1.8</v>
      </c>
      <c r="R50" s="141">
        <v>41608</v>
      </c>
      <c r="S50" s="138">
        <v>97</v>
      </c>
      <c r="T50" s="141">
        <v>41608</v>
      </c>
      <c r="U50" s="138">
        <v>97</v>
      </c>
      <c r="V50" s="141">
        <v>41608</v>
      </c>
      <c r="W50" s="138">
        <v>97</v>
      </c>
      <c r="X50" s="141">
        <v>41608</v>
      </c>
      <c r="Y50" s="138">
        <v>97</v>
      </c>
      <c r="Z50" s="141">
        <v>41608</v>
      </c>
      <c r="AA50" s="138">
        <v>97</v>
      </c>
      <c r="AB50" s="137">
        <v>41608</v>
      </c>
      <c r="AC50" s="138">
        <v>400</v>
      </c>
      <c r="AD50" s="141">
        <v>41608</v>
      </c>
      <c r="AE50" s="138">
        <v>15.333333</v>
      </c>
      <c r="AF50" s="141">
        <v>41608</v>
      </c>
      <c r="AG50" s="138">
        <v>44</v>
      </c>
      <c r="AH50" s="141">
        <v>41608</v>
      </c>
      <c r="AI50" s="138">
        <v>19</v>
      </c>
      <c r="AJ50" s="141">
        <v>41759</v>
      </c>
      <c r="AK50" s="138">
        <v>1.8</v>
      </c>
      <c r="AL50" s="141">
        <v>41608</v>
      </c>
      <c r="AM50" s="138">
        <v>97</v>
      </c>
      <c r="AN50" s="141">
        <v>41608</v>
      </c>
      <c r="AO50" s="138">
        <v>200000</v>
      </c>
      <c r="AP50" s="141">
        <v>41608</v>
      </c>
      <c r="AQ50" s="138">
        <v>750</v>
      </c>
      <c r="AR50" s="141">
        <v>41608</v>
      </c>
      <c r="AS50" s="138">
        <v>110</v>
      </c>
      <c r="AT50" s="141">
        <v>41608</v>
      </c>
      <c r="AU50" s="138">
        <v>110</v>
      </c>
      <c r="AV50" s="141">
        <v>41608</v>
      </c>
      <c r="AW50" s="138">
        <v>90</v>
      </c>
      <c r="AX50" s="141">
        <v>41639</v>
      </c>
      <c r="AY50" s="138">
        <v>9.5</v>
      </c>
    </row>
    <row r="51" spans="1:51">
      <c r="H51" s="137">
        <v>41639</v>
      </c>
      <c r="I51" s="138">
        <v>390</v>
      </c>
      <c r="J51" s="141">
        <v>41639</v>
      </c>
      <c r="K51" s="138">
        <v>14.75</v>
      </c>
      <c r="L51" s="141">
        <v>41639</v>
      </c>
      <c r="M51" s="138">
        <v>43</v>
      </c>
      <c r="N51" s="141">
        <v>41639</v>
      </c>
      <c r="O51" s="138">
        <v>17.8</v>
      </c>
      <c r="P51" s="141">
        <v>41790</v>
      </c>
      <c r="Q51" s="138">
        <v>1.8</v>
      </c>
      <c r="R51" s="141">
        <v>41639</v>
      </c>
      <c r="S51" s="138">
        <v>95</v>
      </c>
      <c r="T51" s="141">
        <v>41639</v>
      </c>
      <c r="U51" s="138">
        <v>95</v>
      </c>
      <c r="V51" s="141">
        <v>41639</v>
      </c>
      <c r="W51" s="138">
        <v>95</v>
      </c>
      <c r="X51" s="141">
        <v>41639</v>
      </c>
      <c r="Y51" s="138">
        <v>95</v>
      </c>
      <c r="Z51" s="141">
        <v>41639</v>
      </c>
      <c r="AA51" s="138">
        <v>95</v>
      </c>
      <c r="AB51" s="137">
        <v>41639</v>
      </c>
      <c r="AC51" s="138">
        <v>390</v>
      </c>
      <c r="AD51" s="141">
        <v>41639</v>
      </c>
      <c r="AE51" s="138">
        <v>14.75</v>
      </c>
      <c r="AF51" s="141">
        <v>41639</v>
      </c>
      <c r="AG51" s="138">
        <v>43</v>
      </c>
      <c r="AH51" s="141">
        <v>41639</v>
      </c>
      <c r="AI51" s="138">
        <v>17.8</v>
      </c>
      <c r="AJ51" s="141">
        <v>41790</v>
      </c>
      <c r="AK51" s="138">
        <v>1.8</v>
      </c>
      <c r="AL51" s="141">
        <v>41639</v>
      </c>
      <c r="AM51" s="138">
        <v>95</v>
      </c>
      <c r="AN51" s="141">
        <v>41639</v>
      </c>
      <c r="AO51" s="138">
        <v>190000</v>
      </c>
      <c r="AP51" s="141">
        <v>41639</v>
      </c>
      <c r="AQ51" s="138">
        <v>750</v>
      </c>
      <c r="AR51" s="141">
        <v>41639</v>
      </c>
      <c r="AS51" s="138">
        <v>120</v>
      </c>
      <c r="AT51" s="141">
        <v>41639</v>
      </c>
      <c r="AU51" s="138">
        <v>110</v>
      </c>
      <c r="AV51" s="141">
        <v>41639</v>
      </c>
      <c r="AW51" s="138">
        <v>90</v>
      </c>
      <c r="AX51" s="141">
        <v>41670</v>
      </c>
      <c r="AY51" s="138">
        <v>9.5</v>
      </c>
    </row>
    <row r="52" spans="1:51">
      <c r="H52" s="137">
        <v>41670</v>
      </c>
      <c r="I52" s="138">
        <v>390</v>
      </c>
      <c r="J52" s="141">
        <v>41670</v>
      </c>
      <c r="K52" s="138">
        <v>15.25</v>
      </c>
      <c r="L52" s="141">
        <v>41670</v>
      </c>
      <c r="M52" s="138">
        <v>41</v>
      </c>
      <c r="N52" s="141">
        <v>41670</v>
      </c>
      <c r="O52" s="138">
        <v>17.5</v>
      </c>
      <c r="P52" s="141">
        <v>41820</v>
      </c>
      <c r="Q52" s="138">
        <v>1.8</v>
      </c>
      <c r="R52" s="141">
        <v>41670</v>
      </c>
      <c r="S52" s="138">
        <v>95</v>
      </c>
      <c r="T52" s="141">
        <v>41670</v>
      </c>
      <c r="U52" s="138">
        <v>95</v>
      </c>
      <c r="V52" s="141">
        <v>41670</v>
      </c>
      <c r="W52" s="138">
        <v>95</v>
      </c>
      <c r="X52" s="141">
        <v>41670</v>
      </c>
      <c r="Y52" s="138">
        <v>95</v>
      </c>
      <c r="Z52" s="141">
        <v>41670</v>
      </c>
      <c r="AA52" s="138">
        <v>95</v>
      </c>
      <c r="AB52" s="137">
        <v>41670</v>
      </c>
      <c r="AC52" s="138">
        <v>390</v>
      </c>
      <c r="AD52" s="141">
        <v>41670</v>
      </c>
      <c r="AE52" s="138">
        <v>15.25</v>
      </c>
      <c r="AF52" s="141">
        <v>41670</v>
      </c>
      <c r="AG52" s="138">
        <v>41</v>
      </c>
      <c r="AH52" s="141">
        <v>41670</v>
      </c>
      <c r="AI52" s="138">
        <v>17.5</v>
      </c>
      <c r="AJ52" s="141">
        <v>41820</v>
      </c>
      <c r="AK52" s="138">
        <v>1.8</v>
      </c>
      <c r="AL52" s="141">
        <v>41670</v>
      </c>
      <c r="AM52" s="138">
        <v>95</v>
      </c>
      <c r="AN52" s="141">
        <v>41670</v>
      </c>
      <c r="AO52" s="138">
        <v>190000</v>
      </c>
      <c r="AP52" s="141">
        <v>41670</v>
      </c>
      <c r="AQ52" s="138">
        <v>750</v>
      </c>
      <c r="AR52" s="141">
        <v>41670</v>
      </c>
      <c r="AS52" s="138">
        <v>120</v>
      </c>
      <c r="AT52" s="141">
        <v>41670</v>
      </c>
      <c r="AU52" s="138">
        <v>110</v>
      </c>
      <c r="AV52" s="141">
        <v>41670</v>
      </c>
      <c r="AW52" s="138">
        <v>89</v>
      </c>
      <c r="AX52" s="141">
        <v>41698</v>
      </c>
      <c r="AY52" s="138">
        <v>9.5</v>
      </c>
    </row>
    <row r="53" spans="1:51">
      <c r="H53" s="137">
        <v>41698</v>
      </c>
      <c r="I53" s="138">
        <v>400</v>
      </c>
      <c r="J53" s="141">
        <v>41698</v>
      </c>
      <c r="K53" s="138">
        <v>14.75</v>
      </c>
      <c r="L53" s="141">
        <v>41698</v>
      </c>
      <c r="M53" s="138">
        <v>41</v>
      </c>
      <c r="N53" s="141">
        <v>41698</v>
      </c>
      <c r="O53" s="138">
        <v>18</v>
      </c>
      <c r="P53" s="141">
        <v>41851</v>
      </c>
      <c r="Q53" s="138">
        <v>1.8</v>
      </c>
      <c r="R53" s="141">
        <v>41698</v>
      </c>
      <c r="S53" s="138">
        <v>95</v>
      </c>
      <c r="T53" s="141">
        <v>41698</v>
      </c>
      <c r="U53" s="138">
        <v>95</v>
      </c>
      <c r="V53" s="141">
        <v>41698</v>
      </c>
      <c r="W53" s="138">
        <v>95</v>
      </c>
      <c r="X53" s="141">
        <v>41698</v>
      </c>
      <c r="Y53" s="138">
        <v>95</v>
      </c>
      <c r="Z53" s="141">
        <v>41698</v>
      </c>
      <c r="AA53" s="138">
        <v>95</v>
      </c>
      <c r="AB53" s="137">
        <v>41698</v>
      </c>
      <c r="AC53" s="138">
        <v>400</v>
      </c>
      <c r="AD53" s="141">
        <v>41698</v>
      </c>
      <c r="AE53" s="138">
        <v>14.75</v>
      </c>
      <c r="AF53" s="141">
        <v>41698</v>
      </c>
      <c r="AG53" s="138">
        <v>41</v>
      </c>
      <c r="AH53" s="141">
        <v>41698</v>
      </c>
      <c r="AI53" s="138">
        <v>18</v>
      </c>
      <c r="AJ53" s="141">
        <v>41851</v>
      </c>
      <c r="AK53" s="138">
        <v>1.8</v>
      </c>
      <c r="AL53" s="141">
        <v>41698</v>
      </c>
      <c r="AM53" s="138">
        <v>95</v>
      </c>
      <c r="AN53" s="141">
        <v>41698</v>
      </c>
      <c r="AO53" s="138">
        <v>190000</v>
      </c>
      <c r="AP53" s="141">
        <v>41698</v>
      </c>
      <c r="AQ53" s="138">
        <v>750</v>
      </c>
      <c r="AR53" s="141">
        <v>41698</v>
      </c>
      <c r="AS53" s="138">
        <v>120</v>
      </c>
      <c r="AT53" s="141">
        <v>41698</v>
      </c>
      <c r="AU53" s="138">
        <v>110</v>
      </c>
      <c r="AV53" s="141">
        <v>41698</v>
      </c>
      <c r="AW53" s="138">
        <v>95</v>
      </c>
      <c r="AX53" s="141">
        <v>41729</v>
      </c>
      <c r="AY53" s="138">
        <v>9.5</v>
      </c>
    </row>
    <row r="54" spans="1:51">
      <c r="H54" s="137">
        <v>41729</v>
      </c>
      <c r="I54" s="138">
        <v>420</v>
      </c>
      <c r="J54" s="141">
        <v>41729</v>
      </c>
      <c r="K54" s="138">
        <v>14.75</v>
      </c>
      <c r="L54" s="141">
        <v>41729</v>
      </c>
      <c r="M54" s="138">
        <v>41</v>
      </c>
      <c r="N54" s="141">
        <v>41729</v>
      </c>
      <c r="O54" s="138">
        <v>17.5</v>
      </c>
      <c r="P54" s="141">
        <v>41882</v>
      </c>
      <c r="Q54" s="138">
        <v>1.8</v>
      </c>
      <c r="R54" s="141">
        <v>41729</v>
      </c>
      <c r="S54" s="138">
        <v>93</v>
      </c>
      <c r="T54" s="141">
        <v>41729</v>
      </c>
      <c r="U54" s="138">
        <v>93</v>
      </c>
      <c r="V54" s="141">
        <v>41729</v>
      </c>
      <c r="W54" s="138">
        <v>93</v>
      </c>
      <c r="X54" s="141">
        <v>41729</v>
      </c>
      <c r="Y54" s="138">
        <v>93</v>
      </c>
      <c r="Z54" s="141">
        <v>41729</v>
      </c>
      <c r="AA54" s="138">
        <v>93</v>
      </c>
      <c r="AB54" s="137">
        <v>41729</v>
      </c>
      <c r="AC54" s="138">
        <v>420</v>
      </c>
      <c r="AD54" s="141">
        <v>41729</v>
      </c>
      <c r="AE54" s="138">
        <v>14.75</v>
      </c>
      <c r="AF54" s="141">
        <v>41729</v>
      </c>
      <c r="AG54" s="138">
        <v>41</v>
      </c>
      <c r="AH54" s="141">
        <v>41729</v>
      </c>
      <c r="AI54" s="138">
        <v>17.5</v>
      </c>
      <c r="AJ54" s="141">
        <v>41882</v>
      </c>
      <c r="AK54" s="138">
        <v>1.8</v>
      </c>
      <c r="AL54" s="141">
        <v>41729</v>
      </c>
      <c r="AM54" s="138">
        <v>93</v>
      </c>
      <c r="AN54" s="141">
        <v>41729</v>
      </c>
      <c r="AO54" s="138">
        <v>190000</v>
      </c>
      <c r="AP54" s="141">
        <v>41729</v>
      </c>
      <c r="AQ54" s="138">
        <v>750</v>
      </c>
      <c r="AR54" s="141">
        <v>41729</v>
      </c>
      <c r="AS54" s="138">
        <v>150</v>
      </c>
      <c r="AT54" s="141">
        <v>41729</v>
      </c>
      <c r="AU54" s="138">
        <v>110</v>
      </c>
      <c r="AV54" s="141">
        <v>41729</v>
      </c>
      <c r="AW54" s="138">
        <v>90</v>
      </c>
      <c r="AX54" s="141">
        <v>41759</v>
      </c>
      <c r="AY54" s="138">
        <v>9</v>
      </c>
    </row>
    <row r="55" spans="1:51">
      <c r="H55" s="137">
        <v>41759</v>
      </c>
      <c r="I55" s="138">
        <v>410</v>
      </c>
      <c r="J55" s="141">
        <v>41759</v>
      </c>
      <c r="K55" s="138">
        <v>14.75</v>
      </c>
      <c r="L55" s="141">
        <v>41759</v>
      </c>
      <c r="M55" s="138">
        <v>41</v>
      </c>
      <c r="N55" s="141">
        <v>41759</v>
      </c>
      <c r="O55" s="138">
        <v>16.5</v>
      </c>
      <c r="P55" s="138"/>
      <c r="Q55" s="138"/>
      <c r="R55" s="141">
        <v>41759</v>
      </c>
      <c r="S55" s="138">
        <v>93</v>
      </c>
      <c r="T55" s="141">
        <v>41759</v>
      </c>
      <c r="U55" s="138">
        <v>93</v>
      </c>
      <c r="V55" s="141">
        <v>41759</v>
      </c>
      <c r="W55" s="138">
        <v>93</v>
      </c>
      <c r="X55" s="141">
        <v>41759</v>
      </c>
      <c r="Y55" s="138">
        <v>93</v>
      </c>
      <c r="Z55" s="141">
        <v>41759</v>
      </c>
      <c r="AA55" s="138">
        <v>93</v>
      </c>
      <c r="AB55" s="137">
        <v>41759</v>
      </c>
      <c r="AC55" s="138">
        <v>410</v>
      </c>
      <c r="AD55" s="141">
        <v>41759</v>
      </c>
      <c r="AE55" s="138">
        <v>14.75</v>
      </c>
      <c r="AF55" s="141">
        <v>41759</v>
      </c>
      <c r="AG55" s="138">
        <v>41</v>
      </c>
      <c r="AH55" s="141">
        <v>41759</v>
      </c>
      <c r="AI55" s="138">
        <v>16.5</v>
      </c>
      <c r="AJ55" s="138"/>
      <c r="AK55" s="138"/>
      <c r="AL55" s="141">
        <v>41759</v>
      </c>
      <c r="AM55" s="138">
        <v>93</v>
      </c>
      <c r="AN55" s="141">
        <v>41759</v>
      </c>
      <c r="AO55" s="138">
        <v>190000</v>
      </c>
      <c r="AP55" s="141">
        <v>41759</v>
      </c>
      <c r="AQ55" s="138">
        <v>750</v>
      </c>
      <c r="AR55" s="141">
        <v>41759</v>
      </c>
      <c r="AS55" s="138">
        <v>160</v>
      </c>
      <c r="AT55" s="141">
        <v>41759</v>
      </c>
      <c r="AU55" s="138">
        <v>110</v>
      </c>
      <c r="AV55" s="141">
        <v>41759</v>
      </c>
      <c r="AW55" s="138">
        <v>88</v>
      </c>
      <c r="AX55" s="141">
        <v>41790</v>
      </c>
      <c r="AY55" s="138">
        <v>9</v>
      </c>
    </row>
    <row r="56" spans="1:51">
      <c r="H56" s="137">
        <v>41790</v>
      </c>
      <c r="I56" s="138">
        <v>390</v>
      </c>
      <c r="J56" s="141">
        <v>41790</v>
      </c>
      <c r="K56" s="138">
        <v>14.375</v>
      </c>
      <c r="L56" s="141">
        <v>41790</v>
      </c>
      <c r="M56" s="138">
        <v>42</v>
      </c>
      <c r="N56" s="141">
        <v>41790</v>
      </c>
      <c r="O56" s="138">
        <v>15.8</v>
      </c>
      <c r="P56" s="138"/>
      <c r="Q56" s="138"/>
      <c r="R56" s="141">
        <v>41790</v>
      </c>
      <c r="S56" s="138">
        <v>88</v>
      </c>
      <c r="T56" s="141">
        <v>41790</v>
      </c>
      <c r="U56" s="138">
        <v>88</v>
      </c>
      <c r="V56" s="141">
        <v>41790</v>
      </c>
      <c r="W56" s="138">
        <v>88</v>
      </c>
      <c r="X56" s="141">
        <v>41790</v>
      </c>
      <c r="Y56" s="138">
        <v>88</v>
      </c>
      <c r="Z56" s="141">
        <v>41790</v>
      </c>
      <c r="AA56" s="138">
        <v>88</v>
      </c>
      <c r="AB56" s="137">
        <v>41790</v>
      </c>
      <c r="AC56" s="138">
        <v>390</v>
      </c>
      <c r="AD56" s="141">
        <v>41790</v>
      </c>
      <c r="AE56" s="138">
        <v>14.375</v>
      </c>
      <c r="AF56" s="141">
        <v>41790</v>
      </c>
      <c r="AG56" s="138">
        <v>42</v>
      </c>
      <c r="AH56" s="141">
        <v>41790</v>
      </c>
      <c r="AI56" s="138">
        <v>15.8</v>
      </c>
      <c r="AJ56" s="138"/>
      <c r="AK56" s="138"/>
      <c r="AL56" s="141">
        <v>41790</v>
      </c>
      <c r="AM56" s="138">
        <v>88</v>
      </c>
      <c r="AN56" s="141">
        <v>41790</v>
      </c>
      <c r="AO56" s="138">
        <v>220000</v>
      </c>
      <c r="AP56" s="141">
        <v>41790</v>
      </c>
      <c r="AQ56" s="138">
        <v>750</v>
      </c>
      <c r="AR56" s="141">
        <v>41790</v>
      </c>
      <c r="AS56" s="138">
        <v>160</v>
      </c>
      <c r="AT56" s="141">
        <v>41790</v>
      </c>
      <c r="AU56" s="138">
        <v>110</v>
      </c>
      <c r="AV56" s="141">
        <v>41790</v>
      </c>
      <c r="AW56" s="138">
        <v>87</v>
      </c>
      <c r="AX56" s="141">
        <v>41820</v>
      </c>
      <c r="AY56" s="138">
        <v>9</v>
      </c>
    </row>
    <row r="57" spans="1:51">
      <c r="H57" s="137">
        <v>41820</v>
      </c>
      <c r="I57" s="138">
        <v>320</v>
      </c>
      <c r="J57" s="141">
        <v>41820</v>
      </c>
      <c r="K57" s="138">
        <v>14.5</v>
      </c>
      <c r="L57" s="141">
        <v>41820</v>
      </c>
      <c r="M57" s="138">
        <v>50</v>
      </c>
      <c r="N57" s="141">
        <v>41820</v>
      </c>
      <c r="O57" s="138">
        <v>16.5</v>
      </c>
      <c r="P57" s="138"/>
      <c r="Q57" s="138"/>
      <c r="R57" s="141">
        <v>41820</v>
      </c>
      <c r="S57" s="138">
        <v>90</v>
      </c>
      <c r="T57" s="141">
        <v>41820</v>
      </c>
      <c r="U57" s="138">
        <v>90</v>
      </c>
      <c r="V57" s="141">
        <v>41820</v>
      </c>
      <c r="W57" s="138">
        <v>90</v>
      </c>
      <c r="X57" s="141">
        <v>41820</v>
      </c>
      <c r="Y57" s="138">
        <v>90</v>
      </c>
      <c r="Z57" s="141">
        <v>41820</v>
      </c>
      <c r="AA57" s="138">
        <v>90</v>
      </c>
      <c r="AB57" s="137">
        <v>41820</v>
      </c>
      <c r="AC57" s="138">
        <v>320</v>
      </c>
      <c r="AD57" s="141">
        <v>41820</v>
      </c>
      <c r="AE57" s="138">
        <v>14.5</v>
      </c>
      <c r="AF57" s="141">
        <v>41820</v>
      </c>
      <c r="AG57" s="138">
        <v>50</v>
      </c>
      <c r="AH57" s="141">
        <v>41820</v>
      </c>
      <c r="AI57" s="138">
        <v>16.5</v>
      </c>
      <c r="AJ57" s="138"/>
      <c r="AK57" s="138"/>
      <c r="AL57" s="141">
        <v>41820</v>
      </c>
      <c r="AM57" s="138">
        <v>90</v>
      </c>
      <c r="AN57" s="141">
        <v>41820</v>
      </c>
      <c r="AO57" s="138">
        <v>220000</v>
      </c>
      <c r="AP57" s="141">
        <v>41820</v>
      </c>
      <c r="AQ57" s="138">
        <v>850</v>
      </c>
      <c r="AR57" s="141">
        <v>41820</v>
      </c>
      <c r="AS57" s="138">
        <v>160</v>
      </c>
      <c r="AT57" s="141">
        <v>41820</v>
      </c>
      <c r="AU57" s="138">
        <v>110</v>
      </c>
      <c r="AV57" s="141">
        <v>41820</v>
      </c>
      <c r="AW57" s="138">
        <v>84</v>
      </c>
      <c r="AX57" s="141">
        <v>41851</v>
      </c>
      <c r="AY57" s="138">
        <v>9</v>
      </c>
    </row>
    <row r="58" spans="1:51">
      <c r="H58" s="137">
        <v>41851</v>
      </c>
      <c r="I58" s="138">
        <v>330</v>
      </c>
      <c r="J58" s="141">
        <v>41851</v>
      </c>
      <c r="K58" s="138">
        <v>14.75</v>
      </c>
      <c r="L58" s="141">
        <v>41851</v>
      </c>
      <c r="M58" s="138">
        <v>52</v>
      </c>
      <c r="N58" s="141">
        <v>41851</v>
      </c>
      <c r="O58" s="138">
        <v>16</v>
      </c>
      <c r="P58" s="138"/>
      <c r="Q58" s="138"/>
      <c r="R58" s="141">
        <v>41851</v>
      </c>
      <c r="S58" s="138">
        <v>95</v>
      </c>
      <c r="T58" s="141">
        <v>41851</v>
      </c>
      <c r="U58" s="138">
        <v>95</v>
      </c>
      <c r="V58" s="141">
        <v>41851</v>
      </c>
      <c r="W58" s="138">
        <v>95</v>
      </c>
      <c r="X58" s="141">
        <v>41851</v>
      </c>
      <c r="Y58" s="138">
        <v>95</v>
      </c>
      <c r="Z58" s="141">
        <v>41851</v>
      </c>
      <c r="AA58" s="138">
        <v>95</v>
      </c>
      <c r="AB58" s="137">
        <v>41851</v>
      </c>
      <c r="AC58" s="138">
        <v>330</v>
      </c>
      <c r="AD58" s="141">
        <v>41851</v>
      </c>
      <c r="AE58" s="138">
        <v>14.75</v>
      </c>
      <c r="AF58" s="141">
        <v>41851</v>
      </c>
      <c r="AG58" s="138">
        <v>52</v>
      </c>
      <c r="AH58" s="141">
        <v>41851</v>
      </c>
      <c r="AI58" s="138">
        <v>16</v>
      </c>
      <c r="AJ58" s="138"/>
      <c r="AK58" s="138"/>
      <c r="AL58" s="141">
        <v>41851</v>
      </c>
      <c r="AM58" s="138">
        <v>95</v>
      </c>
      <c r="AN58" s="141">
        <v>41851</v>
      </c>
      <c r="AO58" s="138">
        <v>220000</v>
      </c>
      <c r="AP58" s="141">
        <v>41851</v>
      </c>
      <c r="AQ58" s="138">
        <v>850</v>
      </c>
      <c r="AR58" s="141">
        <v>41851</v>
      </c>
      <c r="AS58" s="138">
        <v>150</v>
      </c>
      <c r="AT58" s="141">
        <v>41851</v>
      </c>
      <c r="AU58" s="138">
        <v>110</v>
      </c>
      <c r="AV58" s="141">
        <v>41851</v>
      </c>
      <c r="AW58" s="138">
        <v>84</v>
      </c>
      <c r="AX58" s="141">
        <v>41882</v>
      </c>
      <c r="AY58" s="138">
        <v>9.1999999999999993</v>
      </c>
    </row>
    <row r="59" spans="1:51">
      <c r="A59" s="139"/>
      <c r="H59" s="137">
        <v>41882</v>
      </c>
      <c r="I59" s="138">
        <v>240</v>
      </c>
      <c r="J59" s="141">
        <v>41882</v>
      </c>
      <c r="K59" s="138">
        <v>14.875</v>
      </c>
      <c r="L59" s="141">
        <v>41882</v>
      </c>
      <c r="M59" s="138">
        <v>53</v>
      </c>
      <c r="N59" s="141">
        <v>41882</v>
      </c>
      <c r="O59" s="138">
        <v>15.3</v>
      </c>
      <c r="P59" s="138"/>
      <c r="Q59" s="138"/>
      <c r="R59" s="141">
        <v>41882</v>
      </c>
      <c r="S59" s="138">
        <v>108</v>
      </c>
      <c r="T59" s="141">
        <v>41882</v>
      </c>
      <c r="U59" s="138">
        <v>108</v>
      </c>
      <c r="V59" s="138"/>
      <c r="W59" s="138"/>
      <c r="X59" s="141">
        <v>41882</v>
      </c>
      <c r="Y59" s="138">
        <v>108</v>
      </c>
      <c r="Z59" s="141">
        <v>41882</v>
      </c>
      <c r="AA59" s="138">
        <v>108</v>
      </c>
      <c r="AB59" s="137">
        <v>41882</v>
      </c>
      <c r="AC59" s="138">
        <v>240</v>
      </c>
      <c r="AD59" s="141">
        <v>41882</v>
      </c>
      <c r="AE59" s="138">
        <v>14.875</v>
      </c>
      <c r="AF59" s="141">
        <v>41882</v>
      </c>
      <c r="AG59" s="138">
        <v>53</v>
      </c>
      <c r="AH59" s="141">
        <v>41882</v>
      </c>
      <c r="AI59" s="138">
        <v>15.3</v>
      </c>
      <c r="AJ59" s="138"/>
      <c r="AK59" s="138"/>
      <c r="AL59" s="141">
        <v>41882</v>
      </c>
      <c r="AM59" s="138">
        <v>108</v>
      </c>
      <c r="AN59" s="141">
        <v>41882</v>
      </c>
      <c r="AO59" s="138">
        <v>220000</v>
      </c>
      <c r="AP59" s="141">
        <v>41882</v>
      </c>
      <c r="AQ59" s="138">
        <v>850</v>
      </c>
      <c r="AR59" s="141">
        <v>41882</v>
      </c>
      <c r="AS59" s="138">
        <v>150</v>
      </c>
      <c r="AT59" s="141">
        <v>41882</v>
      </c>
      <c r="AU59" s="138">
        <v>115</v>
      </c>
      <c r="AV59" s="141">
        <v>41882</v>
      </c>
      <c r="AW59" s="138">
        <v>84</v>
      </c>
      <c r="AX59" s="138"/>
      <c r="AY59" s="138"/>
    </row>
    <row r="60" spans="1:51">
      <c r="A60" s="140"/>
      <c r="H60" s="137"/>
      <c r="I60" s="138"/>
      <c r="J60" s="138"/>
      <c r="K60" s="138"/>
      <c r="L60" s="138"/>
      <c r="M60" s="138"/>
      <c r="N60" s="138"/>
      <c r="O60" s="138"/>
      <c r="P60" s="138"/>
      <c r="Q60" s="138"/>
      <c r="R60" s="138"/>
      <c r="S60" s="138"/>
      <c r="T60" s="138"/>
      <c r="U60" s="138"/>
      <c r="V60" s="138"/>
      <c r="W60" s="138"/>
      <c r="X60" s="138"/>
      <c r="Y60" s="138"/>
      <c r="Z60" s="138"/>
      <c r="AA60" s="138"/>
      <c r="AB60" s="137"/>
      <c r="AC60" s="138"/>
      <c r="AD60" s="138"/>
      <c r="AE60" s="138"/>
      <c r="AF60" s="138"/>
      <c r="AG60" s="138"/>
      <c r="AH60" s="138"/>
      <c r="AI60" s="138"/>
      <c r="AJ60" s="138"/>
      <c r="AK60" s="138"/>
      <c r="AL60" s="138"/>
      <c r="AM60" s="138"/>
      <c r="AN60" s="138"/>
      <c r="AO60" s="138"/>
      <c r="AP60" s="138"/>
      <c r="AQ60" s="138"/>
      <c r="AR60" s="138"/>
      <c r="AS60" s="138"/>
      <c r="AT60" s="138"/>
      <c r="AU60" s="138"/>
      <c r="AV60" s="138"/>
      <c r="AW60" s="138"/>
      <c r="AX60" s="138"/>
      <c r="AY60" s="138"/>
    </row>
    <row r="61" spans="1:51">
      <c r="H61" s="137"/>
      <c r="I61" s="138"/>
      <c r="J61" s="138"/>
      <c r="K61" s="138"/>
      <c r="L61" s="138"/>
      <c r="M61" s="138"/>
      <c r="N61" s="138"/>
      <c r="O61" s="138"/>
      <c r="P61" s="138"/>
      <c r="Q61" s="138"/>
      <c r="R61" s="138"/>
      <c r="S61" s="138"/>
      <c r="T61" s="138"/>
      <c r="U61" s="138"/>
      <c r="V61" s="138"/>
      <c r="W61" s="138"/>
      <c r="X61" s="138"/>
      <c r="Y61" s="138"/>
      <c r="Z61" s="138"/>
      <c r="AA61" s="138"/>
      <c r="AB61" s="137"/>
      <c r="AC61" s="138"/>
      <c r="AD61" s="138"/>
      <c r="AE61" s="138"/>
      <c r="AF61" s="138"/>
      <c r="AG61" s="138"/>
      <c r="AH61" s="138"/>
      <c r="AI61" s="138"/>
      <c r="AJ61" s="138"/>
      <c r="AK61" s="138"/>
      <c r="AL61" s="138"/>
      <c r="AM61" s="138"/>
      <c r="AN61" s="138"/>
      <c r="AO61" s="138"/>
      <c r="AP61" s="138"/>
      <c r="AQ61" s="138"/>
      <c r="AR61" s="138"/>
      <c r="AS61" s="138"/>
      <c r="AT61" s="138"/>
      <c r="AU61" s="138"/>
      <c r="AV61" s="138"/>
      <c r="AW61" s="138"/>
      <c r="AX61" s="138"/>
      <c r="AY61" s="138"/>
    </row>
    <row r="62" spans="1:51">
      <c r="H62" s="137"/>
      <c r="I62" s="138"/>
      <c r="J62" s="138"/>
      <c r="K62" s="138"/>
      <c r="L62" s="138"/>
      <c r="M62" s="138"/>
      <c r="N62" s="138"/>
      <c r="O62" s="138"/>
      <c r="P62" s="138"/>
      <c r="Q62" s="138"/>
      <c r="R62" s="138"/>
      <c r="S62" s="138"/>
      <c r="T62" s="138"/>
      <c r="U62" s="138"/>
      <c r="V62" s="138"/>
      <c r="W62" s="138"/>
      <c r="X62" s="138"/>
      <c r="Y62" s="138"/>
      <c r="Z62" s="138"/>
      <c r="AA62" s="138"/>
      <c r="AB62" s="137"/>
      <c r="AC62" s="138"/>
      <c r="AD62" s="138"/>
      <c r="AE62" s="138"/>
      <c r="AF62" s="138"/>
      <c r="AG62" s="138"/>
      <c r="AH62" s="138"/>
      <c r="AI62" s="138"/>
      <c r="AJ62" s="138"/>
      <c r="AK62" s="138"/>
      <c r="AL62" s="138"/>
      <c r="AM62" s="138"/>
      <c r="AN62" s="138"/>
      <c r="AO62" s="138"/>
      <c r="AP62" s="138"/>
      <c r="AQ62" s="138"/>
      <c r="AR62" s="138"/>
      <c r="AS62" s="138"/>
      <c r="AT62" s="138"/>
      <c r="AU62" s="138"/>
      <c r="AV62" s="138"/>
      <c r="AW62" s="138"/>
      <c r="AX62" s="138"/>
      <c r="AY62" s="138"/>
    </row>
    <row r="63" spans="1:51">
      <c r="H63" s="137"/>
      <c r="I63" s="138"/>
      <c r="J63" s="138"/>
      <c r="K63" s="138"/>
      <c r="L63" s="138"/>
      <c r="M63" s="138"/>
      <c r="N63" s="138"/>
      <c r="O63" s="138"/>
      <c r="P63" s="138"/>
      <c r="Q63" s="138"/>
      <c r="R63" s="138"/>
      <c r="S63" s="138"/>
      <c r="T63" s="138"/>
      <c r="U63" s="138"/>
      <c r="V63" s="138"/>
      <c r="W63" s="138"/>
      <c r="X63" s="138"/>
      <c r="Y63" s="138"/>
      <c r="Z63" s="138"/>
      <c r="AA63" s="138"/>
      <c r="AB63" s="137"/>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8"/>
      <c r="AY63" s="138"/>
    </row>
    <row r="64" spans="1:51">
      <c r="H64" s="137"/>
      <c r="I64" s="138"/>
      <c r="J64" s="138"/>
      <c r="K64" s="138"/>
      <c r="L64" s="138"/>
      <c r="M64" s="138"/>
      <c r="N64" s="138"/>
      <c r="O64" s="138"/>
      <c r="P64" s="138"/>
      <c r="Q64" s="138"/>
      <c r="R64" s="138"/>
      <c r="S64" s="138"/>
      <c r="T64" s="138"/>
      <c r="U64" s="138"/>
      <c r="V64" s="138"/>
      <c r="W64" s="138"/>
      <c r="X64" s="138"/>
      <c r="Y64" s="138"/>
      <c r="Z64" s="138"/>
      <c r="AA64" s="138"/>
      <c r="AB64" s="137"/>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row>
    <row r="65" spans="1:51">
      <c r="H65" s="137"/>
      <c r="I65" s="138"/>
      <c r="J65" s="138"/>
      <c r="K65" s="138"/>
      <c r="L65" s="138"/>
      <c r="M65" s="138"/>
      <c r="N65" s="138"/>
      <c r="O65" s="138"/>
      <c r="P65" s="138"/>
      <c r="Q65" s="138"/>
      <c r="R65" s="138"/>
      <c r="S65" s="138"/>
      <c r="T65" s="138"/>
      <c r="U65" s="138"/>
      <c r="V65" s="138"/>
      <c r="W65" s="138"/>
      <c r="X65" s="138"/>
      <c r="Y65" s="138"/>
      <c r="Z65" s="138"/>
      <c r="AA65" s="138"/>
      <c r="AB65" s="137"/>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row>
    <row r="66" spans="1:51">
      <c r="H66" s="137"/>
      <c r="I66" s="138"/>
      <c r="J66" s="138"/>
      <c r="K66" s="138"/>
      <c r="L66" s="138"/>
      <c r="M66" s="138"/>
      <c r="N66" s="138"/>
      <c r="O66" s="138"/>
      <c r="P66" s="138"/>
      <c r="Q66" s="138"/>
      <c r="R66" s="138"/>
      <c r="S66" s="138"/>
      <c r="T66" s="138"/>
      <c r="U66" s="138"/>
      <c r="V66" s="138"/>
      <c r="W66" s="138"/>
      <c r="X66" s="138"/>
      <c r="Y66" s="138"/>
      <c r="Z66" s="138"/>
      <c r="AA66" s="138"/>
      <c r="AB66" s="137"/>
      <c r="AC66" s="138"/>
      <c r="AD66" s="138"/>
      <c r="AE66" s="138"/>
      <c r="AF66" s="138"/>
      <c r="AG66" s="138"/>
      <c r="AH66" s="138"/>
      <c r="AI66" s="138"/>
      <c r="AJ66" s="138"/>
      <c r="AK66" s="138"/>
      <c r="AL66" s="138"/>
      <c r="AM66" s="138"/>
      <c r="AN66" s="138"/>
      <c r="AO66" s="138"/>
      <c r="AP66" s="138"/>
      <c r="AQ66" s="138"/>
      <c r="AR66" s="138"/>
      <c r="AS66" s="138"/>
      <c r="AT66" s="138"/>
      <c r="AU66" s="138"/>
      <c r="AV66" s="138"/>
      <c r="AW66" s="138"/>
      <c r="AX66" s="138"/>
      <c r="AY66" s="138"/>
    </row>
    <row r="67" spans="1:51">
      <c r="H67" s="137"/>
      <c r="I67" s="138"/>
      <c r="J67" s="138"/>
      <c r="K67" s="138"/>
      <c r="L67" s="138"/>
      <c r="M67" s="138"/>
      <c r="N67" s="138"/>
      <c r="O67" s="138"/>
      <c r="P67" s="138"/>
      <c r="Q67" s="138"/>
      <c r="R67" s="138"/>
      <c r="S67" s="138"/>
      <c r="T67" s="138"/>
      <c r="U67" s="138"/>
      <c r="V67" s="138"/>
      <c r="W67" s="138"/>
      <c r="X67" s="138"/>
      <c r="Y67" s="138"/>
      <c r="Z67" s="138"/>
      <c r="AA67" s="138"/>
      <c r="AB67" s="137"/>
      <c r="AC67" s="138"/>
      <c r="AD67" s="138"/>
      <c r="AE67" s="138"/>
      <c r="AF67" s="138"/>
      <c r="AG67" s="138"/>
      <c r="AH67" s="138"/>
      <c r="AI67" s="138"/>
      <c r="AJ67" s="138"/>
      <c r="AK67" s="138"/>
      <c r="AL67" s="138"/>
      <c r="AM67" s="138"/>
      <c r="AN67" s="138"/>
      <c r="AO67" s="138"/>
      <c r="AP67" s="138"/>
      <c r="AQ67" s="138"/>
      <c r="AR67" s="138"/>
      <c r="AS67" s="138"/>
      <c r="AT67" s="138"/>
      <c r="AU67" s="138"/>
      <c r="AV67" s="138"/>
      <c r="AW67" s="138"/>
      <c r="AX67" s="138"/>
      <c r="AY67" s="138"/>
    </row>
    <row r="68" spans="1:51">
      <c r="H68" s="137"/>
      <c r="I68" s="138"/>
      <c r="J68" s="138"/>
      <c r="K68" s="138"/>
      <c r="L68" s="138"/>
      <c r="M68" s="138"/>
      <c r="N68" s="138"/>
      <c r="O68" s="138"/>
      <c r="P68" s="138"/>
      <c r="Q68" s="138"/>
      <c r="R68" s="138"/>
      <c r="S68" s="138"/>
      <c r="T68" s="138"/>
      <c r="U68" s="138"/>
      <c r="V68" s="138"/>
      <c r="W68" s="138"/>
      <c r="X68" s="138"/>
      <c r="Y68" s="138"/>
      <c r="Z68" s="138"/>
      <c r="AA68" s="138"/>
      <c r="AB68" s="137"/>
      <c r="AC68" s="138"/>
      <c r="AD68" s="138"/>
      <c r="AE68" s="138"/>
      <c r="AF68" s="138"/>
      <c r="AG68" s="138"/>
      <c r="AH68" s="138"/>
      <c r="AI68" s="138"/>
      <c r="AJ68" s="138"/>
      <c r="AK68" s="138"/>
      <c r="AL68" s="138"/>
      <c r="AM68" s="138"/>
      <c r="AN68" s="138"/>
      <c r="AO68" s="138"/>
      <c r="AP68" s="138"/>
      <c r="AQ68" s="138"/>
      <c r="AR68" s="138"/>
      <c r="AS68" s="138"/>
      <c r="AT68" s="138"/>
      <c r="AU68" s="138"/>
      <c r="AV68" s="138"/>
      <c r="AW68" s="138"/>
      <c r="AX68" s="138"/>
      <c r="AY68" s="138"/>
    </row>
    <row r="69" spans="1:51">
      <c r="H69" s="137"/>
      <c r="I69" s="138"/>
      <c r="J69" s="138"/>
      <c r="K69" s="138"/>
      <c r="L69" s="138"/>
      <c r="M69" s="138"/>
      <c r="N69" s="138"/>
      <c r="O69" s="138"/>
      <c r="P69" s="138"/>
      <c r="Q69" s="138"/>
      <c r="R69" s="138"/>
      <c r="S69" s="138"/>
      <c r="T69" s="138"/>
      <c r="U69" s="138"/>
      <c r="V69" s="138"/>
      <c r="W69" s="138"/>
      <c r="X69" s="138"/>
      <c r="Y69" s="138"/>
      <c r="Z69" s="138"/>
      <c r="AA69" s="138"/>
      <c r="AB69" s="137"/>
      <c r="AC69" s="138"/>
      <c r="AD69" s="138"/>
      <c r="AE69" s="138"/>
      <c r="AF69" s="138"/>
      <c r="AG69" s="138"/>
      <c r="AH69" s="138"/>
      <c r="AI69" s="138"/>
      <c r="AJ69" s="138"/>
      <c r="AK69" s="138"/>
      <c r="AL69" s="138"/>
      <c r="AM69" s="138"/>
      <c r="AN69" s="138"/>
      <c r="AO69" s="138"/>
      <c r="AP69" s="138"/>
      <c r="AQ69" s="138"/>
      <c r="AR69" s="138"/>
      <c r="AS69" s="138"/>
      <c r="AT69" s="138"/>
      <c r="AU69" s="138"/>
      <c r="AV69" s="138"/>
      <c r="AW69" s="138"/>
      <c r="AX69" s="138"/>
      <c r="AY69" s="138"/>
    </row>
    <row r="70" spans="1:51">
      <c r="H70" s="137"/>
      <c r="I70" s="138"/>
      <c r="J70" s="138"/>
      <c r="K70" s="138"/>
      <c r="L70" s="138"/>
      <c r="M70" s="138"/>
      <c r="N70" s="138"/>
      <c r="O70" s="138"/>
      <c r="P70" s="138"/>
      <c r="Q70" s="138"/>
      <c r="R70" s="138"/>
      <c r="S70" s="138"/>
      <c r="T70" s="138"/>
      <c r="U70" s="138"/>
      <c r="V70" s="138"/>
      <c r="W70" s="138"/>
      <c r="X70" s="138"/>
      <c r="Y70" s="138"/>
      <c r="Z70" s="138"/>
      <c r="AA70" s="138"/>
      <c r="AB70" s="137"/>
      <c r="AC70" s="138"/>
      <c r="AD70" s="138"/>
      <c r="AE70" s="138"/>
      <c r="AF70" s="138"/>
      <c r="AG70" s="138"/>
      <c r="AH70" s="138"/>
      <c r="AI70" s="138"/>
      <c r="AJ70" s="138"/>
      <c r="AK70" s="138"/>
      <c r="AL70" s="138"/>
      <c r="AM70" s="138"/>
      <c r="AN70" s="138"/>
      <c r="AO70" s="138"/>
      <c r="AP70" s="138"/>
      <c r="AQ70" s="138"/>
      <c r="AR70" s="138"/>
      <c r="AS70" s="138"/>
      <c r="AT70" s="138"/>
      <c r="AU70" s="138"/>
      <c r="AV70" s="138"/>
      <c r="AW70" s="138"/>
      <c r="AX70" s="138"/>
      <c r="AY70" s="138"/>
    </row>
    <row r="71" spans="1:51">
      <c r="H71" s="137"/>
      <c r="I71" s="138"/>
      <c r="J71" s="138"/>
      <c r="K71" s="138"/>
      <c r="L71" s="138"/>
      <c r="M71" s="138"/>
      <c r="N71" s="138"/>
      <c r="O71" s="138"/>
      <c r="P71" s="138"/>
      <c r="Q71" s="138"/>
      <c r="R71" s="138"/>
      <c r="S71" s="138"/>
      <c r="T71" s="138"/>
      <c r="U71" s="138"/>
      <c r="V71" s="138"/>
      <c r="W71" s="138"/>
      <c r="X71" s="138"/>
      <c r="Y71" s="138"/>
      <c r="Z71" s="138"/>
      <c r="AA71" s="138"/>
      <c r="AB71" s="137"/>
      <c r="AC71" s="138"/>
      <c r="AD71" s="138"/>
      <c r="AE71" s="138"/>
      <c r="AF71" s="138"/>
      <c r="AG71" s="138"/>
      <c r="AH71" s="138"/>
      <c r="AI71" s="138"/>
      <c r="AJ71" s="138"/>
      <c r="AK71" s="138"/>
      <c r="AL71" s="138"/>
      <c r="AM71" s="138"/>
      <c r="AN71" s="138"/>
      <c r="AO71" s="138"/>
      <c r="AP71" s="138"/>
      <c r="AQ71" s="138"/>
      <c r="AR71" s="138"/>
      <c r="AS71" s="138"/>
      <c r="AT71" s="138"/>
      <c r="AU71" s="138"/>
      <c r="AV71" s="138"/>
      <c r="AW71" s="138"/>
      <c r="AX71" s="138"/>
      <c r="AY71" s="138"/>
    </row>
    <row r="72" spans="1:51">
      <c r="H72" s="137"/>
      <c r="I72" s="138"/>
      <c r="J72" s="138"/>
      <c r="K72" s="138"/>
      <c r="L72" s="138"/>
      <c r="M72" s="138"/>
      <c r="N72" s="138"/>
      <c r="O72" s="138"/>
      <c r="P72" s="138"/>
      <c r="Q72" s="138"/>
      <c r="R72" s="138"/>
      <c r="S72" s="138"/>
      <c r="T72" s="138"/>
      <c r="U72" s="138"/>
      <c r="V72" s="138"/>
      <c r="W72" s="138"/>
      <c r="X72" s="138"/>
      <c r="Y72" s="138"/>
      <c r="Z72" s="138"/>
      <c r="AA72" s="138"/>
      <c r="AB72" s="137"/>
      <c r="AC72" s="138"/>
      <c r="AD72" s="138"/>
      <c r="AE72" s="138"/>
      <c r="AF72" s="138"/>
      <c r="AG72" s="138"/>
      <c r="AH72" s="138"/>
      <c r="AI72" s="138"/>
      <c r="AJ72" s="138"/>
      <c r="AK72" s="138"/>
      <c r="AL72" s="138"/>
      <c r="AM72" s="138"/>
      <c r="AN72" s="138"/>
      <c r="AO72" s="138"/>
      <c r="AP72" s="138"/>
      <c r="AQ72" s="138"/>
      <c r="AR72" s="138"/>
      <c r="AS72" s="138"/>
      <c r="AT72" s="138"/>
      <c r="AU72" s="138"/>
      <c r="AV72" s="138"/>
      <c r="AW72" s="138"/>
      <c r="AX72" s="138"/>
      <c r="AY72" s="138"/>
    </row>
    <row r="73" spans="1:51">
      <c r="H73" s="137"/>
      <c r="I73" s="138"/>
      <c r="J73" s="138"/>
      <c r="K73" s="138"/>
      <c r="L73" s="138"/>
      <c r="M73" s="138"/>
      <c r="N73" s="138"/>
      <c r="O73" s="138"/>
      <c r="P73" s="138"/>
      <c r="Q73" s="138"/>
      <c r="R73" s="138"/>
      <c r="S73" s="138"/>
      <c r="T73" s="138"/>
      <c r="U73" s="138"/>
      <c r="V73" s="138"/>
      <c r="W73" s="138"/>
      <c r="X73" s="138"/>
      <c r="Y73" s="138"/>
      <c r="Z73" s="138"/>
      <c r="AA73" s="138"/>
      <c r="AB73" s="137"/>
      <c r="AC73" s="138"/>
      <c r="AD73" s="138"/>
      <c r="AE73" s="138"/>
      <c r="AF73" s="138"/>
      <c r="AG73" s="138"/>
      <c r="AH73" s="138"/>
      <c r="AI73" s="138"/>
      <c r="AJ73" s="138"/>
      <c r="AK73" s="138"/>
      <c r="AL73" s="138"/>
      <c r="AM73" s="138"/>
      <c r="AN73" s="138"/>
      <c r="AO73" s="138"/>
      <c r="AP73" s="138"/>
      <c r="AQ73" s="138"/>
      <c r="AR73" s="138"/>
      <c r="AS73" s="138"/>
      <c r="AT73" s="138"/>
      <c r="AU73" s="138"/>
      <c r="AV73" s="138"/>
      <c r="AW73" s="138"/>
      <c r="AX73" s="138"/>
      <c r="AY73" s="138"/>
    </row>
    <row r="74" spans="1:51">
      <c r="H74" s="137"/>
      <c r="I74" s="138"/>
      <c r="J74" s="138"/>
      <c r="K74" s="138"/>
      <c r="L74" s="138"/>
      <c r="M74" s="138"/>
      <c r="N74" s="138"/>
      <c r="O74" s="138"/>
      <c r="P74" s="138"/>
      <c r="Q74" s="138"/>
      <c r="R74" s="138"/>
      <c r="S74" s="138"/>
      <c r="T74" s="138"/>
      <c r="U74" s="138"/>
      <c r="V74" s="138"/>
      <c r="W74" s="138"/>
      <c r="X74" s="138"/>
      <c r="Y74" s="138"/>
      <c r="Z74" s="138"/>
      <c r="AA74" s="138"/>
      <c r="AB74" s="137"/>
      <c r="AC74" s="138"/>
      <c r="AD74" s="138"/>
      <c r="AE74" s="138"/>
      <c r="AF74" s="138"/>
      <c r="AG74" s="138"/>
      <c r="AH74" s="138"/>
      <c r="AI74" s="138"/>
      <c r="AJ74" s="138"/>
      <c r="AK74" s="138"/>
      <c r="AL74" s="138"/>
      <c r="AM74" s="138"/>
      <c r="AN74" s="138"/>
      <c r="AO74" s="138"/>
      <c r="AP74" s="138"/>
      <c r="AQ74" s="138"/>
      <c r="AR74" s="138"/>
      <c r="AS74" s="138"/>
      <c r="AT74" s="138"/>
      <c r="AU74" s="138"/>
      <c r="AV74" s="138"/>
      <c r="AW74" s="138"/>
      <c r="AX74" s="138"/>
      <c r="AY74" s="138"/>
    </row>
    <row r="75" spans="1:51">
      <c r="H75" s="137"/>
      <c r="I75" s="138"/>
      <c r="J75" s="138"/>
      <c r="K75" s="138"/>
      <c r="L75" s="138"/>
      <c r="M75" s="138"/>
      <c r="N75" s="138"/>
      <c r="O75" s="138"/>
      <c r="P75" s="138"/>
      <c r="Q75" s="138"/>
      <c r="R75" s="138"/>
      <c r="S75" s="138"/>
      <c r="T75" s="138"/>
      <c r="U75" s="138"/>
      <c r="V75" s="138"/>
      <c r="W75" s="138"/>
      <c r="X75" s="138"/>
      <c r="Y75" s="138"/>
      <c r="Z75" s="138"/>
      <c r="AA75" s="138"/>
      <c r="AB75" s="137"/>
      <c r="AC75" s="138"/>
      <c r="AD75" s="138"/>
      <c r="AE75" s="138"/>
      <c r="AF75" s="138"/>
      <c r="AG75" s="138"/>
      <c r="AH75" s="138"/>
      <c r="AI75" s="138"/>
      <c r="AJ75" s="138"/>
      <c r="AK75" s="138"/>
      <c r="AL75" s="138"/>
      <c r="AM75" s="138"/>
      <c r="AN75" s="138"/>
      <c r="AO75" s="138"/>
      <c r="AP75" s="138"/>
      <c r="AQ75" s="138"/>
      <c r="AR75" s="138"/>
      <c r="AS75" s="138"/>
      <c r="AT75" s="138"/>
      <c r="AU75" s="138"/>
      <c r="AV75" s="138"/>
      <c r="AW75" s="138"/>
      <c r="AX75" s="138"/>
      <c r="AY75" s="138"/>
    </row>
    <row r="76" spans="1:51">
      <c r="A76" s="139"/>
      <c r="H76" s="137"/>
      <c r="I76" s="138"/>
      <c r="J76" s="138"/>
      <c r="K76" s="138"/>
      <c r="L76" s="138"/>
      <c r="M76" s="138"/>
      <c r="N76" s="138"/>
      <c r="O76" s="138"/>
      <c r="P76" s="138"/>
      <c r="Q76" s="138"/>
      <c r="R76" s="138"/>
      <c r="S76" s="138"/>
      <c r="T76" s="138"/>
      <c r="U76" s="138"/>
      <c r="V76" s="138"/>
      <c r="W76" s="138"/>
      <c r="X76" s="138"/>
      <c r="Y76" s="138"/>
      <c r="Z76" s="138"/>
      <c r="AA76" s="138"/>
      <c r="AB76" s="137"/>
      <c r="AC76" s="138"/>
      <c r="AD76" s="138"/>
      <c r="AE76" s="138"/>
      <c r="AF76" s="138"/>
      <c r="AG76" s="138"/>
      <c r="AH76" s="138"/>
      <c r="AI76" s="138"/>
      <c r="AJ76" s="138"/>
      <c r="AK76" s="138"/>
      <c r="AL76" s="138"/>
      <c r="AM76" s="138"/>
      <c r="AN76" s="138"/>
      <c r="AO76" s="138"/>
      <c r="AP76" s="138"/>
      <c r="AQ76" s="138"/>
      <c r="AR76" s="138"/>
      <c r="AS76" s="138"/>
      <c r="AT76" s="138"/>
      <c r="AU76" s="138"/>
      <c r="AV76" s="138"/>
      <c r="AW76" s="138"/>
      <c r="AX76" s="138"/>
      <c r="AY76" s="138"/>
    </row>
    <row r="77" spans="1:51">
      <c r="H77" s="137"/>
      <c r="I77" s="138"/>
      <c r="J77" s="138"/>
      <c r="K77" s="138"/>
      <c r="L77" s="138"/>
      <c r="M77" s="138"/>
      <c r="N77" s="138"/>
      <c r="O77" s="138"/>
      <c r="P77" s="138"/>
      <c r="Q77" s="138"/>
      <c r="R77" s="138"/>
      <c r="S77" s="138"/>
      <c r="T77" s="138"/>
      <c r="U77" s="138"/>
      <c r="V77" s="138"/>
      <c r="W77" s="138"/>
      <c r="X77" s="138"/>
      <c r="Y77" s="138"/>
      <c r="Z77" s="138"/>
      <c r="AA77" s="138"/>
      <c r="AB77" s="137"/>
      <c r="AC77" s="138"/>
      <c r="AD77" s="138"/>
      <c r="AE77" s="138"/>
      <c r="AF77" s="138"/>
      <c r="AG77" s="138"/>
      <c r="AH77" s="138"/>
      <c r="AI77" s="138"/>
      <c r="AJ77" s="138"/>
      <c r="AK77" s="138"/>
      <c r="AL77" s="138"/>
      <c r="AM77" s="138"/>
      <c r="AN77" s="138"/>
      <c r="AO77" s="138"/>
      <c r="AP77" s="138"/>
      <c r="AQ77" s="138"/>
      <c r="AR77" s="138"/>
      <c r="AS77" s="138"/>
      <c r="AT77" s="138"/>
      <c r="AU77" s="138"/>
      <c r="AV77" s="138"/>
      <c r="AW77" s="138"/>
      <c r="AX77" s="138"/>
      <c r="AY77" s="138"/>
    </row>
    <row r="78" spans="1:51">
      <c r="H78" s="137"/>
      <c r="I78" s="138"/>
      <c r="J78" s="138"/>
      <c r="K78" s="138"/>
      <c r="L78" s="138"/>
      <c r="M78" s="138"/>
      <c r="N78" s="138"/>
      <c r="O78" s="138"/>
      <c r="P78" s="138"/>
      <c r="Q78" s="138"/>
      <c r="R78" s="138"/>
      <c r="S78" s="138"/>
      <c r="T78" s="138"/>
      <c r="U78" s="138"/>
      <c r="V78" s="138"/>
      <c r="W78" s="138"/>
      <c r="X78" s="138"/>
      <c r="Y78" s="138"/>
      <c r="Z78" s="138"/>
      <c r="AA78" s="138"/>
      <c r="AB78" s="137"/>
      <c r="AC78" s="138"/>
      <c r="AD78" s="138"/>
      <c r="AE78" s="138"/>
      <c r="AF78" s="138"/>
      <c r="AG78" s="138"/>
      <c r="AH78" s="138"/>
      <c r="AI78" s="138"/>
      <c r="AJ78" s="138"/>
      <c r="AK78" s="138"/>
      <c r="AL78" s="138"/>
      <c r="AM78" s="138"/>
      <c r="AN78" s="138"/>
      <c r="AO78" s="138"/>
      <c r="AP78" s="138"/>
      <c r="AQ78" s="138"/>
      <c r="AR78" s="138"/>
      <c r="AS78" s="138"/>
      <c r="AT78" s="138"/>
      <c r="AU78" s="138"/>
      <c r="AV78" s="138"/>
      <c r="AW78" s="138"/>
      <c r="AX78" s="138"/>
      <c r="AY78" s="138"/>
    </row>
    <row r="79" spans="1:51">
      <c r="H79" s="137"/>
      <c r="I79" s="138"/>
      <c r="J79" s="138"/>
      <c r="K79" s="138"/>
      <c r="L79" s="138"/>
      <c r="M79" s="138"/>
      <c r="N79" s="138"/>
      <c r="O79" s="138"/>
      <c r="P79" s="138"/>
      <c r="Q79" s="138"/>
      <c r="R79" s="138"/>
      <c r="S79" s="138"/>
      <c r="T79" s="138"/>
      <c r="U79" s="138"/>
      <c r="V79" s="138"/>
      <c r="W79" s="138"/>
      <c r="X79" s="138"/>
      <c r="Y79" s="138"/>
      <c r="Z79" s="138"/>
      <c r="AA79" s="138"/>
      <c r="AB79" s="137"/>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8"/>
    </row>
    <row r="80" spans="1:51">
      <c r="H80" s="137"/>
      <c r="I80" s="138"/>
      <c r="J80" s="138"/>
      <c r="K80" s="138"/>
      <c r="L80" s="138"/>
      <c r="M80" s="138"/>
      <c r="N80" s="138"/>
      <c r="O80" s="138"/>
      <c r="P80" s="138"/>
      <c r="Q80" s="138"/>
      <c r="R80" s="138"/>
      <c r="S80" s="138"/>
      <c r="T80" s="138"/>
      <c r="U80" s="138"/>
      <c r="V80" s="138"/>
      <c r="W80" s="138"/>
      <c r="X80" s="138"/>
      <c r="Y80" s="138"/>
      <c r="Z80" s="138"/>
      <c r="AA80" s="138"/>
      <c r="AB80" s="137"/>
      <c r="AC80" s="138"/>
      <c r="AD80" s="138"/>
      <c r="AE80" s="138"/>
      <c r="AF80" s="138"/>
      <c r="AG80" s="138"/>
      <c r="AH80" s="138"/>
      <c r="AI80" s="138"/>
      <c r="AJ80" s="138"/>
      <c r="AK80" s="138"/>
      <c r="AL80" s="138"/>
      <c r="AM80" s="138"/>
      <c r="AN80" s="138"/>
      <c r="AO80" s="138"/>
      <c r="AP80" s="138"/>
      <c r="AQ80" s="138"/>
      <c r="AR80" s="138"/>
      <c r="AS80" s="138"/>
      <c r="AT80" s="138"/>
      <c r="AU80" s="138"/>
      <c r="AV80" s="138"/>
      <c r="AW80" s="138"/>
      <c r="AX80" s="138"/>
      <c r="AY80" s="138"/>
    </row>
    <row r="81" spans="8:51">
      <c r="H81" s="137"/>
      <c r="I81" s="138"/>
      <c r="J81" s="138"/>
      <c r="K81" s="138"/>
      <c r="L81" s="138"/>
      <c r="M81" s="138"/>
      <c r="N81" s="138"/>
      <c r="O81" s="138"/>
      <c r="P81" s="138"/>
      <c r="Q81" s="138"/>
      <c r="R81" s="138"/>
      <c r="S81" s="138"/>
      <c r="T81" s="138"/>
      <c r="U81" s="138"/>
      <c r="V81" s="138"/>
      <c r="W81" s="138"/>
      <c r="X81" s="138"/>
      <c r="Y81" s="138"/>
      <c r="Z81" s="138"/>
      <c r="AA81" s="138"/>
      <c r="AB81" s="137"/>
      <c r="AC81" s="138"/>
      <c r="AD81" s="138"/>
      <c r="AE81" s="138"/>
      <c r="AF81" s="138"/>
      <c r="AG81" s="138"/>
      <c r="AH81" s="138"/>
      <c r="AI81" s="138"/>
      <c r="AJ81" s="138"/>
      <c r="AK81" s="138"/>
      <c r="AL81" s="138"/>
      <c r="AM81" s="138"/>
      <c r="AN81" s="138"/>
      <c r="AO81" s="138"/>
      <c r="AP81" s="138"/>
      <c r="AQ81" s="138"/>
      <c r="AR81" s="138"/>
      <c r="AS81" s="138"/>
      <c r="AT81" s="138"/>
      <c r="AU81" s="138"/>
      <c r="AV81" s="138"/>
      <c r="AW81" s="138"/>
      <c r="AX81" s="138"/>
      <c r="AY81" s="138"/>
    </row>
    <row r="82" spans="8:51">
      <c r="H82" s="137"/>
      <c r="I82" s="138"/>
      <c r="J82" s="138"/>
      <c r="K82" s="138"/>
      <c r="L82" s="138"/>
      <c r="M82" s="138"/>
      <c r="N82" s="138"/>
      <c r="O82" s="138"/>
      <c r="P82" s="138"/>
      <c r="Q82" s="138"/>
      <c r="R82" s="138"/>
      <c r="S82" s="138"/>
      <c r="T82" s="138"/>
      <c r="U82" s="138"/>
      <c r="V82" s="138"/>
      <c r="W82" s="138"/>
      <c r="X82" s="138"/>
      <c r="Y82" s="138"/>
      <c r="Z82" s="138"/>
      <c r="AA82" s="138"/>
      <c r="AB82" s="137"/>
      <c r="AC82" s="138"/>
      <c r="AD82" s="138"/>
      <c r="AE82" s="138"/>
      <c r="AF82" s="138"/>
      <c r="AG82" s="138"/>
      <c r="AH82" s="138"/>
      <c r="AI82" s="138"/>
      <c r="AJ82" s="138"/>
      <c r="AK82" s="138"/>
      <c r="AL82" s="138"/>
      <c r="AM82" s="138"/>
      <c r="AN82" s="138"/>
      <c r="AO82" s="138"/>
      <c r="AP82" s="138"/>
      <c r="AQ82" s="138"/>
      <c r="AR82" s="138"/>
      <c r="AS82" s="138"/>
      <c r="AT82" s="138"/>
      <c r="AU82" s="138"/>
      <c r="AV82" s="138"/>
      <c r="AW82" s="138"/>
      <c r="AX82" s="138"/>
      <c r="AY82" s="138"/>
    </row>
    <row r="83" spans="8:51">
      <c r="H83" s="137"/>
      <c r="I83" s="138"/>
      <c r="J83" s="138"/>
      <c r="K83" s="138"/>
      <c r="L83" s="138"/>
      <c r="M83" s="138"/>
      <c r="N83" s="138"/>
      <c r="O83" s="138"/>
      <c r="P83" s="138"/>
      <c r="Q83" s="138"/>
      <c r="R83" s="138"/>
      <c r="S83" s="138"/>
      <c r="T83" s="138"/>
      <c r="U83" s="138"/>
      <c r="V83" s="138"/>
      <c r="W83" s="138"/>
      <c r="X83" s="138"/>
      <c r="Y83" s="138"/>
      <c r="Z83" s="138"/>
      <c r="AA83" s="138"/>
      <c r="AB83" s="137"/>
      <c r="AC83" s="138"/>
      <c r="AD83" s="138"/>
      <c r="AE83" s="138"/>
      <c r="AF83" s="138"/>
      <c r="AG83" s="138"/>
      <c r="AH83" s="138"/>
      <c r="AI83" s="138"/>
      <c r="AJ83" s="138"/>
      <c r="AK83" s="138"/>
      <c r="AL83" s="138"/>
      <c r="AM83" s="138"/>
      <c r="AN83" s="138"/>
      <c r="AO83" s="138"/>
      <c r="AP83" s="138"/>
      <c r="AQ83" s="138"/>
      <c r="AR83" s="138"/>
      <c r="AS83" s="138"/>
      <c r="AT83" s="138"/>
      <c r="AU83" s="138"/>
      <c r="AV83" s="138"/>
      <c r="AW83" s="138"/>
      <c r="AX83" s="138"/>
      <c r="AY83" s="138"/>
    </row>
    <row r="84" spans="8:51">
      <c r="H84" s="137"/>
      <c r="I84" s="138"/>
      <c r="J84" s="138"/>
      <c r="K84" s="138"/>
      <c r="L84" s="138"/>
      <c r="M84" s="138"/>
      <c r="N84" s="138"/>
      <c r="O84" s="138"/>
      <c r="P84" s="138"/>
      <c r="Q84" s="138"/>
      <c r="R84" s="138"/>
      <c r="S84" s="138"/>
      <c r="T84" s="138"/>
      <c r="U84" s="138"/>
      <c r="V84" s="138"/>
      <c r="W84" s="138"/>
      <c r="X84" s="138"/>
      <c r="Y84" s="138"/>
      <c r="Z84" s="138"/>
      <c r="AA84" s="138"/>
      <c r="AB84" s="137"/>
      <c r="AC84" s="138"/>
      <c r="AD84" s="138"/>
      <c r="AE84" s="138"/>
      <c r="AF84" s="138"/>
      <c r="AG84" s="138"/>
      <c r="AH84" s="138"/>
      <c r="AI84" s="138"/>
      <c r="AJ84" s="138"/>
      <c r="AK84" s="138"/>
      <c r="AL84" s="138"/>
      <c r="AM84" s="138"/>
      <c r="AN84" s="138"/>
      <c r="AO84" s="138"/>
      <c r="AP84" s="138"/>
      <c r="AQ84" s="138"/>
      <c r="AR84" s="138"/>
      <c r="AS84" s="138"/>
      <c r="AT84" s="138"/>
      <c r="AU84" s="138"/>
      <c r="AV84" s="138"/>
      <c r="AW84" s="138"/>
      <c r="AX84" s="138"/>
      <c r="AY84" s="138"/>
    </row>
    <row r="85" spans="8:51">
      <c r="H85" s="137"/>
      <c r="I85" s="138"/>
      <c r="J85" s="138"/>
      <c r="K85" s="138"/>
      <c r="L85" s="138"/>
      <c r="M85" s="138"/>
      <c r="N85" s="138"/>
      <c r="O85" s="138"/>
      <c r="P85" s="138"/>
      <c r="Q85" s="138"/>
      <c r="R85" s="138"/>
      <c r="S85" s="138"/>
      <c r="T85" s="138"/>
      <c r="U85" s="138"/>
      <c r="V85" s="138"/>
      <c r="W85" s="138"/>
      <c r="X85" s="138"/>
      <c r="Y85" s="138"/>
      <c r="Z85" s="138"/>
      <c r="AA85" s="138"/>
      <c r="AB85" s="137"/>
      <c r="AC85" s="138"/>
      <c r="AD85" s="138"/>
      <c r="AE85" s="138"/>
      <c r="AF85" s="138"/>
      <c r="AG85" s="138"/>
      <c r="AH85" s="138"/>
      <c r="AI85" s="138"/>
      <c r="AJ85" s="138"/>
      <c r="AK85" s="138"/>
      <c r="AL85" s="138"/>
      <c r="AM85" s="138"/>
      <c r="AN85" s="138"/>
      <c r="AO85" s="138"/>
      <c r="AP85" s="138"/>
      <c r="AQ85" s="138"/>
      <c r="AR85" s="138"/>
      <c r="AS85" s="138"/>
      <c r="AT85" s="138"/>
      <c r="AU85" s="138"/>
      <c r="AV85" s="138"/>
      <c r="AW85" s="138"/>
      <c r="AX85" s="138"/>
      <c r="AY85" s="138"/>
    </row>
    <row r="86" spans="8:51">
      <c r="H86" s="137"/>
      <c r="I86" s="138"/>
      <c r="J86" s="138"/>
      <c r="K86" s="138"/>
      <c r="L86" s="138"/>
      <c r="M86" s="138"/>
      <c r="N86" s="138"/>
      <c r="O86" s="138"/>
      <c r="P86" s="138"/>
      <c r="Q86" s="138"/>
      <c r="R86" s="138"/>
      <c r="S86" s="138"/>
      <c r="T86" s="138"/>
      <c r="U86" s="138"/>
      <c r="V86" s="138"/>
      <c r="W86" s="138"/>
      <c r="X86" s="138"/>
      <c r="Y86" s="138"/>
      <c r="Z86" s="138"/>
      <c r="AA86" s="138"/>
      <c r="AB86" s="137"/>
      <c r="AC86" s="138"/>
      <c r="AD86" s="138"/>
      <c r="AE86" s="138"/>
      <c r="AF86" s="138"/>
      <c r="AG86" s="138"/>
      <c r="AH86" s="138"/>
      <c r="AI86" s="138"/>
      <c r="AJ86" s="138"/>
      <c r="AK86" s="138"/>
      <c r="AL86" s="138"/>
      <c r="AM86" s="138"/>
      <c r="AN86" s="138"/>
      <c r="AO86" s="138"/>
      <c r="AP86" s="138"/>
      <c r="AQ86" s="138"/>
      <c r="AR86" s="138"/>
      <c r="AS86" s="138"/>
      <c r="AT86" s="138"/>
      <c r="AU86" s="138"/>
      <c r="AV86" s="138"/>
      <c r="AW86" s="138"/>
      <c r="AX86" s="138"/>
      <c r="AY86" s="138"/>
    </row>
    <row r="87" spans="8:51">
      <c r="H87" s="137"/>
      <c r="I87" s="138"/>
      <c r="J87" s="138"/>
      <c r="K87" s="138"/>
      <c r="L87" s="138"/>
      <c r="M87" s="138"/>
      <c r="N87" s="138"/>
      <c r="O87" s="138"/>
      <c r="P87" s="138"/>
      <c r="Q87" s="138"/>
      <c r="R87" s="138"/>
      <c r="S87" s="138"/>
      <c r="T87" s="138"/>
      <c r="U87" s="138"/>
      <c r="V87" s="138"/>
      <c r="W87" s="138"/>
      <c r="X87" s="138"/>
      <c r="Y87" s="138"/>
      <c r="Z87" s="138"/>
      <c r="AA87" s="138"/>
      <c r="AB87" s="137"/>
      <c r="AC87" s="138"/>
      <c r="AD87" s="138"/>
      <c r="AE87" s="138"/>
      <c r="AF87" s="138"/>
      <c r="AG87" s="138"/>
      <c r="AH87" s="138"/>
      <c r="AI87" s="138"/>
      <c r="AJ87" s="138"/>
      <c r="AK87" s="138"/>
      <c r="AL87" s="138"/>
      <c r="AM87" s="138"/>
      <c r="AN87" s="138"/>
      <c r="AO87" s="138"/>
      <c r="AP87" s="138"/>
      <c r="AQ87" s="138"/>
      <c r="AR87" s="138"/>
      <c r="AS87" s="138"/>
      <c r="AT87" s="138"/>
      <c r="AU87" s="138"/>
      <c r="AV87" s="138"/>
      <c r="AW87" s="138"/>
      <c r="AX87" s="138"/>
      <c r="AY87" s="138"/>
    </row>
    <row r="88" spans="8:51">
      <c r="H88" s="137"/>
      <c r="I88" s="138"/>
      <c r="J88" s="138"/>
      <c r="K88" s="138"/>
      <c r="L88" s="138"/>
      <c r="M88" s="138"/>
      <c r="N88" s="138"/>
      <c r="O88" s="138"/>
      <c r="P88" s="138"/>
      <c r="Q88" s="138"/>
      <c r="R88" s="138"/>
      <c r="S88" s="138"/>
      <c r="T88" s="138"/>
      <c r="U88" s="138"/>
      <c r="V88" s="138"/>
      <c r="W88" s="138"/>
      <c r="X88" s="138"/>
      <c r="Y88" s="138"/>
      <c r="Z88" s="138"/>
      <c r="AA88" s="138"/>
      <c r="AB88" s="137"/>
      <c r="AC88" s="138"/>
      <c r="AD88" s="138"/>
      <c r="AE88" s="138"/>
      <c r="AF88" s="138"/>
      <c r="AG88" s="138"/>
      <c r="AH88" s="138"/>
      <c r="AI88" s="138"/>
      <c r="AJ88" s="138"/>
      <c r="AK88" s="138"/>
      <c r="AL88" s="138"/>
      <c r="AM88" s="138"/>
      <c r="AN88" s="138"/>
      <c r="AO88" s="138"/>
      <c r="AP88" s="138"/>
      <c r="AQ88" s="138"/>
      <c r="AR88" s="138"/>
      <c r="AS88" s="138"/>
      <c r="AT88" s="138"/>
      <c r="AU88" s="138"/>
      <c r="AV88" s="138"/>
      <c r="AW88" s="138"/>
      <c r="AX88" s="138"/>
      <c r="AY88" s="138"/>
    </row>
    <row r="89" spans="8:51">
      <c r="H89" s="137"/>
      <c r="I89" s="138"/>
      <c r="J89" s="138"/>
      <c r="K89" s="138"/>
      <c r="L89" s="138"/>
      <c r="M89" s="138"/>
      <c r="N89" s="138"/>
      <c r="O89" s="138"/>
      <c r="P89" s="138"/>
      <c r="Q89" s="138"/>
      <c r="R89" s="138"/>
      <c r="S89" s="138"/>
      <c r="T89" s="138"/>
      <c r="U89" s="138"/>
      <c r="V89" s="138"/>
      <c r="W89" s="138"/>
      <c r="X89" s="138"/>
      <c r="Y89" s="138"/>
      <c r="Z89" s="138"/>
      <c r="AA89" s="138"/>
      <c r="AB89" s="137"/>
      <c r="AC89" s="138"/>
      <c r="AD89" s="138"/>
      <c r="AE89" s="138"/>
      <c r="AF89" s="138"/>
      <c r="AG89" s="138"/>
      <c r="AH89" s="138"/>
      <c r="AI89" s="138"/>
      <c r="AJ89" s="138"/>
      <c r="AK89" s="138"/>
      <c r="AL89" s="138"/>
      <c r="AM89" s="138"/>
      <c r="AN89" s="138"/>
      <c r="AO89" s="138"/>
      <c r="AP89" s="138"/>
      <c r="AQ89" s="138"/>
      <c r="AR89" s="138"/>
      <c r="AS89" s="138"/>
      <c r="AT89" s="138"/>
      <c r="AU89" s="138"/>
      <c r="AV89" s="138"/>
      <c r="AW89" s="138"/>
      <c r="AX89" s="138"/>
      <c r="AY89" s="138"/>
    </row>
    <row r="90" spans="8:51">
      <c r="H90" s="137"/>
      <c r="I90" s="138"/>
      <c r="J90" s="138"/>
      <c r="K90" s="138"/>
      <c r="L90" s="138"/>
      <c r="M90" s="138"/>
      <c r="N90" s="138"/>
      <c r="O90" s="138"/>
      <c r="P90" s="138"/>
      <c r="Q90" s="138"/>
      <c r="R90" s="138"/>
      <c r="S90" s="138"/>
      <c r="T90" s="138"/>
      <c r="U90" s="138"/>
      <c r="V90" s="138"/>
      <c r="W90" s="138"/>
      <c r="X90" s="138"/>
      <c r="Y90" s="138"/>
      <c r="Z90" s="138"/>
      <c r="AA90" s="138"/>
      <c r="AB90" s="137"/>
      <c r="AC90" s="138"/>
      <c r="AD90" s="138"/>
      <c r="AE90" s="138"/>
      <c r="AF90" s="138"/>
      <c r="AG90" s="138"/>
      <c r="AH90" s="138"/>
      <c r="AI90" s="138"/>
      <c r="AJ90" s="138"/>
      <c r="AK90" s="138"/>
      <c r="AL90" s="138"/>
      <c r="AM90" s="138"/>
      <c r="AN90" s="138"/>
      <c r="AO90" s="138"/>
      <c r="AP90" s="138"/>
      <c r="AQ90" s="138"/>
      <c r="AR90" s="138"/>
      <c r="AS90" s="138"/>
      <c r="AT90" s="138"/>
      <c r="AU90" s="138"/>
      <c r="AV90" s="138"/>
      <c r="AW90" s="138"/>
      <c r="AX90" s="138"/>
      <c r="AY90" s="138"/>
    </row>
    <row r="91" spans="8:51">
      <c r="H91" s="137"/>
      <c r="I91" s="138"/>
      <c r="J91" s="138"/>
      <c r="K91" s="138"/>
      <c r="L91" s="138"/>
      <c r="M91" s="138"/>
      <c r="N91" s="138"/>
      <c r="O91" s="138"/>
      <c r="P91" s="138"/>
      <c r="Q91" s="138"/>
      <c r="R91" s="138"/>
      <c r="S91" s="138"/>
      <c r="T91" s="138"/>
      <c r="U91" s="138"/>
      <c r="V91" s="138"/>
      <c r="W91" s="138"/>
      <c r="X91" s="138"/>
      <c r="Y91" s="138"/>
      <c r="Z91" s="138"/>
      <c r="AA91" s="138"/>
      <c r="AB91" s="137"/>
      <c r="AC91" s="138"/>
      <c r="AD91" s="138"/>
      <c r="AE91" s="138"/>
      <c r="AF91" s="138"/>
      <c r="AG91" s="138"/>
      <c r="AH91" s="138"/>
      <c r="AI91" s="138"/>
      <c r="AJ91" s="138"/>
      <c r="AK91" s="138"/>
      <c r="AL91" s="138"/>
      <c r="AM91" s="138"/>
      <c r="AN91" s="138"/>
      <c r="AO91" s="138"/>
      <c r="AP91" s="138"/>
      <c r="AQ91" s="138"/>
      <c r="AR91" s="138"/>
      <c r="AS91" s="138"/>
      <c r="AT91" s="138"/>
      <c r="AU91" s="138"/>
      <c r="AV91" s="138"/>
      <c r="AW91" s="138"/>
      <c r="AX91" s="138"/>
      <c r="AY91" s="138"/>
    </row>
    <row r="92" spans="8:51">
      <c r="H92" s="137"/>
      <c r="I92" s="138"/>
      <c r="J92" s="138"/>
      <c r="K92" s="138"/>
      <c r="L92" s="138"/>
      <c r="M92" s="138"/>
      <c r="N92" s="138"/>
      <c r="O92" s="138"/>
      <c r="P92" s="138"/>
      <c r="Q92" s="138"/>
      <c r="R92" s="138"/>
      <c r="S92" s="138"/>
      <c r="T92" s="138"/>
      <c r="U92" s="138"/>
      <c r="V92" s="138"/>
      <c r="W92" s="138"/>
      <c r="X92" s="138"/>
      <c r="Y92" s="138"/>
      <c r="Z92" s="138"/>
      <c r="AA92" s="138"/>
      <c r="AB92" s="137"/>
      <c r="AC92" s="138"/>
      <c r="AD92" s="138"/>
      <c r="AE92" s="138"/>
      <c r="AF92" s="138"/>
      <c r="AG92" s="138"/>
      <c r="AH92" s="138"/>
      <c r="AI92" s="138"/>
      <c r="AJ92" s="138"/>
      <c r="AK92" s="138"/>
      <c r="AL92" s="138"/>
      <c r="AM92" s="138"/>
      <c r="AN92" s="138"/>
      <c r="AO92" s="138"/>
      <c r="AP92" s="138"/>
      <c r="AQ92" s="138"/>
      <c r="AR92" s="138"/>
      <c r="AS92" s="138"/>
      <c r="AT92" s="138"/>
      <c r="AU92" s="138"/>
      <c r="AV92" s="138"/>
      <c r="AW92" s="138"/>
      <c r="AX92" s="138"/>
      <c r="AY92" s="138"/>
    </row>
    <row r="93" spans="8:51">
      <c r="H93" s="137"/>
      <c r="I93" s="138"/>
      <c r="J93" s="138"/>
      <c r="K93" s="138"/>
      <c r="L93" s="138"/>
      <c r="M93" s="138"/>
      <c r="N93" s="138"/>
      <c r="O93" s="138"/>
      <c r="P93" s="138"/>
      <c r="Q93" s="138"/>
      <c r="R93" s="138"/>
      <c r="S93" s="138"/>
      <c r="T93" s="138"/>
      <c r="U93" s="138"/>
      <c r="V93" s="138"/>
      <c r="W93" s="138"/>
      <c r="X93" s="138"/>
      <c r="Y93" s="138"/>
      <c r="Z93" s="138"/>
      <c r="AA93" s="138"/>
      <c r="AB93" s="137"/>
      <c r="AC93" s="138"/>
      <c r="AD93" s="138"/>
      <c r="AE93" s="138"/>
      <c r="AF93" s="138"/>
      <c r="AG93" s="138"/>
      <c r="AH93" s="138"/>
      <c r="AI93" s="138"/>
      <c r="AJ93" s="138"/>
      <c r="AK93" s="138"/>
      <c r="AL93" s="138"/>
      <c r="AM93" s="138"/>
      <c r="AN93" s="138"/>
      <c r="AO93" s="138"/>
      <c r="AP93" s="138"/>
      <c r="AQ93" s="138"/>
      <c r="AR93" s="138"/>
      <c r="AS93" s="138"/>
      <c r="AT93" s="138"/>
      <c r="AU93" s="138"/>
      <c r="AV93" s="138"/>
      <c r="AW93" s="138"/>
      <c r="AX93" s="138"/>
      <c r="AY93" s="138"/>
    </row>
    <row r="94" spans="8:51">
      <c r="H94" s="137"/>
      <c r="I94" s="138"/>
      <c r="J94" s="138"/>
      <c r="K94" s="138"/>
      <c r="L94" s="138"/>
      <c r="M94" s="138"/>
      <c r="N94" s="138"/>
      <c r="O94" s="138"/>
      <c r="P94" s="138"/>
      <c r="Q94" s="138"/>
      <c r="R94" s="138"/>
      <c r="S94" s="138"/>
      <c r="T94" s="138"/>
      <c r="U94" s="138"/>
      <c r="V94" s="138"/>
      <c r="W94" s="138"/>
      <c r="X94" s="138"/>
      <c r="Y94" s="138"/>
      <c r="Z94" s="138"/>
      <c r="AA94" s="138"/>
      <c r="AB94" s="137"/>
      <c r="AC94" s="138"/>
      <c r="AD94" s="138"/>
      <c r="AE94" s="138"/>
      <c r="AF94" s="138"/>
      <c r="AG94" s="138"/>
      <c r="AH94" s="138"/>
      <c r="AI94" s="138"/>
      <c r="AJ94" s="138"/>
      <c r="AK94" s="138"/>
      <c r="AL94" s="138"/>
      <c r="AM94" s="138"/>
      <c r="AN94" s="138"/>
      <c r="AO94" s="138"/>
      <c r="AP94" s="138"/>
      <c r="AQ94" s="138"/>
      <c r="AR94" s="138"/>
      <c r="AS94" s="138"/>
      <c r="AT94" s="138"/>
      <c r="AU94" s="138"/>
      <c r="AV94" s="138"/>
      <c r="AW94" s="138"/>
      <c r="AX94" s="138"/>
      <c r="AY94" s="138"/>
    </row>
    <row r="95" spans="8:51">
      <c r="H95" s="137"/>
      <c r="I95" s="138"/>
      <c r="J95" s="138"/>
      <c r="K95" s="138"/>
      <c r="L95" s="138"/>
      <c r="M95" s="138"/>
      <c r="N95" s="138"/>
      <c r="O95" s="138"/>
      <c r="P95" s="138"/>
      <c r="Q95" s="138"/>
      <c r="R95" s="138"/>
      <c r="S95" s="138"/>
      <c r="T95" s="138"/>
      <c r="U95" s="138"/>
      <c r="V95" s="138"/>
      <c r="W95" s="138"/>
      <c r="X95" s="138"/>
      <c r="Y95" s="138"/>
      <c r="Z95" s="138"/>
      <c r="AA95" s="138"/>
      <c r="AB95" s="137"/>
      <c r="AC95" s="138"/>
      <c r="AD95" s="138"/>
      <c r="AE95" s="138"/>
      <c r="AF95" s="138"/>
      <c r="AG95" s="138"/>
      <c r="AH95" s="138"/>
      <c r="AI95" s="138"/>
      <c r="AJ95" s="138"/>
      <c r="AK95" s="138"/>
      <c r="AL95" s="138"/>
      <c r="AM95" s="138"/>
      <c r="AN95" s="138"/>
      <c r="AO95" s="138"/>
      <c r="AP95" s="138"/>
      <c r="AQ95" s="138"/>
      <c r="AR95" s="138"/>
      <c r="AS95" s="138"/>
      <c r="AT95" s="138"/>
      <c r="AU95" s="138"/>
      <c r="AV95" s="138"/>
      <c r="AW95" s="138"/>
      <c r="AX95" s="138"/>
      <c r="AY95" s="138"/>
    </row>
    <row r="96" spans="8:51">
      <c r="H96" s="137"/>
      <c r="I96" s="138"/>
      <c r="J96" s="138"/>
      <c r="K96" s="138"/>
      <c r="L96" s="138"/>
      <c r="M96" s="138"/>
      <c r="N96" s="138"/>
      <c r="O96" s="138"/>
      <c r="P96" s="138"/>
      <c r="Q96" s="138"/>
      <c r="R96" s="138"/>
      <c r="S96" s="138"/>
      <c r="T96" s="138"/>
      <c r="U96" s="138"/>
      <c r="V96" s="138"/>
      <c r="W96" s="138"/>
      <c r="X96" s="138"/>
      <c r="Y96" s="138"/>
      <c r="Z96" s="138"/>
      <c r="AA96" s="138"/>
      <c r="AB96" s="137"/>
      <c r="AC96" s="138"/>
      <c r="AD96" s="138"/>
      <c r="AE96" s="138"/>
      <c r="AF96" s="138"/>
      <c r="AG96" s="138"/>
      <c r="AH96" s="138"/>
      <c r="AI96" s="138"/>
      <c r="AJ96" s="138"/>
      <c r="AK96" s="138"/>
      <c r="AL96" s="138"/>
      <c r="AM96" s="138"/>
      <c r="AN96" s="138"/>
      <c r="AO96" s="138"/>
      <c r="AP96" s="138"/>
      <c r="AQ96" s="138"/>
      <c r="AR96" s="138"/>
      <c r="AS96" s="138"/>
      <c r="AT96" s="138"/>
      <c r="AU96" s="138"/>
      <c r="AV96" s="138"/>
      <c r="AW96" s="138"/>
      <c r="AX96" s="138"/>
      <c r="AY96" s="138"/>
    </row>
    <row r="97" spans="8:51">
      <c r="H97" s="137"/>
      <c r="I97" s="138"/>
      <c r="J97" s="138"/>
      <c r="K97" s="138"/>
      <c r="L97" s="138"/>
      <c r="M97" s="138"/>
      <c r="N97" s="138"/>
      <c r="O97" s="138"/>
      <c r="P97" s="138"/>
      <c r="Q97" s="138"/>
      <c r="R97" s="138"/>
      <c r="S97" s="138"/>
      <c r="T97" s="138"/>
      <c r="U97" s="138"/>
      <c r="V97" s="138"/>
      <c r="W97" s="138"/>
      <c r="X97" s="138"/>
      <c r="Y97" s="138"/>
      <c r="Z97" s="138"/>
      <c r="AA97" s="138"/>
      <c r="AB97" s="137"/>
      <c r="AC97" s="138"/>
      <c r="AD97" s="138"/>
      <c r="AE97" s="138"/>
      <c r="AF97" s="138"/>
      <c r="AG97" s="138"/>
      <c r="AH97" s="138"/>
      <c r="AI97" s="138"/>
      <c r="AJ97" s="138"/>
      <c r="AK97" s="138"/>
      <c r="AL97" s="138"/>
      <c r="AM97" s="138"/>
      <c r="AN97" s="138"/>
      <c r="AO97" s="138"/>
      <c r="AP97" s="138"/>
      <c r="AQ97" s="138"/>
      <c r="AR97" s="138"/>
      <c r="AS97" s="138"/>
      <c r="AT97" s="138"/>
      <c r="AU97" s="138"/>
      <c r="AV97" s="138"/>
      <c r="AW97" s="138"/>
      <c r="AX97" s="138"/>
      <c r="AY97" s="138"/>
    </row>
    <row r="98" spans="8:51">
      <c r="H98" s="137"/>
      <c r="I98" s="138"/>
      <c r="J98" s="138"/>
      <c r="K98" s="138"/>
      <c r="L98" s="138"/>
      <c r="M98" s="138"/>
      <c r="N98" s="138"/>
      <c r="O98" s="138"/>
      <c r="P98" s="138"/>
      <c r="Q98" s="138"/>
      <c r="R98" s="138"/>
      <c r="S98" s="138"/>
      <c r="T98" s="138"/>
      <c r="U98" s="138"/>
      <c r="V98" s="138"/>
      <c r="W98" s="138"/>
      <c r="X98" s="138"/>
      <c r="Y98" s="138"/>
      <c r="Z98" s="138"/>
      <c r="AA98" s="138"/>
      <c r="AB98" s="137"/>
      <c r="AC98" s="138"/>
      <c r="AD98" s="138"/>
      <c r="AE98" s="138"/>
      <c r="AF98" s="138"/>
      <c r="AG98" s="138"/>
      <c r="AH98" s="138"/>
      <c r="AI98" s="138"/>
      <c r="AJ98" s="138"/>
      <c r="AK98" s="138"/>
      <c r="AL98" s="138"/>
      <c r="AM98" s="138"/>
      <c r="AN98" s="138"/>
      <c r="AO98" s="138"/>
      <c r="AP98" s="138"/>
      <c r="AQ98" s="138"/>
      <c r="AR98" s="138"/>
      <c r="AS98" s="138"/>
      <c r="AT98" s="138"/>
      <c r="AU98" s="138"/>
      <c r="AV98" s="138"/>
      <c r="AW98" s="138"/>
      <c r="AX98" s="138"/>
      <c r="AY98" s="138"/>
    </row>
    <row r="99" spans="8:51">
      <c r="H99" s="137"/>
      <c r="I99" s="138"/>
      <c r="J99" s="138"/>
      <c r="K99" s="138"/>
      <c r="L99" s="138"/>
      <c r="M99" s="138"/>
      <c r="N99" s="138"/>
      <c r="O99" s="138"/>
      <c r="P99" s="138"/>
      <c r="Q99" s="138"/>
      <c r="R99" s="138"/>
      <c r="S99" s="138"/>
      <c r="T99" s="138"/>
      <c r="U99" s="138"/>
      <c r="V99" s="138"/>
      <c r="W99" s="138"/>
      <c r="X99" s="138"/>
      <c r="Y99" s="138"/>
      <c r="Z99" s="138"/>
      <c r="AA99" s="138"/>
      <c r="AB99" s="137"/>
      <c r="AC99" s="138"/>
      <c r="AD99" s="138"/>
      <c r="AE99" s="138"/>
      <c r="AF99" s="138"/>
      <c r="AG99" s="138"/>
      <c r="AH99" s="138"/>
      <c r="AI99" s="138"/>
      <c r="AJ99" s="138"/>
      <c r="AK99" s="138"/>
      <c r="AL99" s="138"/>
      <c r="AM99" s="138"/>
      <c r="AN99" s="138"/>
      <c r="AO99" s="138"/>
      <c r="AP99" s="138"/>
      <c r="AQ99" s="138"/>
      <c r="AR99" s="138"/>
      <c r="AS99" s="138"/>
      <c r="AT99" s="138"/>
      <c r="AU99" s="138"/>
      <c r="AV99" s="138"/>
      <c r="AW99" s="138"/>
      <c r="AX99" s="138"/>
      <c r="AY99" s="138"/>
    </row>
    <row r="100" spans="8:51">
      <c r="H100" s="137"/>
      <c r="I100" s="138"/>
      <c r="J100" s="138"/>
      <c r="K100" s="138"/>
      <c r="L100" s="138"/>
      <c r="M100" s="138"/>
      <c r="N100" s="138"/>
      <c r="O100" s="138"/>
      <c r="P100" s="138"/>
      <c r="Q100" s="138"/>
      <c r="R100" s="138"/>
      <c r="S100" s="138"/>
      <c r="T100" s="138"/>
      <c r="U100" s="138"/>
      <c r="V100" s="138"/>
      <c r="W100" s="138"/>
      <c r="X100" s="138"/>
      <c r="Y100" s="138"/>
      <c r="Z100" s="138"/>
      <c r="AA100" s="138"/>
      <c r="AB100" s="137"/>
      <c r="AC100" s="138"/>
      <c r="AD100" s="138"/>
      <c r="AE100" s="138"/>
      <c r="AF100" s="138"/>
      <c r="AG100" s="138"/>
      <c r="AH100" s="138"/>
      <c r="AI100" s="138"/>
      <c r="AJ100" s="138"/>
      <c r="AK100" s="138"/>
      <c r="AL100" s="138"/>
      <c r="AM100" s="138"/>
      <c r="AN100" s="138"/>
      <c r="AO100" s="138"/>
      <c r="AP100" s="138"/>
      <c r="AQ100" s="138"/>
      <c r="AR100" s="138"/>
      <c r="AS100" s="138"/>
      <c r="AT100" s="138"/>
      <c r="AU100" s="138"/>
      <c r="AV100" s="138"/>
      <c r="AW100" s="138"/>
      <c r="AX100" s="138"/>
      <c r="AY100" s="138"/>
    </row>
    <row r="101" spans="8:51">
      <c r="H101" s="137"/>
      <c r="I101" s="138"/>
      <c r="J101" s="138"/>
      <c r="K101" s="138"/>
      <c r="L101" s="138"/>
      <c r="M101" s="138"/>
      <c r="N101" s="138"/>
      <c r="O101" s="138"/>
      <c r="P101" s="138"/>
      <c r="Q101" s="138"/>
      <c r="R101" s="138"/>
      <c r="S101" s="138"/>
      <c r="T101" s="138"/>
      <c r="U101" s="138"/>
      <c r="V101" s="138"/>
      <c r="W101" s="138"/>
      <c r="X101" s="138"/>
      <c r="Y101" s="138"/>
      <c r="Z101" s="138"/>
      <c r="AA101" s="138"/>
      <c r="AB101" s="137"/>
      <c r="AC101" s="138"/>
      <c r="AD101" s="138"/>
      <c r="AE101" s="138"/>
      <c r="AF101" s="138"/>
      <c r="AG101" s="138"/>
      <c r="AH101" s="138"/>
      <c r="AI101" s="138"/>
      <c r="AJ101" s="138"/>
      <c r="AK101" s="138"/>
      <c r="AL101" s="138"/>
      <c r="AM101" s="138"/>
      <c r="AN101" s="138"/>
      <c r="AO101" s="138"/>
      <c r="AP101" s="138"/>
      <c r="AQ101" s="138"/>
      <c r="AR101" s="138"/>
      <c r="AS101" s="138"/>
      <c r="AT101" s="138"/>
      <c r="AU101" s="138"/>
      <c r="AV101" s="138"/>
      <c r="AW101" s="138"/>
      <c r="AX101" s="138"/>
      <c r="AY101" s="138"/>
    </row>
    <row r="102" spans="8:51">
      <c r="H102" s="137"/>
      <c r="I102" s="138"/>
      <c r="J102" s="138"/>
      <c r="K102" s="138"/>
      <c r="L102" s="138"/>
      <c r="M102" s="138"/>
      <c r="N102" s="138"/>
      <c r="O102" s="138"/>
      <c r="P102" s="138"/>
      <c r="Q102" s="138"/>
      <c r="R102" s="138"/>
      <c r="S102" s="138"/>
      <c r="T102" s="138"/>
      <c r="U102" s="138"/>
      <c r="V102" s="138"/>
      <c r="W102" s="138"/>
      <c r="X102" s="138"/>
      <c r="Y102" s="138"/>
      <c r="Z102" s="138"/>
      <c r="AA102" s="138"/>
      <c r="AB102" s="137"/>
      <c r="AC102" s="138"/>
      <c r="AD102" s="138"/>
      <c r="AE102" s="138"/>
      <c r="AF102" s="138"/>
      <c r="AG102" s="138"/>
      <c r="AH102" s="138"/>
      <c r="AI102" s="138"/>
      <c r="AJ102" s="138"/>
      <c r="AK102" s="138"/>
      <c r="AL102" s="138"/>
      <c r="AM102" s="138"/>
      <c r="AN102" s="138"/>
      <c r="AO102" s="138"/>
      <c r="AP102" s="138"/>
      <c r="AQ102" s="138"/>
      <c r="AR102" s="138"/>
      <c r="AS102" s="138"/>
      <c r="AT102" s="138"/>
      <c r="AU102" s="138"/>
      <c r="AV102" s="138"/>
      <c r="AW102" s="138"/>
      <c r="AX102" s="138"/>
      <c r="AY102" s="138"/>
    </row>
    <row r="103" spans="8:51">
      <c r="H103" s="137"/>
      <c r="I103" s="138"/>
      <c r="J103" s="138"/>
      <c r="K103" s="138"/>
      <c r="L103" s="138"/>
      <c r="M103" s="138"/>
      <c r="N103" s="138"/>
      <c r="O103" s="138"/>
      <c r="P103" s="138"/>
      <c r="Q103" s="138"/>
      <c r="R103" s="138"/>
      <c r="S103" s="138"/>
      <c r="T103" s="138"/>
      <c r="U103" s="138"/>
      <c r="V103" s="138"/>
      <c r="W103" s="138"/>
      <c r="X103" s="138"/>
      <c r="Y103" s="138"/>
      <c r="Z103" s="138"/>
      <c r="AA103" s="138"/>
      <c r="AB103" s="137"/>
      <c r="AC103" s="138"/>
      <c r="AD103" s="138"/>
      <c r="AE103" s="138"/>
      <c r="AF103" s="138"/>
      <c r="AG103" s="138"/>
      <c r="AH103" s="138"/>
      <c r="AI103" s="138"/>
      <c r="AJ103" s="138"/>
      <c r="AK103" s="138"/>
      <c r="AL103" s="138"/>
      <c r="AM103" s="138"/>
      <c r="AN103" s="138"/>
      <c r="AO103" s="138"/>
      <c r="AP103" s="138"/>
      <c r="AQ103" s="138"/>
      <c r="AR103" s="138"/>
      <c r="AS103" s="138"/>
      <c r="AT103" s="138"/>
      <c r="AU103" s="138"/>
      <c r="AV103" s="138"/>
      <c r="AW103" s="138"/>
      <c r="AX103" s="138"/>
      <c r="AY103" s="138"/>
    </row>
    <row r="104" spans="8:51">
      <c r="H104" s="137"/>
      <c r="I104" s="138"/>
      <c r="J104" s="138"/>
      <c r="K104" s="138"/>
      <c r="L104" s="138"/>
      <c r="M104" s="138"/>
      <c r="N104" s="138"/>
      <c r="O104" s="138"/>
      <c r="P104" s="138"/>
      <c r="Q104" s="138"/>
      <c r="R104" s="138"/>
      <c r="S104" s="138"/>
      <c r="T104" s="138"/>
      <c r="U104" s="138"/>
      <c r="V104" s="138"/>
      <c r="W104" s="138"/>
      <c r="X104" s="138"/>
      <c r="Y104" s="138"/>
      <c r="Z104" s="138"/>
      <c r="AA104" s="138"/>
      <c r="AB104" s="137"/>
      <c r="AC104" s="138"/>
      <c r="AD104" s="138"/>
      <c r="AE104" s="138"/>
      <c r="AF104" s="138"/>
      <c r="AG104" s="138"/>
      <c r="AH104" s="138"/>
      <c r="AI104" s="138"/>
      <c r="AJ104" s="138"/>
      <c r="AK104" s="138"/>
      <c r="AL104" s="138"/>
      <c r="AM104" s="138"/>
      <c r="AN104" s="138"/>
      <c r="AO104" s="138"/>
      <c r="AP104" s="138"/>
      <c r="AQ104" s="138"/>
      <c r="AR104" s="138"/>
      <c r="AS104" s="138"/>
      <c r="AT104" s="138"/>
      <c r="AU104" s="138"/>
      <c r="AV104" s="138"/>
      <c r="AW104" s="138"/>
      <c r="AX104" s="138"/>
      <c r="AY104" s="138"/>
    </row>
    <row r="105" spans="8:51">
      <c r="H105" s="137"/>
      <c r="I105" s="138"/>
      <c r="J105" s="138"/>
      <c r="K105" s="138"/>
      <c r="L105" s="138"/>
      <c r="M105" s="138"/>
      <c r="N105" s="138"/>
      <c r="O105" s="138"/>
      <c r="P105" s="138"/>
      <c r="Q105" s="138"/>
      <c r="R105" s="138"/>
      <c r="S105" s="138"/>
      <c r="T105" s="138"/>
      <c r="U105" s="138"/>
      <c r="V105" s="138"/>
      <c r="W105" s="138"/>
      <c r="X105" s="138"/>
      <c r="Y105" s="138"/>
      <c r="Z105" s="138"/>
      <c r="AA105" s="138"/>
      <c r="AB105" s="137"/>
      <c r="AC105" s="138"/>
      <c r="AD105" s="138"/>
      <c r="AE105" s="138"/>
      <c r="AF105" s="138"/>
      <c r="AG105" s="138"/>
      <c r="AH105" s="138"/>
      <c r="AI105" s="138"/>
      <c r="AJ105" s="138"/>
      <c r="AK105" s="138"/>
      <c r="AL105" s="138"/>
      <c r="AM105" s="138"/>
      <c r="AN105" s="138"/>
      <c r="AO105" s="138"/>
      <c r="AP105" s="138"/>
      <c r="AQ105" s="138"/>
      <c r="AR105" s="138"/>
      <c r="AS105" s="138"/>
      <c r="AT105" s="138"/>
      <c r="AU105" s="138"/>
      <c r="AV105" s="138"/>
      <c r="AW105" s="138"/>
      <c r="AX105" s="138"/>
      <c r="AY105" s="138"/>
    </row>
    <row r="106" spans="8:51">
      <c r="H106" s="137"/>
      <c r="I106" s="138"/>
      <c r="J106" s="138"/>
      <c r="K106" s="138"/>
      <c r="L106" s="138"/>
      <c r="M106" s="138"/>
      <c r="N106" s="138"/>
      <c r="O106" s="138"/>
      <c r="P106" s="138"/>
      <c r="Q106" s="138"/>
      <c r="R106" s="138"/>
      <c r="S106" s="138"/>
      <c r="T106" s="138"/>
      <c r="U106" s="138"/>
      <c r="V106" s="138"/>
      <c r="W106" s="138"/>
      <c r="X106" s="138"/>
      <c r="Y106" s="138"/>
      <c r="Z106" s="138"/>
      <c r="AA106" s="138"/>
      <c r="AB106" s="137"/>
      <c r="AC106" s="138"/>
      <c r="AD106" s="138"/>
      <c r="AE106" s="138"/>
      <c r="AF106" s="138"/>
      <c r="AG106" s="138"/>
      <c r="AH106" s="138"/>
      <c r="AI106" s="138"/>
      <c r="AJ106" s="138"/>
      <c r="AK106" s="138"/>
      <c r="AL106" s="138"/>
      <c r="AM106" s="138"/>
      <c r="AN106" s="138"/>
      <c r="AO106" s="138"/>
      <c r="AP106" s="138"/>
      <c r="AQ106" s="138"/>
      <c r="AR106" s="138"/>
      <c r="AS106" s="138"/>
      <c r="AT106" s="138"/>
      <c r="AU106" s="138"/>
      <c r="AV106" s="138"/>
      <c r="AW106" s="138"/>
      <c r="AX106" s="138"/>
      <c r="AY106" s="138"/>
    </row>
    <row r="107" spans="8:51">
      <c r="H107" s="137"/>
      <c r="I107" s="138"/>
      <c r="J107" s="138"/>
      <c r="K107" s="138"/>
      <c r="L107" s="138"/>
      <c r="M107" s="138"/>
      <c r="N107" s="138"/>
      <c r="O107" s="138"/>
      <c r="P107" s="138"/>
      <c r="Q107" s="138"/>
      <c r="R107" s="138"/>
      <c r="S107" s="138"/>
      <c r="T107" s="138"/>
      <c r="U107" s="138"/>
      <c r="V107" s="138"/>
      <c r="W107" s="138"/>
      <c r="X107" s="138"/>
      <c r="Y107" s="138"/>
      <c r="Z107" s="138"/>
      <c r="AA107" s="138"/>
      <c r="AB107" s="137"/>
      <c r="AC107" s="138"/>
      <c r="AD107" s="138"/>
      <c r="AE107" s="138"/>
      <c r="AF107" s="138"/>
      <c r="AG107" s="138"/>
      <c r="AH107" s="138"/>
      <c r="AI107" s="138"/>
      <c r="AJ107" s="138"/>
      <c r="AK107" s="138"/>
      <c r="AL107" s="138"/>
      <c r="AM107" s="138"/>
      <c r="AN107" s="138"/>
      <c r="AO107" s="138"/>
      <c r="AP107" s="138"/>
      <c r="AQ107" s="138"/>
      <c r="AR107" s="138"/>
      <c r="AS107" s="138"/>
      <c r="AT107" s="138"/>
      <c r="AU107" s="138"/>
      <c r="AV107" s="138"/>
      <c r="AW107" s="138"/>
      <c r="AX107" s="138"/>
      <c r="AY107" s="138"/>
    </row>
    <row r="108" spans="8:51">
      <c r="H108" s="137"/>
      <c r="I108" s="138"/>
      <c r="J108" s="138"/>
      <c r="K108" s="138"/>
      <c r="L108" s="138"/>
      <c r="M108" s="138"/>
      <c r="N108" s="138"/>
      <c r="O108" s="138"/>
      <c r="P108" s="138"/>
      <c r="Q108" s="138"/>
      <c r="R108" s="138"/>
      <c r="S108" s="138"/>
      <c r="T108" s="138"/>
      <c r="U108" s="138"/>
      <c r="V108" s="138"/>
      <c r="W108" s="138"/>
      <c r="X108" s="138"/>
      <c r="Y108" s="138"/>
      <c r="Z108" s="138"/>
      <c r="AA108" s="138"/>
      <c r="AB108" s="137"/>
      <c r="AC108" s="138"/>
      <c r="AD108" s="138"/>
      <c r="AE108" s="138"/>
      <c r="AF108" s="138"/>
      <c r="AG108" s="138"/>
      <c r="AH108" s="138"/>
      <c r="AI108" s="138"/>
      <c r="AJ108" s="138"/>
      <c r="AK108" s="138"/>
      <c r="AL108" s="138"/>
      <c r="AM108" s="138"/>
      <c r="AN108" s="138"/>
      <c r="AO108" s="138"/>
      <c r="AP108" s="138"/>
      <c r="AQ108" s="138"/>
      <c r="AR108" s="138"/>
      <c r="AS108" s="138"/>
      <c r="AT108" s="138"/>
      <c r="AU108" s="138"/>
      <c r="AV108" s="138"/>
      <c r="AW108" s="138"/>
      <c r="AX108" s="138"/>
      <c r="AY108" s="138"/>
    </row>
    <row r="109" spans="8:51">
      <c r="H109" s="137"/>
      <c r="I109" s="138"/>
      <c r="J109" s="138"/>
      <c r="K109" s="138"/>
      <c r="L109" s="138"/>
      <c r="M109" s="138"/>
      <c r="N109" s="138"/>
      <c r="O109" s="138"/>
      <c r="P109" s="138"/>
      <c r="Q109" s="138"/>
      <c r="R109" s="138"/>
      <c r="S109" s="138"/>
      <c r="T109" s="138"/>
      <c r="U109" s="138"/>
      <c r="V109" s="138"/>
      <c r="W109" s="138"/>
      <c r="X109" s="138"/>
      <c r="Y109" s="138"/>
      <c r="Z109" s="138"/>
      <c r="AA109" s="138"/>
      <c r="AB109" s="137"/>
      <c r="AC109" s="138"/>
      <c r="AD109" s="138"/>
      <c r="AE109" s="138"/>
      <c r="AF109" s="138"/>
      <c r="AG109" s="138"/>
      <c r="AH109" s="138"/>
      <c r="AI109" s="138"/>
      <c r="AJ109" s="138"/>
      <c r="AK109" s="138"/>
      <c r="AL109" s="138"/>
      <c r="AM109" s="138"/>
      <c r="AN109" s="138"/>
      <c r="AO109" s="138"/>
      <c r="AP109" s="138"/>
      <c r="AQ109" s="138"/>
      <c r="AR109" s="138"/>
      <c r="AS109" s="138"/>
      <c r="AT109" s="138"/>
      <c r="AU109" s="138"/>
      <c r="AV109" s="138"/>
      <c r="AW109" s="138"/>
      <c r="AX109" s="138"/>
      <c r="AY109" s="138"/>
    </row>
    <row r="110" spans="8:51">
      <c r="H110" s="137"/>
      <c r="I110" s="138"/>
      <c r="J110" s="138"/>
      <c r="K110" s="138"/>
      <c r="L110" s="138"/>
      <c r="M110" s="138"/>
      <c r="N110" s="138"/>
      <c r="O110" s="138"/>
      <c r="P110" s="138"/>
      <c r="Q110" s="138"/>
      <c r="R110" s="138"/>
      <c r="S110" s="138"/>
      <c r="T110" s="138"/>
      <c r="U110" s="138"/>
      <c r="V110" s="138"/>
      <c r="W110" s="138"/>
      <c r="X110" s="138"/>
      <c r="Y110" s="138"/>
      <c r="Z110" s="138"/>
      <c r="AA110" s="138"/>
      <c r="AB110" s="137"/>
      <c r="AC110" s="138"/>
      <c r="AD110" s="138"/>
      <c r="AE110" s="138"/>
      <c r="AF110" s="138"/>
      <c r="AG110" s="138"/>
      <c r="AH110" s="138"/>
      <c r="AI110" s="138"/>
      <c r="AJ110" s="138"/>
      <c r="AK110" s="138"/>
      <c r="AL110" s="138"/>
      <c r="AM110" s="138"/>
      <c r="AN110" s="138"/>
      <c r="AO110" s="138"/>
      <c r="AP110" s="138"/>
      <c r="AQ110" s="138"/>
      <c r="AR110" s="138"/>
      <c r="AS110" s="138"/>
      <c r="AT110" s="138"/>
      <c r="AU110" s="138"/>
      <c r="AV110" s="138"/>
      <c r="AW110" s="138"/>
      <c r="AX110" s="138"/>
      <c r="AY110" s="138"/>
    </row>
    <row r="111" spans="8:51">
      <c r="H111" s="137"/>
      <c r="I111" s="138"/>
      <c r="J111" s="138"/>
      <c r="K111" s="138"/>
      <c r="L111" s="138"/>
      <c r="M111" s="138"/>
      <c r="N111" s="138"/>
      <c r="O111" s="138"/>
      <c r="P111" s="138"/>
      <c r="Q111" s="138"/>
      <c r="R111" s="138"/>
      <c r="S111" s="138"/>
      <c r="T111" s="138"/>
      <c r="U111" s="138"/>
      <c r="V111" s="138"/>
      <c r="W111" s="138"/>
      <c r="X111" s="138"/>
      <c r="Y111" s="138"/>
      <c r="Z111" s="138"/>
      <c r="AA111" s="138"/>
      <c r="AB111" s="137"/>
      <c r="AC111" s="138"/>
      <c r="AD111" s="138"/>
      <c r="AE111" s="138"/>
      <c r="AF111" s="138"/>
      <c r="AG111" s="138"/>
      <c r="AH111" s="138"/>
      <c r="AI111" s="138"/>
      <c r="AJ111" s="138"/>
      <c r="AK111" s="138"/>
      <c r="AL111" s="138"/>
      <c r="AM111" s="138"/>
      <c r="AN111" s="138"/>
      <c r="AO111" s="138"/>
      <c r="AP111" s="138"/>
      <c r="AQ111" s="138"/>
      <c r="AR111" s="138"/>
      <c r="AS111" s="138"/>
      <c r="AT111" s="138"/>
      <c r="AU111" s="138"/>
      <c r="AV111" s="138"/>
      <c r="AW111" s="138"/>
      <c r="AX111" s="138"/>
      <c r="AY111" s="138"/>
    </row>
    <row r="112" spans="8:51">
      <c r="H112" s="137"/>
      <c r="I112" s="138"/>
      <c r="J112" s="138"/>
      <c r="K112" s="138"/>
      <c r="L112" s="138"/>
      <c r="M112" s="138"/>
      <c r="N112" s="138"/>
      <c r="O112" s="138"/>
      <c r="P112" s="138"/>
      <c r="Q112" s="138"/>
      <c r="R112" s="138"/>
      <c r="S112" s="138"/>
      <c r="T112" s="138"/>
      <c r="U112" s="138"/>
      <c r="V112" s="138"/>
      <c r="W112" s="138"/>
      <c r="X112" s="138"/>
      <c r="Y112" s="138"/>
      <c r="Z112" s="138"/>
      <c r="AA112" s="138"/>
      <c r="AB112" s="137"/>
      <c r="AC112" s="138"/>
      <c r="AD112" s="138"/>
      <c r="AE112" s="138"/>
      <c r="AF112" s="138"/>
      <c r="AG112" s="138"/>
      <c r="AH112" s="138"/>
      <c r="AI112" s="138"/>
      <c r="AJ112" s="138"/>
      <c r="AK112" s="138"/>
      <c r="AL112" s="138"/>
      <c r="AM112" s="138"/>
      <c r="AN112" s="138"/>
      <c r="AO112" s="138"/>
      <c r="AP112" s="138"/>
      <c r="AQ112" s="138"/>
      <c r="AR112" s="138"/>
      <c r="AS112" s="138"/>
      <c r="AT112" s="138"/>
      <c r="AU112" s="138"/>
      <c r="AV112" s="138"/>
      <c r="AW112" s="138"/>
      <c r="AX112" s="138"/>
      <c r="AY112" s="138"/>
    </row>
    <row r="113" spans="8:51">
      <c r="H113" s="137"/>
      <c r="I113" s="138"/>
      <c r="J113" s="138"/>
      <c r="K113" s="138"/>
      <c r="L113" s="138"/>
      <c r="M113" s="138"/>
      <c r="N113" s="138"/>
      <c r="O113" s="138"/>
      <c r="P113" s="138"/>
      <c r="Q113" s="138"/>
      <c r="R113" s="138"/>
      <c r="S113" s="138"/>
      <c r="T113" s="138"/>
      <c r="U113" s="138"/>
      <c r="V113" s="138"/>
      <c r="W113" s="138"/>
      <c r="X113" s="138"/>
      <c r="Y113" s="138"/>
      <c r="Z113" s="138"/>
      <c r="AA113" s="138"/>
      <c r="AB113" s="137"/>
      <c r="AC113" s="138"/>
      <c r="AD113" s="138"/>
      <c r="AE113" s="138"/>
      <c r="AF113" s="138"/>
      <c r="AG113" s="138"/>
      <c r="AH113" s="138"/>
      <c r="AI113" s="138"/>
      <c r="AJ113" s="138"/>
      <c r="AK113" s="138"/>
      <c r="AL113" s="138"/>
      <c r="AM113" s="138"/>
      <c r="AN113" s="138"/>
      <c r="AO113" s="138"/>
      <c r="AP113" s="138"/>
      <c r="AQ113" s="138"/>
      <c r="AR113" s="138"/>
      <c r="AS113" s="138"/>
      <c r="AT113" s="138"/>
      <c r="AU113" s="138"/>
      <c r="AV113" s="138"/>
      <c r="AW113" s="138"/>
      <c r="AX113" s="138"/>
      <c r="AY113" s="138"/>
    </row>
    <row r="114" spans="8:51">
      <c r="H114" s="137"/>
      <c r="I114" s="138"/>
      <c r="J114" s="138"/>
      <c r="K114" s="138"/>
      <c r="L114" s="138"/>
      <c r="M114" s="138"/>
      <c r="N114" s="138"/>
      <c r="O114" s="138"/>
      <c r="P114" s="138"/>
      <c r="Q114" s="138"/>
      <c r="R114" s="138"/>
      <c r="S114" s="138"/>
      <c r="T114" s="138"/>
      <c r="U114" s="138"/>
      <c r="V114" s="138"/>
      <c r="W114" s="138"/>
      <c r="X114" s="138"/>
      <c r="Y114" s="138"/>
      <c r="Z114" s="138"/>
      <c r="AA114" s="138"/>
      <c r="AB114" s="137"/>
      <c r="AC114" s="138"/>
      <c r="AD114" s="138"/>
      <c r="AE114" s="138"/>
      <c r="AF114" s="138"/>
      <c r="AG114" s="138"/>
      <c r="AH114" s="138"/>
      <c r="AI114" s="138"/>
      <c r="AJ114" s="138"/>
      <c r="AK114" s="138"/>
      <c r="AL114" s="138"/>
      <c r="AM114" s="138"/>
      <c r="AN114" s="138"/>
      <c r="AO114" s="138"/>
      <c r="AP114" s="138"/>
      <c r="AQ114" s="138"/>
      <c r="AR114" s="138"/>
      <c r="AS114" s="138"/>
      <c r="AT114" s="138"/>
      <c r="AU114" s="138"/>
      <c r="AV114" s="138"/>
      <c r="AW114" s="138"/>
      <c r="AX114" s="138"/>
      <c r="AY114" s="138"/>
    </row>
    <row r="115" spans="8:51">
      <c r="H115" s="137"/>
      <c r="I115" s="138"/>
      <c r="J115" s="138"/>
      <c r="K115" s="138"/>
      <c r="L115" s="138"/>
      <c r="M115" s="138"/>
      <c r="N115" s="138"/>
      <c r="O115" s="138"/>
      <c r="P115" s="138"/>
      <c r="Q115" s="138"/>
      <c r="R115" s="138"/>
      <c r="S115" s="138"/>
      <c r="T115" s="138"/>
      <c r="U115" s="138"/>
      <c r="V115" s="138"/>
      <c r="W115" s="138"/>
      <c r="X115" s="138"/>
      <c r="Y115" s="138"/>
      <c r="Z115" s="138"/>
      <c r="AA115" s="138"/>
      <c r="AB115" s="137"/>
      <c r="AC115" s="138"/>
      <c r="AD115" s="138"/>
      <c r="AE115" s="138"/>
      <c r="AF115" s="138"/>
      <c r="AG115" s="138"/>
      <c r="AH115" s="138"/>
      <c r="AI115" s="138"/>
      <c r="AJ115" s="138"/>
      <c r="AK115" s="138"/>
      <c r="AL115" s="138"/>
      <c r="AM115" s="138"/>
      <c r="AN115" s="138"/>
      <c r="AO115" s="138"/>
      <c r="AP115" s="138"/>
      <c r="AQ115" s="138"/>
      <c r="AR115" s="138"/>
      <c r="AS115" s="138"/>
      <c r="AT115" s="138"/>
      <c r="AU115" s="138"/>
      <c r="AV115" s="138"/>
      <c r="AW115" s="138"/>
      <c r="AX115" s="138"/>
      <c r="AY115" s="138"/>
    </row>
    <row r="116" spans="8:51">
      <c r="H116" s="137"/>
      <c r="I116" s="138"/>
      <c r="J116" s="138"/>
      <c r="K116" s="138"/>
      <c r="L116" s="138"/>
      <c r="M116" s="138"/>
      <c r="N116" s="138"/>
      <c r="O116" s="138"/>
      <c r="P116" s="138"/>
      <c r="Q116" s="138"/>
      <c r="R116" s="138"/>
      <c r="S116" s="138"/>
      <c r="T116" s="138"/>
      <c r="U116" s="138"/>
      <c r="V116" s="138"/>
      <c r="W116" s="138"/>
      <c r="X116" s="138"/>
      <c r="Y116" s="138"/>
      <c r="Z116" s="138"/>
      <c r="AA116" s="138"/>
      <c r="AB116" s="137"/>
      <c r="AC116" s="138"/>
      <c r="AD116" s="138"/>
      <c r="AE116" s="138"/>
      <c r="AF116" s="138"/>
      <c r="AG116" s="138"/>
      <c r="AH116" s="138"/>
      <c r="AI116" s="138"/>
      <c r="AJ116" s="138"/>
      <c r="AK116" s="138"/>
      <c r="AL116" s="138"/>
      <c r="AM116" s="138"/>
      <c r="AN116" s="138"/>
      <c r="AO116" s="138"/>
      <c r="AP116" s="138"/>
      <c r="AQ116" s="138"/>
      <c r="AR116" s="138"/>
      <c r="AS116" s="138"/>
      <c r="AT116" s="138"/>
      <c r="AU116" s="138"/>
      <c r="AV116" s="138"/>
      <c r="AW116" s="138"/>
      <c r="AX116" s="138"/>
      <c r="AY116" s="138"/>
    </row>
    <row r="117" spans="8:51">
      <c r="H117" s="137"/>
      <c r="I117" s="138"/>
      <c r="J117" s="138"/>
      <c r="K117" s="138"/>
      <c r="L117" s="138"/>
      <c r="M117" s="138"/>
      <c r="N117" s="138"/>
      <c r="O117" s="138"/>
      <c r="P117" s="138"/>
      <c r="Q117" s="138"/>
      <c r="R117" s="138"/>
      <c r="S117" s="138"/>
      <c r="T117" s="138"/>
      <c r="U117" s="138"/>
      <c r="V117" s="138"/>
      <c r="W117" s="138"/>
      <c r="X117" s="138"/>
      <c r="Y117" s="138"/>
      <c r="Z117" s="138"/>
      <c r="AA117" s="138"/>
      <c r="AB117" s="137"/>
      <c r="AC117" s="138"/>
      <c r="AD117" s="138"/>
      <c r="AE117" s="138"/>
      <c r="AF117" s="138"/>
      <c r="AG117" s="138"/>
      <c r="AH117" s="138"/>
      <c r="AI117" s="138"/>
      <c r="AJ117" s="138"/>
      <c r="AK117" s="138"/>
      <c r="AL117" s="138"/>
      <c r="AM117" s="138"/>
      <c r="AN117" s="138"/>
      <c r="AO117" s="138"/>
      <c r="AP117" s="138"/>
      <c r="AQ117" s="138"/>
      <c r="AR117" s="138"/>
      <c r="AS117" s="138"/>
      <c r="AT117" s="138"/>
      <c r="AU117" s="138"/>
      <c r="AV117" s="138"/>
      <c r="AW117" s="138"/>
      <c r="AX117" s="138"/>
      <c r="AY117" s="138"/>
    </row>
    <row r="118" spans="8:51">
      <c r="H118" s="137"/>
      <c r="I118" s="138"/>
      <c r="J118" s="138"/>
      <c r="K118" s="138"/>
      <c r="L118" s="138"/>
      <c r="M118" s="138"/>
      <c r="N118" s="138"/>
      <c r="O118" s="138"/>
      <c r="P118" s="138"/>
      <c r="Q118" s="138"/>
      <c r="R118" s="138"/>
      <c r="S118" s="138"/>
      <c r="T118" s="138"/>
      <c r="U118" s="138"/>
      <c r="V118" s="138"/>
      <c r="W118" s="138"/>
      <c r="X118" s="138"/>
      <c r="Y118" s="138"/>
      <c r="Z118" s="138"/>
      <c r="AA118" s="138"/>
      <c r="AB118" s="137"/>
      <c r="AC118" s="138"/>
      <c r="AD118" s="138"/>
      <c r="AE118" s="138"/>
      <c r="AF118" s="138"/>
      <c r="AG118" s="138"/>
      <c r="AH118" s="138"/>
      <c r="AI118" s="138"/>
      <c r="AJ118" s="138"/>
      <c r="AK118" s="138"/>
      <c r="AL118" s="138"/>
      <c r="AM118" s="138"/>
      <c r="AN118" s="138"/>
      <c r="AO118" s="138"/>
      <c r="AP118" s="138"/>
      <c r="AQ118" s="138"/>
      <c r="AR118" s="138"/>
      <c r="AS118" s="138"/>
      <c r="AT118" s="138"/>
      <c r="AU118" s="138"/>
      <c r="AV118" s="138"/>
      <c r="AW118" s="138"/>
      <c r="AX118" s="138"/>
      <c r="AY118" s="138"/>
    </row>
    <row r="119" spans="8:51">
      <c r="H119" s="137"/>
      <c r="I119" s="138"/>
      <c r="J119" s="138"/>
      <c r="K119" s="138"/>
      <c r="L119" s="138"/>
      <c r="M119" s="138"/>
      <c r="N119" s="138"/>
      <c r="O119" s="138"/>
      <c r="P119" s="138"/>
      <c r="Q119" s="138"/>
      <c r="R119" s="138"/>
      <c r="S119" s="138"/>
      <c r="T119" s="138"/>
      <c r="U119" s="138"/>
      <c r="V119" s="138"/>
      <c r="W119" s="138"/>
      <c r="X119" s="138"/>
      <c r="Y119" s="138"/>
      <c r="Z119" s="138"/>
      <c r="AA119" s="138"/>
      <c r="AB119" s="137"/>
      <c r="AC119" s="138"/>
      <c r="AD119" s="138"/>
      <c r="AE119" s="138"/>
      <c r="AF119" s="138"/>
      <c r="AG119" s="138"/>
      <c r="AH119" s="138"/>
      <c r="AI119" s="138"/>
      <c r="AJ119" s="138"/>
      <c r="AK119" s="138"/>
      <c r="AL119" s="138"/>
      <c r="AM119" s="138"/>
      <c r="AN119" s="138"/>
      <c r="AO119" s="138"/>
      <c r="AP119" s="138"/>
      <c r="AQ119" s="138"/>
      <c r="AR119" s="138"/>
      <c r="AS119" s="138"/>
      <c r="AT119" s="138"/>
      <c r="AU119" s="138"/>
      <c r="AV119" s="138"/>
      <c r="AW119" s="138"/>
      <c r="AX119" s="138"/>
      <c r="AY119" s="138"/>
    </row>
    <row r="120" spans="8:51">
      <c r="H120" s="137"/>
      <c r="I120" s="138"/>
      <c r="J120" s="138"/>
      <c r="K120" s="138"/>
      <c r="L120" s="138"/>
      <c r="M120" s="138"/>
      <c r="N120" s="138"/>
      <c r="O120" s="138"/>
      <c r="P120" s="138"/>
      <c r="Q120" s="138"/>
      <c r="R120" s="138"/>
      <c r="S120" s="138"/>
      <c r="T120" s="138"/>
      <c r="U120" s="138"/>
      <c r="V120" s="138"/>
      <c r="W120" s="138"/>
      <c r="X120" s="138"/>
      <c r="Y120" s="138"/>
      <c r="Z120" s="138"/>
      <c r="AA120" s="138"/>
      <c r="AB120" s="137"/>
      <c r="AC120" s="138"/>
      <c r="AD120" s="138"/>
      <c r="AE120" s="138"/>
      <c r="AF120" s="138"/>
      <c r="AG120" s="138"/>
      <c r="AH120" s="138"/>
      <c r="AI120" s="138"/>
      <c r="AJ120" s="138"/>
      <c r="AK120" s="138"/>
      <c r="AL120" s="138"/>
      <c r="AM120" s="138"/>
      <c r="AN120" s="138"/>
      <c r="AO120" s="138"/>
      <c r="AP120" s="138"/>
      <c r="AQ120" s="138"/>
      <c r="AR120" s="138"/>
      <c r="AS120" s="138"/>
      <c r="AT120" s="138"/>
      <c r="AU120" s="138"/>
      <c r="AV120" s="138"/>
      <c r="AW120" s="138"/>
      <c r="AX120" s="138"/>
      <c r="AY120" s="138"/>
    </row>
    <row r="121" spans="8:51">
      <c r="H121" s="137"/>
      <c r="I121" s="138"/>
      <c r="J121" s="138"/>
      <c r="K121" s="138"/>
      <c r="L121" s="138"/>
      <c r="M121" s="138"/>
      <c r="N121" s="138"/>
      <c r="O121" s="138"/>
      <c r="P121" s="138"/>
      <c r="Q121" s="138"/>
      <c r="R121" s="138"/>
      <c r="S121" s="138"/>
      <c r="T121" s="138"/>
      <c r="U121" s="138"/>
      <c r="V121" s="138"/>
      <c r="W121" s="138"/>
      <c r="X121" s="138"/>
      <c r="Y121" s="138"/>
      <c r="Z121" s="138"/>
      <c r="AA121" s="138"/>
      <c r="AB121" s="137"/>
      <c r="AC121" s="138"/>
      <c r="AD121" s="138"/>
      <c r="AE121" s="138"/>
      <c r="AF121" s="138"/>
      <c r="AG121" s="138"/>
      <c r="AH121" s="138"/>
      <c r="AI121" s="138"/>
      <c r="AJ121" s="138"/>
      <c r="AK121" s="138"/>
      <c r="AL121" s="138"/>
      <c r="AM121" s="138"/>
      <c r="AN121" s="138"/>
      <c r="AO121" s="138"/>
      <c r="AP121" s="138"/>
      <c r="AQ121" s="138"/>
      <c r="AR121" s="138"/>
      <c r="AS121" s="138"/>
      <c r="AT121" s="138"/>
      <c r="AU121" s="138"/>
      <c r="AV121" s="138"/>
      <c r="AW121" s="138"/>
      <c r="AX121" s="138"/>
      <c r="AY121" s="138"/>
    </row>
    <row r="122" spans="8:51">
      <c r="H122" s="137"/>
      <c r="I122" s="138"/>
      <c r="J122" s="138"/>
      <c r="K122" s="138"/>
      <c r="L122" s="138"/>
      <c r="M122" s="138"/>
      <c r="N122" s="138"/>
      <c r="O122" s="138"/>
      <c r="P122" s="138"/>
      <c r="Q122" s="138"/>
      <c r="R122" s="138"/>
      <c r="S122" s="138"/>
      <c r="T122" s="138"/>
      <c r="U122" s="138"/>
      <c r="V122" s="138"/>
      <c r="W122" s="138"/>
      <c r="X122" s="138"/>
      <c r="Y122" s="138"/>
      <c r="Z122" s="138"/>
      <c r="AA122" s="138"/>
      <c r="AB122" s="137"/>
      <c r="AC122" s="138"/>
      <c r="AD122" s="138"/>
      <c r="AE122" s="138"/>
      <c r="AF122" s="138"/>
      <c r="AG122" s="138"/>
      <c r="AH122" s="138"/>
      <c r="AI122" s="138"/>
      <c r="AJ122" s="138"/>
      <c r="AK122" s="138"/>
      <c r="AL122" s="138"/>
      <c r="AM122" s="138"/>
      <c r="AN122" s="138"/>
      <c r="AO122" s="138"/>
      <c r="AP122" s="138"/>
      <c r="AQ122" s="138"/>
      <c r="AR122" s="138"/>
      <c r="AS122" s="138"/>
      <c r="AT122" s="138"/>
      <c r="AU122" s="138"/>
      <c r="AV122" s="138"/>
      <c r="AW122" s="138"/>
      <c r="AX122" s="138"/>
      <c r="AY122" s="138"/>
    </row>
    <row r="123" spans="8:51">
      <c r="H123" s="137"/>
      <c r="I123" s="138"/>
      <c r="J123" s="138"/>
      <c r="K123" s="138"/>
      <c r="L123" s="138"/>
      <c r="M123" s="138"/>
      <c r="N123" s="138"/>
      <c r="O123" s="138"/>
      <c r="P123" s="138"/>
      <c r="Q123" s="138"/>
      <c r="R123" s="138"/>
      <c r="S123" s="138"/>
      <c r="T123" s="138"/>
      <c r="U123" s="138"/>
      <c r="V123" s="138"/>
      <c r="W123" s="138"/>
      <c r="X123" s="138"/>
      <c r="Y123" s="138"/>
      <c r="Z123" s="138"/>
      <c r="AA123" s="138"/>
      <c r="AB123" s="137"/>
      <c r="AC123" s="138"/>
      <c r="AD123" s="138"/>
      <c r="AE123" s="138"/>
      <c r="AF123" s="138"/>
      <c r="AG123" s="138"/>
      <c r="AH123" s="138"/>
      <c r="AI123" s="138"/>
      <c r="AJ123" s="138"/>
      <c r="AK123" s="138"/>
      <c r="AL123" s="138"/>
      <c r="AM123" s="138"/>
      <c r="AN123" s="138"/>
      <c r="AO123" s="138"/>
      <c r="AP123" s="138"/>
      <c r="AQ123" s="138"/>
      <c r="AR123" s="138"/>
      <c r="AS123" s="138"/>
      <c r="AT123" s="138"/>
      <c r="AU123" s="138"/>
      <c r="AV123" s="138"/>
      <c r="AW123" s="138"/>
      <c r="AX123" s="138"/>
      <c r="AY123" s="138"/>
    </row>
    <row r="124" spans="8:51">
      <c r="H124" s="137"/>
      <c r="I124" s="138"/>
      <c r="J124" s="138"/>
      <c r="K124" s="138"/>
      <c r="L124" s="138"/>
      <c r="M124" s="138"/>
      <c r="N124" s="138"/>
      <c r="O124" s="138"/>
      <c r="P124" s="138"/>
      <c r="Q124" s="138"/>
      <c r="R124" s="138"/>
      <c r="S124" s="138"/>
      <c r="T124" s="138"/>
      <c r="U124" s="138"/>
      <c r="V124" s="138"/>
      <c r="W124" s="138"/>
      <c r="X124" s="138"/>
      <c r="Y124" s="138"/>
      <c r="Z124" s="138"/>
      <c r="AA124" s="138"/>
      <c r="AB124" s="137"/>
      <c r="AC124" s="138"/>
      <c r="AD124" s="138"/>
      <c r="AE124" s="138"/>
      <c r="AF124" s="138"/>
      <c r="AG124" s="138"/>
      <c r="AH124" s="138"/>
      <c r="AI124" s="138"/>
      <c r="AJ124" s="138"/>
      <c r="AK124" s="138"/>
      <c r="AL124" s="138"/>
      <c r="AM124" s="138"/>
      <c r="AN124" s="138"/>
      <c r="AO124" s="138"/>
      <c r="AP124" s="138"/>
      <c r="AQ124" s="138"/>
      <c r="AR124" s="138"/>
      <c r="AS124" s="138"/>
      <c r="AT124" s="138"/>
      <c r="AU124" s="138"/>
      <c r="AV124" s="138"/>
      <c r="AW124" s="138"/>
      <c r="AX124" s="138"/>
      <c r="AY124" s="138"/>
    </row>
    <row r="125" spans="8:51">
      <c r="H125" s="137"/>
      <c r="I125" s="138"/>
      <c r="J125" s="138"/>
      <c r="K125" s="138"/>
      <c r="L125" s="138"/>
      <c r="M125" s="138"/>
      <c r="N125" s="138"/>
      <c r="O125" s="138"/>
      <c r="P125" s="138"/>
      <c r="Q125" s="138"/>
      <c r="R125" s="138"/>
      <c r="S125" s="138"/>
      <c r="T125" s="138"/>
      <c r="U125" s="138"/>
      <c r="V125" s="138"/>
      <c r="W125" s="138"/>
      <c r="X125" s="138"/>
      <c r="Y125" s="138"/>
      <c r="Z125" s="138"/>
      <c r="AA125" s="138"/>
      <c r="AB125" s="137"/>
      <c r="AC125" s="138"/>
      <c r="AD125" s="138"/>
      <c r="AE125" s="138"/>
      <c r="AF125" s="138"/>
      <c r="AG125" s="138"/>
      <c r="AH125" s="138"/>
      <c r="AI125" s="138"/>
      <c r="AJ125" s="138"/>
      <c r="AK125" s="138"/>
      <c r="AL125" s="138"/>
      <c r="AM125" s="138"/>
      <c r="AN125" s="138"/>
      <c r="AO125" s="138"/>
      <c r="AP125" s="138"/>
      <c r="AQ125" s="138"/>
      <c r="AR125" s="138"/>
      <c r="AS125" s="138"/>
      <c r="AT125" s="138"/>
      <c r="AU125" s="138"/>
      <c r="AV125" s="138"/>
      <c r="AW125" s="138"/>
      <c r="AX125" s="138"/>
      <c r="AY125" s="138"/>
    </row>
    <row r="126" spans="8:51">
      <c r="H126" s="137"/>
      <c r="I126" s="138"/>
      <c r="J126" s="138"/>
      <c r="K126" s="138"/>
      <c r="L126" s="138"/>
      <c r="M126" s="138"/>
      <c r="N126" s="138"/>
      <c r="O126" s="138"/>
      <c r="P126" s="138"/>
      <c r="Q126" s="138"/>
      <c r="R126" s="138"/>
      <c r="S126" s="138"/>
      <c r="T126" s="138"/>
      <c r="U126" s="138"/>
      <c r="V126" s="138"/>
      <c r="W126" s="138"/>
      <c r="X126" s="138"/>
      <c r="Y126" s="138"/>
      <c r="Z126" s="138"/>
      <c r="AA126" s="138"/>
      <c r="AB126" s="137"/>
      <c r="AC126" s="138"/>
      <c r="AD126" s="138"/>
      <c r="AE126" s="138"/>
      <c r="AF126" s="138"/>
      <c r="AG126" s="138"/>
      <c r="AH126" s="138"/>
      <c r="AI126" s="138"/>
      <c r="AJ126" s="138"/>
      <c r="AK126" s="138"/>
      <c r="AL126" s="138"/>
      <c r="AM126" s="138"/>
      <c r="AN126" s="138"/>
      <c r="AO126" s="138"/>
      <c r="AP126" s="138"/>
      <c r="AQ126" s="138"/>
      <c r="AR126" s="138"/>
      <c r="AS126" s="138"/>
      <c r="AT126" s="138"/>
      <c r="AU126" s="138"/>
      <c r="AV126" s="138"/>
      <c r="AW126" s="138"/>
      <c r="AX126" s="138"/>
      <c r="AY126" s="138"/>
    </row>
    <row r="127" spans="8:51">
      <c r="H127" s="137"/>
      <c r="I127" s="136"/>
      <c r="J127" s="136"/>
      <c r="K127" s="136"/>
      <c r="L127" s="136"/>
      <c r="M127" s="136"/>
      <c r="N127" s="136"/>
      <c r="O127" s="136"/>
      <c r="P127" s="136"/>
      <c r="Q127" s="136"/>
      <c r="R127" s="136"/>
      <c r="S127" s="136"/>
      <c r="T127" s="136"/>
      <c r="U127" s="136"/>
      <c r="V127" s="136"/>
      <c r="W127" s="136"/>
      <c r="X127" s="136"/>
      <c r="Y127" s="136"/>
      <c r="Z127" s="136"/>
      <c r="AA127" s="136"/>
      <c r="AB127" s="137"/>
      <c r="AC127" s="136"/>
      <c r="AD127" s="136"/>
      <c r="AE127" s="136"/>
      <c r="AF127" s="136"/>
      <c r="AG127" s="136"/>
      <c r="AH127" s="136"/>
      <c r="AI127" s="136"/>
      <c r="AJ127" s="136"/>
      <c r="AK127" s="136"/>
      <c r="AL127" s="136"/>
      <c r="AM127" s="136"/>
      <c r="AN127" s="136"/>
      <c r="AO127" s="136"/>
      <c r="AP127" s="136"/>
      <c r="AQ127" s="136"/>
      <c r="AR127" s="136"/>
      <c r="AS127" s="136"/>
      <c r="AT127" s="136"/>
      <c r="AU127" s="136"/>
      <c r="AV127" s="136"/>
      <c r="AW127" s="136"/>
      <c r="AX127" s="136"/>
      <c r="AY127" s="136"/>
    </row>
    <row r="128" spans="8:51">
      <c r="H128" s="137"/>
      <c r="I128" s="136"/>
      <c r="J128" s="136"/>
      <c r="K128" s="136"/>
      <c r="L128" s="136"/>
      <c r="M128" s="136"/>
      <c r="N128" s="136"/>
      <c r="O128" s="136"/>
      <c r="P128" s="136"/>
      <c r="Q128" s="136"/>
      <c r="R128" s="136"/>
      <c r="S128" s="136"/>
      <c r="T128" s="136"/>
      <c r="U128" s="136"/>
      <c r="V128" s="136"/>
      <c r="W128" s="136"/>
      <c r="X128" s="136"/>
      <c r="Y128" s="136"/>
      <c r="Z128" s="136"/>
      <c r="AA128" s="136"/>
      <c r="AB128" s="137"/>
      <c r="AC128" s="136"/>
      <c r="AD128" s="136"/>
      <c r="AE128" s="136"/>
      <c r="AF128" s="136"/>
      <c r="AG128" s="136"/>
      <c r="AH128" s="136"/>
      <c r="AI128" s="136"/>
      <c r="AJ128" s="136"/>
      <c r="AK128" s="136"/>
      <c r="AL128" s="136"/>
      <c r="AM128" s="136"/>
      <c r="AN128" s="136"/>
      <c r="AO128" s="136"/>
      <c r="AP128" s="136"/>
      <c r="AQ128" s="136"/>
      <c r="AR128" s="136"/>
      <c r="AS128" s="136"/>
      <c r="AT128" s="136"/>
      <c r="AU128" s="136"/>
      <c r="AV128" s="136"/>
      <c r="AW128" s="136"/>
      <c r="AX128" s="136"/>
      <c r="AY128" s="136"/>
    </row>
    <row r="129" spans="8:51">
      <c r="H129" s="135"/>
      <c r="I129" s="136"/>
      <c r="J129" s="136"/>
      <c r="K129" s="136"/>
      <c r="L129" s="136"/>
      <c r="M129" s="136"/>
      <c r="N129" s="136"/>
      <c r="O129" s="136"/>
      <c r="P129" s="136"/>
      <c r="Q129" s="136"/>
      <c r="R129" s="136"/>
      <c r="S129" s="136"/>
      <c r="T129" s="136"/>
      <c r="U129" s="136"/>
      <c r="V129" s="136"/>
      <c r="W129" s="136"/>
      <c r="X129" s="136"/>
      <c r="Y129" s="136"/>
      <c r="Z129" s="136"/>
      <c r="AA129" s="136"/>
      <c r="AB129" s="135"/>
      <c r="AC129" s="136"/>
      <c r="AD129" s="136"/>
      <c r="AE129" s="136"/>
      <c r="AF129" s="136"/>
      <c r="AG129" s="136"/>
      <c r="AH129" s="136"/>
      <c r="AI129" s="136"/>
      <c r="AJ129" s="136"/>
      <c r="AK129" s="136"/>
      <c r="AL129" s="136"/>
      <c r="AM129" s="136"/>
      <c r="AN129" s="136"/>
      <c r="AO129" s="136"/>
      <c r="AP129" s="136"/>
      <c r="AQ129" s="136"/>
      <c r="AR129" s="136"/>
      <c r="AS129" s="136"/>
      <c r="AT129" s="136"/>
      <c r="AU129" s="136"/>
      <c r="AV129" s="136"/>
      <c r="AW129" s="136"/>
      <c r="AX129" s="136"/>
      <c r="AY129" s="136"/>
    </row>
    <row r="130" spans="8:51">
      <c r="H130" s="135"/>
      <c r="I130" s="136"/>
      <c r="J130" s="136"/>
      <c r="K130" s="136"/>
      <c r="L130" s="136"/>
      <c r="M130" s="136"/>
      <c r="N130" s="136"/>
      <c r="O130" s="136"/>
      <c r="P130" s="136"/>
      <c r="Q130" s="136"/>
      <c r="R130" s="136"/>
      <c r="S130" s="136"/>
      <c r="T130" s="136"/>
      <c r="U130" s="136"/>
      <c r="V130" s="136"/>
      <c r="W130" s="136"/>
      <c r="X130" s="136"/>
      <c r="Y130" s="136"/>
      <c r="Z130" s="136"/>
      <c r="AA130" s="136"/>
      <c r="AB130" s="135"/>
      <c r="AC130" s="136"/>
      <c r="AD130" s="136"/>
      <c r="AE130" s="136"/>
      <c r="AF130" s="136"/>
      <c r="AG130" s="136"/>
      <c r="AH130" s="136"/>
      <c r="AI130" s="136"/>
      <c r="AJ130" s="136"/>
      <c r="AK130" s="136"/>
      <c r="AL130" s="136"/>
      <c r="AM130" s="136"/>
      <c r="AN130" s="136"/>
      <c r="AO130" s="136"/>
      <c r="AP130" s="136"/>
      <c r="AQ130" s="136"/>
      <c r="AR130" s="136"/>
      <c r="AS130" s="136"/>
      <c r="AT130" s="136"/>
      <c r="AU130" s="136"/>
      <c r="AV130" s="136"/>
      <c r="AW130" s="136"/>
      <c r="AX130" s="136"/>
      <c r="AY130" s="136"/>
    </row>
    <row r="131" spans="8:51">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135"/>
      <c r="AD131" s="135"/>
      <c r="AE131" s="135"/>
      <c r="AF131" s="135"/>
      <c r="AG131" s="135"/>
      <c r="AH131" s="135"/>
      <c r="AI131" s="135"/>
      <c r="AJ131" s="135"/>
      <c r="AK131" s="135"/>
      <c r="AL131" s="135"/>
      <c r="AM131" s="135"/>
      <c r="AN131" s="135"/>
      <c r="AO131" s="135"/>
      <c r="AP131" s="135"/>
      <c r="AQ131" s="135"/>
      <c r="AR131" s="135"/>
      <c r="AS131" s="135"/>
      <c r="AT131" s="135"/>
      <c r="AU131" s="135"/>
      <c r="AV131" s="135"/>
      <c r="AW131" s="135"/>
      <c r="AX131" s="135"/>
      <c r="AY131" s="135"/>
    </row>
  </sheetData>
  <phoneticPr fontId="2" type="noConversion"/>
  <conditionalFormatting sqref="H3:H128 I3:Q3">
    <cfRule type="expression" dxfId="27" priority="27" stopIfTrue="1">
      <formula>AND(H3&gt;0,H4&gt;0)</formula>
    </cfRule>
    <cfRule type="expression" dxfId="26" priority="28" stopIfTrue="1">
      <formula>AND(H3&gt;0,H4="")</formula>
    </cfRule>
  </conditionalFormatting>
  <conditionalFormatting sqref="R3:S3">
    <cfRule type="expression" dxfId="25" priority="25" stopIfTrue="1">
      <formula>AND(R3&gt;0,R4&gt;0)</formula>
    </cfRule>
    <cfRule type="expression" dxfId="24" priority="26" stopIfTrue="1">
      <formula>AND(R3&gt;0,R4="")</formula>
    </cfRule>
  </conditionalFormatting>
  <conditionalFormatting sqref="T3:U3">
    <cfRule type="expression" dxfId="23" priority="23" stopIfTrue="1">
      <formula>AND(T3&gt;0,T4&gt;0)</formula>
    </cfRule>
    <cfRule type="expression" dxfId="22" priority="24" stopIfTrue="1">
      <formula>AND(T3&gt;0,T4="")</formula>
    </cfRule>
  </conditionalFormatting>
  <conditionalFormatting sqref="V3:W3">
    <cfRule type="expression" dxfId="21" priority="21" stopIfTrue="1">
      <formula>AND(V3&gt;0,V4&gt;0)</formula>
    </cfRule>
    <cfRule type="expression" dxfId="20" priority="22" stopIfTrue="1">
      <formula>AND(V3&gt;0,V4="")</formula>
    </cfRule>
  </conditionalFormatting>
  <conditionalFormatting sqref="X3:Y3">
    <cfRule type="expression" dxfId="19" priority="19" stopIfTrue="1">
      <formula>AND(X3&gt;0,X4&gt;0)</formula>
    </cfRule>
    <cfRule type="expression" dxfId="18" priority="20" stopIfTrue="1">
      <formula>AND(X3&gt;0,X4="")</formula>
    </cfRule>
  </conditionalFormatting>
  <conditionalFormatting sqref="Z3:AA3">
    <cfRule type="expression" dxfId="17" priority="17" stopIfTrue="1">
      <formula>AND(Z3&gt;0,Z4&gt;0)</formula>
    </cfRule>
    <cfRule type="expression" dxfId="16" priority="18" stopIfTrue="1">
      <formula>AND(Z3&gt;0,Z4="")</formula>
    </cfRule>
  </conditionalFormatting>
  <conditionalFormatting sqref="AB3:AB128 AC3:AK3">
    <cfRule type="expression" dxfId="15" priority="15" stopIfTrue="1">
      <formula>AND(AB3&gt;0,AB4&gt;0)</formula>
    </cfRule>
    <cfRule type="expression" dxfId="14" priority="16" stopIfTrue="1">
      <formula>AND(AB3&gt;0,AB4="")</formula>
    </cfRule>
  </conditionalFormatting>
  <conditionalFormatting sqref="AL3:AM3">
    <cfRule type="expression" dxfId="13" priority="13" stopIfTrue="1">
      <formula>AND(AL3&gt;0,AL4&gt;0)</formula>
    </cfRule>
    <cfRule type="expression" dxfId="12" priority="14" stopIfTrue="1">
      <formula>AND(AL3&gt;0,AL4="")</formula>
    </cfRule>
  </conditionalFormatting>
  <conditionalFormatting sqref="AN3:AO3">
    <cfRule type="expression" dxfId="11" priority="11" stopIfTrue="1">
      <formula>AND(AN3&gt;0,AN4&gt;0)</formula>
    </cfRule>
    <cfRule type="expression" dxfId="10" priority="12" stopIfTrue="1">
      <formula>AND(AN3&gt;0,AN4="")</formula>
    </cfRule>
  </conditionalFormatting>
  <conditionalFormatting sqref="AP3:AQ3">
    <cfRule type="expression" dxfId="9" priority="9" stopIfTrue="1">
      <formula>AND(AP3&gt;0,AP4&gt;0)</formula>
    </cfRule>
    <cfRule type="expression" dxfId="8" priority="10" stopIfTrue="1">
      <formula>AND(AP3&gt;0,AP4="")</formula>
    </cfRule>
  </conditionalFormatting>
  <conditionalFormatting sqref="AR3:AS3">
    <cfRule type="expression" dxfId="7" priority="7" stopIfTrue="1">
      <formula>AND(AR3&gt;0,AR4&gt;0)</formula>
    </cfRule>
    <cfRule type="expression" dxfId="6" priority="8" stopIfTrue="1">
      <formula>AND(AR3&gt;0,AR4="")</formula>
    </cfRule>
  </conditionalFormatting>
  <conditionalFormatting sqref="AT3:AU3">
    <cfRule type="expression" dxfId="5" priority="5" stopIfTrue="1">
      <formula>AND(AT3&gt;0,AT4&gt;0)</formula>
    </cfRule>
    <cfRule type="expression" dxfId="4" priority="6" stopIfTrue="1">
      <formula>AND(AT3&gt;0,AT4="")</formula>
    </cfRule>
  </conditionalFormatting>
  <conditionalFormatting sqref="AV3:AW3">
    <cfRule type="expression" dxfId="3" priority="3" stopIfTrue="1">
      <formula>AND(AV3&gt;0,AV4&gt;0)</formula>
    </cfRule>
    <cfRule type="expression" dxfId="2" priority="4" stopIfTrue="1">
      <formula>AND(AV3&gt;0,AV4="")</formula>
    </cfRule>
  </conditionalFormatting>
  <conditionalFormatting sqref="AX3:AY3">
    <cfRule type="expression" dxfId="1" priority="1" stopIfTrue="1">
      <formula>AND(AX3&gt;0,AX4&gt;0)</formula>
    </cfRule>
    <cfRule type="expression" dxfId="0" priority="2" stopIfTrue="1">
      <formula>AND(AX3&gt;0,AX4="")</formula>
    </cfRule>
  </conditionalFormatting>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6"/>
  <sheetViews>
    <sheetView topLeftCell="A9" workbookViewId="0">
      <selection activeCell="A7" sqref="A7"/>
    </sheetView>
  </sheetViews>
  <sheetFormatPr defaultRowHeight="14.25"/>
  <cols>
    <col min="1" max="1" width="106.75" style="118" customWidth="1"/>
    <col min="2" max="16384" width="9" style="118"/>
  </cols>
  <sheetData>
    <row r="1" spans="1:18" s="124" customFormat="1" ht="15.75">
      <c r="A1" s="127"/>
      <c r="B1" s="127"/>
      <c r="C1" s="126"/>
      <c r="D1" s="126"/>
      <c r="E1" s="126"/>
      <c r="F1" s="126"/>
      <c r="G1" s="126"/>
      <c r="H1" s="126"/>
      <c r="I1" s="126"/>
      <c r="J1" s="126"/>
      <c r="K1" s="126"/>
      <c r="L1" s="126"/>
      <c r="M1" s="126"/>
      <c r="N1" s="126"/>
      <c r="O1" s="125"/>
      <c r="P1" s="125"/>
      <c r="Q1" s="125"/>
      <c r="R1" s="125"/>
    </row>
    <row r="2" spans="1:18" s="124" customFormat="1" ht="15.75">
      <c r="A2" s="127"/>
      <c r="B2" s="127"/>
      <c r="C2" s="126"/>
      <c r="D2" s="126"/>
      <c r="E2" s="126"/>
      <c r="F2" s="126"/>
      <c r="G2" s="126"/>
      <c r="H2" s="126"/>
      <c r="I2" s="126"/>
      <c r="J2" s="126"/>
      <c r="K2" s="126"/>
      <c r="L2" s="126"/>
      <c r="M2" s="126"/>
      <c r="N2" s="126"/>
      <c r="O2" s="125"/>
      <c r="P2" s="125"/>
      <c r="Q2" s="125"/>
      <c r="R2" s="125"/>
    </row>
    <row r="3" spans="1:18" s="124" customFormat="1" ht="9" customHeight="1">
      <c r="A3" s="127"/>
      <c r="B3" s="127"/>
      <c r="C3" s="126"/>
      <c r="D3" s="126"/>
      <c r="E3" s="126"/>
      <c r="F3" s="126"/>
      <c r="G3" s="126"/>
      <c r="H3" s="126"/>
      <c r="I3" s="126"/>
      <c r="J3" s="126"/>
      <c r="K3" s="126"/>
      <c r="L3" s="126"/>
      <c r="M3" s="126"/>
      <c r="N3" s="126"/>
      <c r="O3" s="125"/>
      <c r="P3" s="125"/>
      <c r="Q3" s="125"/>
      <c r="R3" s="125"/>
    </row>
    <row r="4" spans="1:18" s="120" customFormat="1" ht="15" thickBot="1">
      <c r="A4" s="119" t="s">
        <v>417</v>
      </c>
    </row>
    <row r="5" spans="1:18" s="120" customFormat="1" ht="156" customHeight="1">
      <c r="A5" s="154" t="s">
        <v>382</v>
      </c>
    </row>
    <row r="6" spans="1:18" s="120" customFormat="1" ht="15" thickBot="1">
      <c r="A6" s="119" t="s">
        <v>418</v>
      </c>
    </row>
    <row r="7" spans="1:18" s="120" customFormat="1" ht="57.75" customHeight="1">
      <c r="A7" s="154" t="s">
        <v>423</v>
      </c>
    </row>
    <row r="8" spans="1:18" s="120" customFormat="1" ht="15" thickBot="1">
      <c r="A8" s="119" t="s">
        <v>419</v>
      </c>
      <c r="B8" s="121"/>
    </row>
    <row r="9" spans="1:18" s="120" customFormat="1" ht="69.75" customHeight="1">
      <c r="A9" s="154" t="s">
        <v>383</v>
      </c>
    </row>
    <row r="10" spans="1:18" ht="15" thickBot="1">
      <c r="A10" s="119" t="s">
        <v>420</v>
      </c>
    </row>
    <row r="11" spans="1:18" ht="84" customHeight="1">
      <c r="A11" s="154" t="s">
        <v>384</v>
      </c>
    </row>
    <row r="12" spans="1:18" ht="15" thickBot="1">
      <c r="A12" s="119" t="s">
        <v>421</v>
      </c>
    </row>
    <row r="13" spans="1:18" ht="95.25" customHeight="1">
      <c r="A13" s="149" t="s">
        <v>385</v>
      </c>
    </row>
    <row r="14" spans="1:18" ht="17.25" customHeight="1" thickBot="1">
      <c r="A14" s="119" t="s">
        <v>422</v>
      </c>
    </row>
    <row r="15" spans="1:18" ht="40.5">
      <c r="A15" s="154" t="s">
        <v>386</v>
      </c>
    </row>
    <row r="16" spans="1:18">
      <c r="A16" s="149"/>
    </row>
  </sheetData>
  <phoneticPr fontId="2"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4:N34"/>
  <sheetViews>
    <sheetView workbookViewId="0">
      <selection activeCell="A6" sqref="A6:A33"/>
    </sheetView>
  </sheetViews>
  <sheetFormatPr defaultRowHeight="14.25"/>
  <cols>
    <col min="1" max="1" width="124.75" customWidth="1"/>
  </cols>
  <sheetData>
    <row r="4" spans="1:14" ht="15" thickBot="1"/>
    <row r="5" spans="1:14" s="122" customFormat="1" ht="14.25" customHeight="1">
      <c r="A5" s="128" t="s">
        <v>337</v>
      </c>
      <c r="B5" s="123"/>
      <c r="C5" s="123"/>
      <c r="D5" s="123"/>
      <c r="E5" s="123"/>
      <c r="F5" s="123"/>
      <c r="G5" s="123"/>
      <c r="H5" s="123"/>
      <c r="I5" s="123"/>
      <c r="J5" s="123"/>
      <c r="K5" s="123"/>
      <c r="L5" s="123"/>
      <c r="M5" s="123"/>
      <c r="N5" s="123"/>
    </row>
    <row r="6" spans="1:14" ht="15" thickBot="1">
      <c r="A6" s="119" t="s">
        <v>424</v>
      </c>
    </row>
    <row r="7" spans="1:14" s="149" customFormat="1" ht="13.5">
      <c r="A7" s="149" t="s">
        <v>425</v>
      </c>
    </row>
    <row r="8" spans="1:14" ht="15" thickBot="1">
      <c r="A8" s="119" t="s">
        <v>426</v>
      </c>
    </row>
    <row r="9" spans="1:14">
      <c r="A9" s="149" t="s">
        <v>432</v>
      </c>
    </row>
    <row r="10" spans="1:14" ht="15" thickBot="1">
      <c r="A10" s="119" t="s">
        <v>427</v>
      </c>
    </row>
    <row r="11" spans="1:14">
      <c r="A11" s="149" t="s">
        <v>429</v>
      </c>
    </row>
    <row r="12" spans="1:14" ht="15" thickBot="1">
      <c r="A12" s="119" t="s">
        <v>428</v>
      </c>
    </row>
    <row r="13" spans="1:14">
      <c r="A13" s="149" t="s">
        <v>430</v>
      </c>
    </row>
    <row r="14" spans="1:14" ht="15" thickBot="1">
      <c r="A14" s="119" t="s">
        <v>431</v>
      </c>
    </row>
    <row r="15" spans="1:14">
      <c r="A15" s="149" t="s">
        <v>433</v>
      </c>
    </row>
    <row r="16" spans="1:14" ht="15" thickBot="1">
      <c r="A16" s="119" t="s">
        <v>434</v>
      </c>
    </row>
    <row r="17" spans="1:1">
      <c r="A17" s="149" t="s">
        <v>435</v>
      </c>
    </row>
    <row r="18" spans="1:1" ht="15" thickBot="1">
      <c r="A18" s="119" t="s">
        <v>436</v>
      </c>
    </row>
    <row r="19" spans="1:1">
      <c r="A19" s="149" t="s">
        <v>437</v>
      </c>
    </row>
    <row r="20" spans="1:1">
      <c r="A20" s="152" t="s">
        <v>438</v>
      </c>
    </row>
    <row r="21" spans="1:1">
      <c r="A21" s="149" t="s">
        <v>439</v>
      </c>
    </row>
    <row r="22" spans="1:1" s="149" customFormat="1" thickBot="1">
      <c r="A22" s="119" t="s">
        <v>440</v>
      </c>
    </row>
    <row r="23" spans="1:1">
      <c r="A23" s="149" t="s">
        <v>441</v>
      </c>
    </row>
    <row r="24" spans="1:1" ht="15" thickBot="1">
      <c r="A24" s="119" t="s">
        <v>442</v>
      </c>
    </row>
    <row r="25" spans="1:1">
      <c r="A25" s="149" t="s">
        <v>443</v>
      </c>
    </row>
    <row r="26" spans="1:1" ht="15" thickBot="1">
      <c r="A26" s="119" t="s">
        <v>444</v>
      </c>
    </row>
    <row r="27" spans="1:1">
      <c r="A27" s="149" t="s">
        <v>445</v>
      </c>
    </row>
    <row r="28" spans="1:1" ht="15" thickBot="1">
      <c r="A28" s="119" t="s">
        <v>446</v>
      </c>
    </row>
    <row r="29" spans="1:1">
      <c r="A29" s="149" t="s">
        <v>447</v>
      </c>
    </row>
    <row r="30" spans="1:1" ht="15" thickBot="1">
      <c r="A30" s="119" t="s">
        <v>448</v>
      </c>
    </row>
    <row r="31" spans="1:1">
      <c r="A31" s="149" t="s">
        <v>449</v>
      </c>
    </row>
    <row r="32" spans="1:1" ht="15" thickBot="1">
      <c r="A32" s="119" t="s">
        <v>451</v>
      </c>
    </row>
    <row r="33" spans="1:1">
      <c r="A33" s="149" t="s">
        <v>450</v>
      </c>
    </row>
    <row r="34" spans="1:1">
      <c r="A34" s="149" t="s">
        <v>354</v>
      </c>
    </row>
  </sheetData>
  <phoneticPr fontId="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华融行业周报</vt:lpstr>
      <vt:lpstr>市场及表现</vt:lpstr>
      <vt:lpstr>各板块上市公司表现</vt:lpstr>
      <vt:lpstr>国内维生素价格</vt:lpstr>
      <vt:lpstr>国内激素类价格</vt:lpstr>
      <vt:lpstr>国内抗生素价格</vt:lpstr>
      <vt:lpstr>中药材价格 </vt:lpstr>
      <vt:lpstr>行业要闻</vt:lpstr>
      <vt:lpstr>重点公告</vt:lpstr>
      <vt:lpstr>免责声明</vt:lpstr>
    </vt:vector>
  </TitlesOfParts>
  <Company>HRSEC.COM.CN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shangzhenning</dc:creator>
  <cp:lastModifiedBy>lenovo</cp:lastModifiedBy>
  <dcterms:created xsi:type="dcterms:W3CDTF">2012-04-17T08:25:26Z</dcterms:created>
  <dcterms:modified xsi:type="dcterms:W3CDTF">2014-09-29T13:49:21Z</dcterms:modified>
</cp:coreProperties>
</file>