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codeName="ThisWorkbook" defaultThemeVersion="124226"/>
  <bookViews>
    <workbookView xWindow="480" yWindow="375" windowWidth="5250" windowHeight="3300" tabRatio="863" activeTab="2"/>
  </bookViews>
  <sheets>
    <sheet name="通信行业周报" sheetId="1" r:id="rId1"/>
    <sheet name="市场表现" sheetId="25" r:id="rId2"/>
    <sheet name="板块表现" sheetId="46" r:id="rId3"/>
    <sheet name="重点个股" sheetId="65" r:id="rId4"/>
    <sheet name="运营数据" sheetId="45" r:id="rId5"/>
    <sheet name="行业资讯" sheetId="63" r:id="rId6"/>
    <sheet name="运营商" sheetId="73" r:id="rId7"/>
    <sheet name="设备商" sheetId="76" r:id="rId8"/>
    <sheet name="公司资讯" sheetId="66" r:id="rId9"/>
    <sheet name="解禁与定增" sheetId="67" r:id="rId10"/>
    <sheet name="公司中报" sheetId="77" r:id="rId11"/>
    <sheet name="免责声明" sheetId="38" r:id="rId12"/>
  </sheets>
  <externalReferences>
    <externalReference r:id="rId13"/>
    <externalReference r:id="rId14"/>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7">OFFSET([1]传媒板块表现!$T$4,0,(3-[1]传媒板块表现!$B$10)*6+1,LOOKUP([1]传媒板块表现!$B$10,{1,2,3},{51,103,154}),1)</definedName>
    <definedName name="_zs1" localSheetId="6">OFFSET([1]传媒板块表现!$T$4,0,(3-[1]传媒板块表现!$B$10)*6+1,LOOKUP([1]传媒板块表现!$B$10,{1,2,3},{51,103,154}),1)</definedName>
    <definedName name="_zs1" localSheetId="3">OFFSET([1]传媒板块表现!$T$4,0,(3-[1]传媒板块表现!$B$10)*6+1,LOOKUP([1]传媒板块表现!$B$10,{1,2,3},{51,103,154}),1)</definedName>
    <definedName name="_zs1">OFFSET(市场表现!$O$4,0,(3-市场表现!$B$10)*7+1,LOOKUP(市场表现!$B$10,{1,2,3},{51,103,154})+1,1)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7">OFFSET([1]传媒板块表现!$T$4,0,(3-[1]传媒板块表现!$B$10)*6+2,LOOKUP([1]传媒板块表现!$B$10,{1,2,3},{51,103,154}),1)</definedName>
    <definedName name="_zs2" localSheetId="6">OFFSET([1]传媒板块表现!$T$4,0,(3-[1]传媒板块表现!$B$10)*6+2,LOOKUP([1]传媒板块表现!$B$10,{1,2,3},{51,103,154}),1)</definedName>
    <definedName name="_zs2" localSheetId="3">OFFSET([1]传媒板块表现!$T$4,0,(3-[1]传媒板块表现!$B$10)*6+2,LOOKUP([1]传媒板块表现!$B$10,{1,2,3},{51,103,154}),1)</definedName>
    <definedName name="_zs2">OFFSET(市场表现!$O$4,0,(3-市场表现!$B$10)*7+2,LOOKUP(市场表现!$B$10,{1,2,3},{51,103,154})+1,1)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7">OFFSET([1]传媒板块表现!$T$4,0,(3-[1]传媒板块表现!$B$10)*6+3,LOOKUP([1]传媒板块表现!$B$10,{1,2,3},{51,103,154}),1)</definedName>
    <definedName name="_zs3" localSheetId="6">OFFSET([1]传媒板块表现!$T$4,0,(3-[1]传媒板块表现!$B$10)*6+3,LOOKUP([1]传媒板块表现!$B$10,{1,2,3},{51,103,154}),1)</definedName>
    <definedName name="_zs3" localSheetId="3">OFFSET([1]传媒板块表现!$T$4,0,(3-[1]传媒板块表现!$B$10)*6+3,LOOKUP([1]传媒板块表现!$B$10,{1,2,3},{51,103,154}),1)</definedName>
    <definedName name="_zs3">OFFSET(市场表现!$O$4,0,(3-市场表现!$B$10)*7+3,LOOKUP(市场表现!$B$10,{1,2,3},{51,103,154})+1,1)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7">OFFSET([1]传媒板块表现!$T$4,0,(3-[1]传媒板块表现!$B$10)*6+4,LOOKUP([1]传媒板块表现!$B$10,{1,2,3},{51,103,154}),1)</definedName>
    <definedName name="_zs4" localSheetId="6">OFFSET([1]传媒板块表现!$T$4,0,(3-[1]传媒板块表现!$B$10)*6+4,LOOKUP([1]传媒板块表现!$B$10,{1,2,3},{51,103,154}),1)</definedName>
    <definedName name="_zs4" localSheetId="3">OFFSET([1]传媒板块表现!$T$4,0,(3-[1]传媒板块表现!$B$10)*6+4,LOOKUP([1]传媒板块表现!$B$10,{1,2,3},{51,103,154}),1)</definedName>
    <definedName name="_zs4">OFFSET(市场表现!$O$4,0,(3-市场表现!$B$10)*7+4,LOOKUP(市场表现!$B$10,{1,2,3},{51,103,154})+1,1)</definedName>
    <definedName name="_zs5">OFFSET(市场表现!$O$4,0,(3-市场表现!$B$10)*7+5,LOOKUP(市场表现!$B$10,{1,2,3},{51,103,154})+1,1)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7">OFFSET([1]传媒板块表现!$T$4,0,(3-[1]传媒板块表现!$B$10)*6,LOOKUP([1]传媒板块表现!$B$10,{1,2,3},{51,103,154}),1)</definedName>
    <definedName name="date" localSheetId="6">OFFSET([1]传媒板块表现!$T$4,0,(3-[1]传媒板块表现!$B$10)*6,LOOKUP([1]传媒板块表现!$B$10,{1,2,3},{51,103,154}),1)</definedName>
    <definedName name="date" localSheetId="3">OFFSET([1]传媒板块表现!$T$4,0,(3-[1]传媒板块表现!$B$10)*6,LOOKUP([1]传媒板块表现!$B$10,{1,2,3},{51,103,154}),1)</definedName>
    <definedName name="date">OFFSET([2]二级行业市场表现!$N$4,0,(3-[2]二级行业市场表现!$B$10)*6,LOOKUP([2]二级行业市场表现!$B$10,{1,2,3},{51,103,154}),1)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OFFSET([2]二级行业市场表现!$B$72,1,0,49,1)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OFFSET([2]二级行业市场表现!$B$72,2,4,49,1)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OFFSET([2]二级行业市场表现!$B$72,2,3,49,1)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6">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6">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6">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6">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6">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6">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6">OFFSET(#REF!,1,0,COUNT(#REF!),1)</definedName>
    <definedName name="snkrb_date" localSheetId="3">OFFSET(#REF!,1,0,COUNT(#REF!),1)</definedName>
    <definedName name="snkrb_date">OFFSET(#REF!,1,0,COUNT(#REF!),1)</definedName>
    <definedName name="zsdate">OFFSET(市场表现!$O$2,2,(3-市场表现!$B$10)*7,LOOKUP(市场表现!$B$10,{1,2,3},{51,103,154})-1,1)</definedName>
    <definedName name="运营商" comment="日期" localSheetId="7">OFFSET(#REF!,0,0,COUNT(#REF!),1)</definedName>
    <definedName name="运营商" comment="日期">OFFSET(#REF!,0,0,COUNT(#REF!),1)</definedName>
  </definedNames>
  <calcPr calcId="144525" iterate="1"/>
</workbook>
</file>

<file path=xl/calcChain.xml><?xml version="1.0" encoding="utf-8"?>
<calcChain xmlns="http://schemas.openxmlformats.org/spreadsheetml/2006/main">
  <c r="A6" i="25" l="1"/>
  <c r="P8" i="45" l="1"/>
  <c r="B4" i="65" l="1"/>
  <c r="AH6" i="25"/>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comments1.xml><?xml version="1.0" encoding="utf-8"?>
<comments xmlns="http://schemas.openxmlformats.org/spreadsheetml/2006/main">
  <authors>
    <author>彭竑</author>
  </authors>
  <commentList>
    <comment ref="H157" authorId="0">
      <text>
        <r>
          <rPr>
            <b/>
            <sz val="9"/>
            <color indexed="81"/>
            <rFont val="宋体"/>
            <family val="3"/>
            <charset val="134"/>
          </rPr>
          <t>cgBvAHcAcwA9ADEANQA3ACwAYwBvAGwAcwA9ADYA</t>
        </r>
      </text>
    </comment>
  </commentList>
</comments>
</file>

<file path=xl/sharedStrings.xml><?xml version="1.0" encoding="utf-8"?>
<sst xmlns="http://schemas.openxmlformats.org/spreadsheetml/2006/main" count="440" uniqueCount="374">
  <si>
    <t>强烈推荐</t>
  </si>
  <si>
    <t>中    性</t>
    <phoneticPr fontId="4" type="noConversion"/>
  </si>
  <si>
    <t>日期</t>
    <phoneticPr fontId="4" type="noConversion"/>
  </si>
  <si>
    <t>%</t>
    <phoneticPr fontId="4" type="noConversion"/>
  </si>
  <si>
    <t>近三年</t>
    <phoneticPr fontId="4" type="noConversion"/>
  </si>
  <si>
    <t>近两年</t>
    <phoneticPr fontId="4" type="noConversion"/>
  </si>
  <si>
    <t>近一年</t>
    <phoneticPr fontId="4" type="noConversion"/>
  </si>
  <si>
    <t>市场表现</t>
    <phoneticPr fontId="4"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</si>
  <si>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</si>
  <si>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4" type="noConversion"/>
  </si>
  <si>
    <t>本周表现</t>
    <phoneticPr fontId="4" type="noConversion"/>
  </si>
  <si>
    <t>%</t>
    <phoneticPr fontId="4" type="noConversion"/>
  </si>
  <si>
    <t>行业研究报告</t>
    <phoneticPr fontId="4" type="noConversion"/>
  </si>
  <si>
    <t>预期未来6个月内行业指数相对市场指数持平</t>
    <phoneticPr fontId="4" type="noConversion"/>
  </si>
  <si>
    <t>预期未来6个月内行业指数弱于市场指数5%以上</t>
    <phoneticPr fontId="4" type="noConversion"/>
  </si>
  <si>
    <t>投资评级定义</t>
    <phoneticPr fontId="4" type="noConversion"/>
  </si>
  <si>
    <t>行业评级</t>
    <phoneticPr fontId="4" type="noConversion"/>
  </si>
  <si>
    <t>预期未来6个月内股价相对市场基准指数升幅在15%以上</t>
    <phoneticPr fontId="4" type="noConversion"/>
  </si>
  <si>
    <t>预期未来6个月内行业指数优于市场指数5%以上</t>
    <phoneticPr fontId="4" type="noConversion"/>
  </si>
  <si>
    <t>推    荐</t>
    <phoneticPr fontId="4" type="noConversion"/>
  </si>
  <si>
    <t>预期未来6个月内股价相对市场基准指数升幅在5%到15%</t>
    <phoneticPr fontId="4" type="noConversion"/>
  </si>
  <si>
    <t>中    性</t>
    <phoneticPr fontId="4" type="noConversion"/>
  </si>
  <si>
    <t>预期未来6个月内股价相对市场基准指数变动在-5%到5%内</t>
    <phoneticPr fontId="4" type="noConversion"/>
  </si>
  <si>
    <t>卖    出</t>
    <phoneticPr fontId="4" type="noConversion"/>
  </si>
  <si>
    <t>预期未来 6 个月内股价相对市场基准指数跌幅在15%以上</t>
    <phoneticPr fontId="4" type="noConversion"/>
  </si>
  <si>
    <t>看    好</t>
    <phoneticPr fontId="4" type="noConversion"/>
  </si>
  <si>
    <t>看    淡</t>
    <phoneticPr fontId="4" type="noConversion"/>
  </si>
  <si>
    <r>
      <t>近</t>
    </r>
    <r>
      <rPr>
        <sz val="10"/>
        <color indexed="10"/>
        <rFont val="Calibri"/>
        <family val="2"/>
      </rPr>
      <t>1</t>
    </r>
    <r>
      <rPr>
        <sz val="10"/>
        <color indexed="10"/>
        <rFont val="宋体"/>
        <family val="3"/>
        <charset val="134"/>
      </rPr>
      <t>年</t>
    </r>
    <phoneticPr fontId="4" type="noConversion"/>
  </si>
  <si>
    <r>
      <t>近</t>
    </r>
    <r>
      <rPr>
        <sz val="10"/>
        <color indexed="10"/>
        <rFont val="Calibri"/>
        <family val="2"/>
      </rPr>
      <t>2</t>
    </r>
    <r>
      <rPr>
        <sz val="10"/>
        <color indexed="10"/>
        <rFont val="宋体"/>
        <family val="3"/>
        <charset val="134"/>
      </rPr>
      <t>年</t>
    </r>
    <phoneticPr fontId="4" type="noConversion"/>
  </si>
  <si>
    <r>
      <t>近</t>
    </r>
    <r>
      <rPr>
        <sz val="10"/>
        <color indexed="10"/>
        <rFont val="Calibri"/>
        <family val="2"/>
      </rPr>
      <t>3</t>
    </r>
    <r>
      <rPr>
        <sz val="10"/>
        <color indexed="10"/>
        <rFont val="宋体"/>
        <family val="3"/>
        <charset val="134"/>
      </rPr>
      <t>年</t>
    </r>
  </si>
  <si>
    <t xml:space="preserve">  通信行业最近一年市场表现</t>
    <phoneticPr fontId="4" type="noConversion"/>
  </si>
  <si>
    <t>行业：通信</t>
    <phoneticPr fontId="4" type="noConversion"/>
  </si>
  <si>
    <t>通信板块过去一周相对于主要指数涨跌</t>
    <phoneticPr fontId="72" type="noConversion"/>
  </si>
  <si>
    <t>板块表现</t>
    <phoneticPr fontId="72" type="noConversion"/>
  </si>
  <si>
    <t>一周股票涨跌前五</t>
    <phoneticPr fontId="72" type="noConversion"/>
  </si>
  <si>
    <t>日期</t>
  </si>
  <si>
    <r>
      <t xml:space="preserve">  </t>
    </r>
    <r>
      <rPr>
        <sz val="11"/>
        <rFont val="仿宋_GB2312"/>
        <family val="3"/>
        <charset val="134"/>
      </rPr>
      <t>联系人：王献义</t>
    </r>
    <r>
      <rPr>
        <sz val="11"/>
        <rFont val="Calibri"/>
        <family val="2"/>
      </rPr>
      <t xml:space="preserve">  CFA</t>
    </r>
    <phoneticPr fontId="49"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</si>
  <si>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4" type="noConversion"/>
  </si>
  <si>
    <t>彭竑</t>
    <phoneticPr fontId="4" type="noConversion"/>
  </si>
  <si>
    <r>
      <t xml:space="preserve">  </t>
    </r>
    <r>
      <rPr>
        <sz val="11"/>
        <rFont val="仿宋_GB2312"/>
        <family val="3"/>
        <charset val="134"/>
      </rPr>
      <t>邮箱：</t>
    </r>
    <r>
      <rPr>
        <sz val="11"/>
        <rFont val="Calibri"/>
        <family val="2"/>
      </rPr>
      <t>penghong@hrsec.com.cn</t>
    </r>
    <phoneticPr fontId="49" type="noConversion"/>
  </si>
  <si>
    <r>
      <t xml:space="preserve">  </t>
    </r>
    <r>
      <rPr>
        <sz val="11"/>
        <rFont val="仿宋_GB2312"/>
        <family val="3"/>
        <charset val="134"/>
      </rPr>
      <t>电话：</t>
    </r>
    <r>
      <rPr>
        <sz val="11"/>
        <rFont val="Calibri"/>
        <family val="2"/>
      </rPr>
      <t>010-58565125</t>
    </r>
    <phoneticPr fontId="49" type="noConversion"/>
  </si>
  <si>
    <r>
      <t>201</t>
    </r>
    <r>
      <rPr>
        <b/>
        <sz val="10"/>
        <rFont val="宋体"/>
        <family val="3"/>
        <charset val="134"/>
      </rPr>
      <t>4年年初至今股票涨跌前五</t>
    </r>
    <phoneticPr fontId="72" type="noConversion"/>
  </si>
  <si>
    <r>
      <t xml:space="preserve">  </t>
    </r>
    <r>
      <rPr>
        <sz val="11"/>
        <rFont val="仿宋_GB2312"/>
        <family val="3"/>
        <charset val="134"/>
      </rPr>
      <t>执业编号：</t>
    </r>
    <r>
      <rPr>
        <sz val="11"/>
        <rFont val="Calibri"/>
        <family val="2"/>
      </rPr>
      <t>S1490513100002</t>
    </r>
    <phoneticPr fontId="49" type="noConversion"/>
  </si>
  <si>
    <r>
      <t xml:space="preserve">  </t>
    </r>
    <r>
      <rPr>
        <sz val="11"/>
        <rFont val="仿宋_GB2312"/>
        <family val="3"/>
        <charset val="134"/>
      </rPr>
      <t>邮箱：</t>
    </r>
    <r>
      <rPr>
        <sz val="11"/>
        <rFont val="Calibri"/>
        <family val="2"/>
      </rPr>
      <t>zhangbin@hrsec.com.cn</t>
    </r>
    <phoneticPr fontId="49" type="noConversion"/>
  </si>
  <si>
    <r>
      <t xml:space="preserve">  </t>
    </r>
    <r>
      <rPr>
        <sz val="11"/>
        <rFont val="仿宋_GB2312"/>
        <family val="3"/>
        <charset val="134"/>
      </rPr>
      <t>电话：</t>
    </r>
    <r>
      <rPr>
        <sz val="11"/>
        <rFont val="Calibri"/>
        <family val="2"/>
      </rPr>
      <t>010-58566807</t>
    </r>
    <phoneticPr fontId="49" type="noConversion"/>
  </si>
  <si>
    <t>公司评级</t>
    <phoneticPr fontId="4" type="noConversion"/>
  </si>
  <si>
    <t>通信行业周报</t>
    <phoneticPr fontId="4"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</si>
  <si>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</si>
  <si>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</si>
  <si>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</si>
  <si>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</si>
  <si>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</si>
  <si>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</si>
  <si>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</si>
  <si>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</si>
  <si>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</si>
  <si>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</si>
  <si>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</si>
  <si>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</si>
  <si>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</si>
  <si>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</si>
  <si>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</si>
  <si>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</si>
  <si>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</si>
  <si>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</si>
  <si>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</si>
  <si>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</si>
  <si>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光迅科技</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</si>
  <si>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</si>
  <si>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</si>
  <si>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</si>
  <si>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</si>
  <si>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</si>
  <si>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</si>
  <si>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</si>
  <si>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</si>
  <si>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</si>
  <si>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</si>
  <si>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</si>
  <si>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</si>
  <si>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</si>
  <si>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</si>
  <si>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</si>
  <si>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</si>
  <si>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</si>
  <si>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</si>
  <si>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变动后(万股)</t>
  </si>
  <si>
    <t>变动前(万股)</t>
  </si>
  <si>
    <t>网宿科技</t>
  </si>
  <si>
    <t>300017.SZ</t>
  </si>
  <si>
    <t>300322.SZ</t>
  </si>
  <si>
    <t>信维通信</t>
  </si>
  <si>
    <t>300136.SZ</t>
  </si>
  <si>
    <t>600804.SH</t>
    <phoneticPr fontId="4" type="noConversion"/>
  </si>
  <si>
    <t>000063.SZ</t>
    <phoneticPr fontId="4" type="noConversion"/>
  </si>
  <si>
    <t>300136.SZ</t>
    <phoneticPr fontId="4" type="noConversion"/>
  </si>
  <si>
    <t>300017.SZ</t>
    <phoneticPr fontId="4" type="noConversion"/>
  </si>
  <si>
    <t>002491.SZ</t>
    <phoneticPr fontId="4" type="noConversion"/>
  </si>
  <si>
    <t>300047.SZ</t>
    <phoneticPr fontId="4" type="noConversion"/>
  </si>
  <si>
    <t>通信设备</t>
    <phoneticPr fontId="4" type="noConversion"/>
  </si>
  <si>
    <t>CDN设备</t>
    <phoneticPr fontId="4" type="noConversion"/>
  </si>
  <si>
    <t>宽带增值</t>
    <phoneticPr fontId="4" type="noConversion"/>
  </si>
  <si>
    <t>300353.SZ</t>
    <phoneticPr fontId="4" type="noConversion"/>
  </si>
  <si>
    <t>工业以太网</t>
    <phoneticPr fontId="4" type="noConversion"/>
  </si>
  <si>
    <t>终端天线</t>
    <phoneticPr fontId="4" type="noConversion"/>
  </si>
  <si>
    <t>002115.SZ</t>
    <phoneticPr fontId="4" type="noConversion"/>
  </si>
  <si>
    <t>网络优化</t>
    <phoneticPr fontId="4" type="noConversion"/>
  </si>
  <si>
    <t>光通信</t>
    <phoneticPr fontId="4" type="noConversion"/>
  </si>
  <si>
    <t>002396.SZ</t>
    <phoneticPr fontId="4" type="noConversion"/>
  </si>
  <si>
    <t>2014年</t>
    <phoneticPr fontId="4" type="noConversion"/>
  </si>
  <si>
    <t>2015年</t>
    <phoneticPr fontId="4" type="noConversion"/>
  </si>
  <si>
    <t>预测PE水平</t>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</si>
  <si>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</si>
  <si>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</si>
  <si>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t>累计值(万信道)</t>
  </si>
  <si>
    <t>累计同比(%)</t>
  </si>
  <si>
    <t>移动基站设备产量</t>
    <phoneticPr fontId="72" type="noConversion"/>
  </si>
  <si>
    <t>3G移动用户数</t>
    <phoneticPr fontId="72" type="noConversion"/>
  </si>
  <si>
    <t>3G渗透率</t>
    <phoneticPr fontId="72" type="noConversion"/>
  </si>
  <si>
    <t>3G市场发展</t>
    <phoneticPr fontId="72" type="noConversion"/>
  </si>
  <si>
    <t>LTE 市场发展</t>
    <phoneticPr fontId="72" type="noConversion"/>
  </si>
  <si>
    <t>固定资产投资</t>
    <phoneticPr fontId="72" type="noConversion"/>
  </si>
  <si>
    <t>本月（亿元）</t>
    <phoneticPr fontId="72"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</si>
  <si>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4" type="noConversion"/>
  </si>
  <si>
    <t>星网锐捷</t>
  </si>
  <si>
    <t>中兴通讯</t>
  </si>
  <si>
    <t>东土科技</t>
  </si>
  <si>
    <t>天源迪科</t>
  </si>
  <si>
    <t>三维通信</t>
  </si>
  <si>
    <t>通鼎光电</t>
  </si>
  <si>
    <t>运营支撑系统</t>
    <phoneticPr fontId="4" type="noConversion"/>
  </si>
  <si>
    <t>企业网设备</t>
    <phoneticPr fontId="4" type="noConversion"/>
  </si>
  <si>
    <t xml:space="preserve">  市场研究部 证券研究报告</t>
    <phoneticPr fontId="4" type="noConversion"/>
  </si>
  <si>
    <t>600797.SH</t>
  </si>
  <si>
    <t>300312.SZ</t>
  </si>
  <si>
    <t>300098.SZ</t>
  </si>
  <si>
    <t>300038.SZ</t>
  </si>
  <si>
    <t>300288.SZ</t>
  </si>
  <si>
    <t>002309.SZ</t>
  </si>
  <si>
    <t>300081.SZ</t>
  </si>
  <si>
    <t>300310.SZ</t>
  </si>
  <si>
    <t>000063.SZ</t>
  </si>
  <si>
    <t>000586.SZ</t>
  </si>
  <si>
    <t>300353.SZ</t>
  </si>
  <si>
    <t>300050.SZ</t>
  </si>
  <si>
    <t>002148.SZ</t>
  </si>
  <si>
    <t>300047.SZ</t>
  </si>
  <si>
    <t>000035.SZ</t>
  </si>
  <si>
    <t>300211.SZ</t>
  </si>
  <si>
    <t>000892.SZ</t>
  </si>
  <si>
    <t>002017.SZ</t>
  </si>
  <si>
    <t>300383.SZ</t>
  </si>
  <si>
    <t>中国天楹</t>
  </si>
  <si>
    <t>000300.SH</t>
  </si>
  <si>
    <t>CI005026.WI</t>
  </si>
  <si>
    <t>CI005175.WI</t>
  </si>
  <si>
    <t>CI005181.WI</t>
  </si>
  <si>
    <t>沪深300</t>
  </si>
  <si>
    <t>通信(中信)</t>
  </si>
  <si>
    <t>电信运营Ⅱ(中信)</t>
  </si>
  <si>
    <t>通信设备制造(中信)</t>
  </si>
  <si>
    <t>周收盘价</t>
  </si>
  <si>
    <t>公司简称</t>
    <phoneticPr fontId="4" type="noConversion"/>
  </si>
  <si>
    <t>公司简称</t>
    <phoneticPr fontId="4" type="noConversion"/>
  </si>
  <si>
    <t>000555.SZ</t>
  </si>
  <si>
    <t>000836.SZ</t>
  </si>
  <si>
    <t>002261.SZ</t>
  </si>
  <si>
    <t>600057.SH</t>
  </si>
  <si>
    <t>002547.SZ</t>
  </si>
  <si>
    <t>600522.SH</t>
  </si>
  <si>
    <t>002446.SZ</t>
  </si>
  <si>
    <t>002316.SZ</t>
  </si>
  <si>
    <t>600485.SH</t>
  </si>
  <si>
    <t>300134.SZ</t>
  </si>
  <si>
    <t>600487.SH</t>
  </si>
  <si>
    <t>定向增发预案</t>
    <phoneticPr fontId="4" type="noConversion"/>
  </si>
  <si>
    <t>北纬通信</t>
    <phoneticPr fontId="4" type="noConversion"/>
  </si>
  <si>
    <t>亨通光电</t>
    <phoneticPr fontId="4" type="noConversion"/>
  </si>
  <si>
    <t>大富科技</t>
    <phoneticPr fontId="4" type="noConversion"/>
  </si>
  <si>
    <t>神州信息</t>
    <phoneticPr fontId="4" type="noConversion"/>
  </si>
  <si>
    <t>朗玛信息</t>
    <phoneticPr fontId="4" type="noConversion"/>
  </si>
  <si>
    <t>鑫茂科技</t>
    <phoneticPr fontId="4" type="noConversion"/>
  </si>
  <si>
    <t>拓维信息</t>
    <phoneticPr fontId="4" type="noConversion"/>
  </si>
  <si>
    <t>象屿股份</t>
    <phoneticPr fontId="4" type="noConversion"/>
  </si>
  <si>
    <t>春兴精工</t>
    <phoneticPr fontId="4" type="noConversion"/>
  </si>
  <si>
    <t>中天科技</t>
    <phoneticPr fontId="4" type="noConversion"/>
  </si>
  <si>
    <t>盛路通信</t>
    <phoneticPr fontId="4" type="noConversion"/>
  </si>
  <si>
    <t>光迅科技</t>
    <phoneticPr fontId="4" type="noConversion"/>
  </si>
  <si>
    <t>键桥通讯</t>
    <phoneticPr fontId="4" type="noConversion"/>
  </si>
  <si>
    <t>中创信测</t>
    <phoneticPr fontId="4" type="noConversion"/>
  </si>
  <si>
    <t>中国天楹</t>
    <phoneticPr fontId="4"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</si>
  <si>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4"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</si>
  <si>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4" type="noConversion"/>
  </si>
  <si>
    <t>限售股解禁</t>
    <phoneticPr fontId="4" type="noConversion"/>
  </si>
  <si>
    <t>定向增发</t>
    <phoneticPr fontId="4"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</si>
  <si>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4" type="noConversion"/>
  </si>
  <si>
    <t>本次非公开发行股票发行数量不超过2,307万股，27.31元/股。拟募集资金总额不超过63,000万元，在扣除发行费
用后实际募集资金净额将用于投资 宽带网络核心光电子芯片与器件产业化项目</t>
    <phoneticPr fontId="4"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</si>
  <si>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4"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</si>
  <si>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4"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</si>
  <si>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4"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</si>
  <si>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4"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</si>
  <si>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4"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</si>
  <si>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4"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</si>
  <si>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4"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</si>
  <si>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4"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</si>
  <si>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4"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</si>
  <si>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4"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</si>
  <si>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4" type="noConversion"/>
  </si>
  <si>
    <t>全球资讯</t>
    <phoneticPr fontId="4" type="noConversion"/>
  </si>
  <si>
    <t>国内资讯</t>
    <phoneticPr fontId="4" type="noConversion"/>
  </si>
  <si>
    <t>国内资讯</t>
    <phoneticPr fontId="4" type="noConversion"/>
  </si>
  <si>
    <t>资料来源：网络资料、华融证券整理</t>
    <phoneticPr fontId="4" type="noConversion"/>
  </si>
  <si>
    <t>重要公司资讯</t>
    <phoneticPr fontId="4" type="noConversion"/>
  </si>
  <si>
    <t>资料来源：公司公告、网络资料、华融证券整理</t>
    <phoneticPr fontId="4" type="noConversion"/>
  </si>
  <si>
    <r>
      <t xml:space="preserve">  </t>
    </r>
    <r>
      <rPr>
        <sz val="11"/>
        <rFont val="仿宋_GB2312"/>
        <family val="3"/>
        <charset val="134"/>
      </rPr>
      <t>分析师：张彬</t>
    </r>
    <phoneticPr fontId="49" type="noConversion"/>
  </si>
  <si>
    <t>汇源通信</t>
  </si>
  <si>
    <t>鑫茂科技</t>
  </si>
  <si>
    <t>星美联合</t>
  </si>
  <si>
    <t>东信和平</t>
  </si>
  <si>
    <t>002093.SZ</t>
  </si>
  <si>
    <t>国脉科技</t>
  </si>
  <si>
    <t>北纬通信</t>
  </si>
  <si>
    <t>002194.SZ</t>
  </si>
  <si>
    <t>武汉凡谷</t>
  </si>
  <si>
    <t>002230.SZ</t>
  </si>
  <si>
    <t>科大讯飞</t>
  </si>
  <si>
    <t>002231.SZ</t>
  </si>
  <si>
    <t>奥维通信</t>
  </si>
  <si>
    <t>中利科技</t>
  </si>
  <si>
    <t>002313.SZ</t>
  </si>
  <si>
    <t>日海通讯</t>
  </si>
  <si>
    <t>002335.SZ</t>
  </si>
  <si>
    <t>科华恒盛</t>
  </si>
  <si>
    <t>002359.SZ</t>
  </si>
  <si>
    <t>齐星铁塔</t>
  </si>
  <si>
    <t>002396.SZ</t>
  </si>
  <si>
    <t>002416.SZ</t>
  </si>
  <si>
    <t>爱施德</t>
  </si>
  <si>
    <t>盛路通信</t>
  </si>
  <si>
    <t>春兴精工</t>
  </si>
  <si>
    <t>002583.SZ</t>
  </si>
  <si>
    <t>海能达</t>
  </si>
  <si>
    <t>梅泰诺</t>
  </si>
  <si>
    <t>世纪鼎利</t>
  </si>
  <si>
    <t>恒信移动</t>
  </si>
  <si>
    <t>高新兴</t>
  </si>
  <si>
    <t>大富科技</t>
  </si>
  <si>
    <t>亿通科技</t>
  </si>
  <si>
    <t>朗玛信息</t>
  </si>
  <si>
    <t>宜通世纪</t>
  </si>
  <si>
    <t>邦讯技术</t>
  </si>
  <si>
    <t>硕贝德</t>
  </si>
  <si>
    <t>光环新网</t>
  </si>
  <si>
    <t>600076.SH</t>
  </si>
  <si>
    <t>青鸟华光</t>
  </si>
  <si>
    <t>600105.SH</t>
  </si>
  <si>
    <t>永鼎股份</t>
  </si>
  <si>
    <t>600198.SH</t>
  </si>
  <si>
    <t>大唐电信</t>
  </si>
  <si>
    <t>600289.SH</t>
  </si>
  <si>
    <t>亿阳信通</t>
  </si>
  <si>
    <t>浙大网新</t>
  </si>
  <si>
    <t>公告日期</t>
    <phoneticPr fontId="4" type="noConversion"/>
  </si>
  <si>
    <t>重点设备商资讯</t>
    <phoneticPr fontId="4" type="noConversion"/>
  </si>
  <si>
    <t>300113.SZ</t>
  </si>
  <si>
    <t>顺网科技</t>
  </si>
  <si>
    <t>300205.SZ</t>
  </si>
  <si>
    <t>天喻信息</t>
  </si>
  <si>
    <t>300248.SZ</t>
  </si>
  <si>
    <t>CI005182.WI</t>
  </si>
  <si>
    <t>增值服务Ⅱ(中信)</t>
  </si>
  <si>
    <t>营业总收入(万元)</t>
  </si>
  <si>
    <t>营业利润(万元)</t>
  </si>
  <si>
    <t>净利润(含少数股东损益)(万元)</t>
  </si>
  <si>
    <t>归属母公司股东的净利润(万元)</t>
  </si>
  <si>
    <t>证券代码</t>
  </si>
  <si>
    <t>名称</t>
  </si>
  <si>
    <t>本期</t>
  </si>
  <si>
    <t>上年同期(调整后)</t>
  </si>
  <si>
    <t>增长率(%)</t>
  </si>
  <si>
    <t>600050.SH</t>
  </si>
  <si>
    <t>中国联通</t>
  </si>
  <si>
    <t>象屿股份</t>
  </si>
  <si>
    <t>600355.SH</t>
  </si>
  <si>
    <t>精伦电子</t>
  </si>
  <si>
    <t>600498.SH</t>
  </si>
  <si>
    <t>烽火通信</t>
  </si>
  <si>
    <t>600680.SH</t>
  </si>
  <si>
    <t>上海普天</t>
  </si>
  <si>
    <t>600775.SH</t>
  </si>
  <si>
    <t>南京熊猫</t>
  </si>
  <si>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4" type="noConversion"/>
  </si>
  <si>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4" type="noConversion"/>
  </si>
  <si>
    <t>投资评级：看好</t>
    <phoneticPr fontId="4" type="noConversion"/>
  </si>
  <si>
    <t>全球
(百万）</t>
    <phoneticPr fontId="72" type="noConversion"/>
  </si>
  <si>
    <t>中移动
(万）</t>
    <phoneticPr fontId="72" type="noConversion"/>
  </si>
  <si>
    <t>(2014/9/15-2014/9/21)</t>
    <phoneticPr fontId="4" type="noConversion"/>
  </si>
  <si>
    <t>300038.SZ</t>
    <phoneticPr fontId="4" type="noConversion"/>
  </si>
  <si>
    <t>梅泰诺</t>
    <phoneticPr fontId="4"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</si>
  <si>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4"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</si>
  <si>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4" type="noConversion"/>
  </si>
  <si>
    <t>000057.SZ</t>
    <phoneticPr fontId="4" type="noConversion"/>
  </si>
  <si>
    <t>闽福发A</t>
    <phoneticPr fontId="4" type="noConversion"/>
  </si>
  <si>
    <t>板块PE（TTM 2014.9.21）</t>
    <phoneticPr fontId="72" type="noConversion"/>
  </si>
  <si>
    <t>“携号转网”开办首日市民多持观望态度</t>
    <phoneticPr fontId="4" type="noConversion"/>
  </si>
  <si>
    <t>开办首日问的多办的少
昨日下午，在小西门移动大楼二楼的营业大厅内，销售代表介绍：“今天来咨询携号转网业务的人有十多个，最终办理该业务的人并不多。”同样，在位于黄土坡的中国电信营业厅内，办理携号转网业务的用户也很少。该营业厅的负责人表示，今天正式启动携号转网的业务，大部分人只是询问办理流程和要求，并不急于办理。
中国移动营业厅工作人员说：“今天是携号转网业务试点的第一天，很多用户对该业务还不太了解。”由于携号转网的限制很多，许多用户觉得划不来。
流程简单十几分钟搞定
办理携号转网业务的用户，多是为了体验更好的网络服务。市民邹先生说：“我之前用的是联通号，买的手机网络制式不支持联通3g，之前就想换成移动，但是换手机号又觉得很麻烦。”现在能够换网不换号，邹先生立刻就到营业厅办理。办理携号转网业务的周女士说：“我每个月的流量用得特别多，相比较下来联通的上网套餐要更适合我一点，所以想转到联通。”
携号转网业务的办理流程很简单。中国电信营业厅的工作人员介绍，用户只需要携带本人身份证和与申请号码相对应的有效移动电话用户识别卡到营业厅就可以申请办理携号转网业务。运营商的工作人员将会花5分钟进行资格审核，如果资格审核通过，就可以办理业务，并发放新的手机卡。转网成功后，用户的手机收到转网成功的短信就可以正常使用通话业务。
中国移动营业厅的工作人员说：“十多分钟就能转网成功，当天就可以使用。”该工作人员提醒，转网成功之前，用户在原来运营商所绑定的业务全部清零，这就意味着话费、优惠活动等将全部不再享受。另外，再次进行携号转网的时间间隔至少为120天。
转网有限制：不转4g不转话费
对于新启动的携号转网业务，有业内人士认为该业务并不乐观，“手机号码只有‘自由身’才能办理转网，很多合约机、绑定电话等都不可以随意转网。”据了解，目前携号转网存在较多限制条件。
仅限2g和3g号码
在工人新村附近一家电信营业厅，工作人员介绍，昆明本地用户只能在昆明电信、移动、联通之间互相携转，不能跨转到云南其他州市。需要注意的是，转为电信的用户，只能在二级以上（包括二级）的电信营业厅进行办理。
“现在还仅限于2g和3g号码，4g的没法办理。合约机也不行，参加过存话费赠送相关服务的号码，如果不主动放弃套餐优惠，暂时还不能直接转网。”西华小区移动沟通100服务厅的工作人员说，157、188、170开头的电话号码、无线网卡、固话均不在办理范围内。
满足携号转网条件的市民，结清之前的手机费用，转向电信、移动时，带上二代身份证、有效手机卡及手机到营业厅即可办理。转向联通时，还要提供近3个月的缴费清单，清单可在原运营商的营业厅索要。
云南电信、移动、联通三大运营商的官网上，目前还没有携号转网的业务链接口，满足转网条件的客户，必须到当地营业厅进行实地办理。
话费不转移
一家联通营业厅相关负责人表示，要转入联通的客户，必须先到电信、移动客服处，查清自己的手机是否处于正常使用状态、到底能不能转。目前，很多客户都来询问携号转网是怎么回事，但实际上具体办理的并不多。
成功转网后，是否会影响手机的正常通话、上网？上述负责人对此表示，无论转向哪家运营商，可能会短时间影响正常通信，但时间不会很久。同时，由于不同运营商网络制式不统一，有些客户的手机如果转网，从3g转入2g的情况也会发生。实在要转网，只能更换手机了。此外，原来存进的话费会作废、清零。因此，“话费存得越多的客户，如果一定要转网，除非跟原运营商协商退还，否则转网的成本会很高。”</t>
    <phoneticPr fontId="4" type="noConversion"/>
  </si>
  <si>
    <t>信息消费领军国内消费市场 网络零售和通信器材销售增势迅猛</t>
    <phoneticPr fontId="4" type="noConversion"/>
  </si>
  <si>
    <t xml:space="preserve">轨道交通迎来4G应用 技术变革带来全新体验
</t>
    <phoneticPr fontId="4" type="noConversion"/>
  </si>
  <si>
    <t>北京时间9月19日上午消息  随着经济发展以及城市化进程的加速，全国各地都在大力发展轨道交通以解决交通拥堵问题，轨道交通逐渐成为人们生活中息息相关的一部分。而城市轨道交通的安全运行和舒适体验，离不开专用的通信系统。
专用无线通信作为城市轨道交通中的通信系统必不可少的部分，主要用以车地无线传输，行车指挥调度，日常工作交流，比如传输话音信息，发送与行车指挥相关的命令，获取沿线车站运转的监视信号等等。由于列车在隧道或者地面轨道上高速行进，车辆与监控调度中心之间只能通过无线方式进行通信，因此，安全可靠的无线通信技术显得极为重要。
传统方案弊端浮现
当前，城市轨道交通的通信手段主要采用TETRA提供语音调度，WiFi负责列控承载和PIS等数据业务。然而，这种组网方式的弊端，随着近年来多起地铁事故的发生而浮出水面，这对以安全为第一要务的轨道交通行业来说，毫无疑问是不可接受的。
WiFi有效覆盖距离一般只有200米左右，这使得地铁沿线需要部署大量密集的热点（AP），不但成本高、故障频繁难维护，且抗干扰性能差（因为WiFi所用的2.4GHz是公用频段），很容易出现频点干扰，给地铁运营留下安全隐患。2012年深圳发生了多起因WiFi信号干扰逼停地铁列车的事件，给我们敲响了警钟。实际应用中还发现，WiFi不能支持高速移动通信，无法提供稳定的数据传输，比如视频监控和媒体播放存在严重的卡顿和马赛克。此外WiFi缺乏信息安全保障机制，容易发生信息泄露，甚至传输命令被篡改，从而引发安全事故。
同时在集群业务方面，单纯语音调度已远远不能满足行车调度、日常维修、防灾救护等安全通信的要求了，需要有更多的数据信息尤其是高清图像和视频信息来辅助判断和高效决策，提供可视化的指挥调度。而且，语音调度往往存在漏听、错听，也不能做到有效的管理改进，现在各行各业已经采用数据应用和电子工单逐步协同和补充，比如公共安全行业中的警务通。
TETRA系统由于不支持宽带数据业务，不能满足轨道交通日益增长的安全和业务需求，城市轨道交通的通信方式需要新的技术方案。
LTE带来的技术变革
现在，LTE让移动通信行业的广泛商用，让轨道交通行业看到LTE相较于TETRA和WiFi，各方面性能都得到极大的提升，尤其是在容量方面实现了无线宽带（百兆速率），覆盖增强（支持100km的覆盖半径），时延降低（小于300ms），移动性提高（能支持500km／h高速），更加安全可靠和快捷通信，可以提供多样化的服务内容，以及更简易的操作和管理。
LTE已经成为下一代移动通信的主流演进方向，成熟的产业链和不断优化改进的创新技术，也吸引了行业专网的广泛关注。比如在公共安全领域，采用了2+4的组网（国内为PDT+LTE，美国采用P25+LTE）；比如在智慧城市建设中，广泛采用LTE构建无线宽带和应急指挥网络；比如在UIC组织中，正在研究和制定从GSM-R向LTE演进的技术规范和路线图等等。
同时，我国通信标准化协会（以下简称CCSA）制定了基于LTE技术的宽带集群标准B-TrunC和技术规范，融合了集群行业的专业特性要求和LTE的高品质通信能力，为行业专网的应用打下了标准基础。LTE系统采用先进的SDR平台技术，可以提供无线基站的主备、双链路保护、双网覆盖等多种网络容灾能力，全球有千万量级应用，更高的安全保障。
可以看到，采用TD-LTE技术实现对城市轨道交通的语音调度、数据传输、图像、视频监控和列控信号传输承载等应用，同时增加轨道特色功能，是未来轨道集群调度的发展趋势。因此，LTE是TETRA、WiFi城市轨道无线系统，以及大铁路GSM-R系统的演进方向，未来所有的轨道无线通信必将在LTE上进行技术融合。
温州市域铁路无线通信开创多项第一
本月初，温州市域铁路S1线宣布采用基于TD-LTE技术无线通信系统，成为全球首条采用4G通信技术的轨道线路，翻开了轨道交通无线技术应用的新篇章。 
该系统以具有中国自主知识产权的国际标准TD-LTE技术为核心，由中兴通讯提供技术装备定制化研发及端到端的解决方案，实现基于TD-LTE的市域车地无线多业务传输及无线宽带多媒体调度，具有技术先进、安全可靠、网络融合等创新与示范特点。
目前，温州市域铁路S1线该项目经发改委批准同意，正式列入“国家战略新兴产业示范工程”，成为首个被列入“十二五”国家战略新兴产业示范工程的轨道交通装备项目。
温州市域铁路S1线一期工程，是发改委批复的《温州市域铁路建设规划（2012-2018）》首期项目，一期工程为温州南至半岛二段，线路全长53.507公里。市域铁路S1的建成，将成为未来温州大都市核心区两大中心——中心城区和瓯江口新城的快速联系通道，承担都市区范围内东西向组团间快速交通联系，串联起了瓯海中心区、中心城区、龙湾中心、温州机场和灵昆半岛，乃至远期的洞头岛。
温州市域铁路S1线开创了国内轨道交通工程的多个第一，市域铁路速度比地铁快，可以达到每小时120到160公里，载客量比地铁大，结合了高铁和地铁的优点，技术标准新，且绿色环保。
线路采用的TD-LTE无线宽带多媒体集群系统是一套完整的多业务系统，基于TD-LTE的大带宽、低时延、高速移动性能，充分满足了行车调度、维修调度、防灾调度等安全通信要求。不同于传统TETRA窄带无线系统，4G系统利用多媒体大带宽的优点，可以真正做到听得见、看得到的现代化指挥调度。该系统实现一张网承载多媒体专用无线通信、CCTV（视频监控）、PIS（乘客信息系统）三大关键业务。车载CCTV（视频监控）可以协助交通管理部门和公安部门，通过综合调度丰富的高清图像和视频信息，迅速了解现场情况，来辅助判断和高效决策，保障市民的出行安全。乘客信息系统则是一个和乘客沟通的多媒体窗口，包括列车到站和运行信息发布，也是新闻和周边生活商业娱乐信息的发布渠道，紧急情况下还是指挥乘客现场应对的有效工具,。采用4G无线宽带进行实时传送，大大提升了运营效率和乘客体验。
温州市域铁路S1线通信系统的供应商中兴通讯表示，系统还预留了未来增加列车状态监控、信号系统及AFC系统等业务无线承载的空间，可以不断提升列车自动化安全运营的能力。且系统支持平滑升级和技术演进，极大降低了客户的总体投资成本和后续维护成本。这条线路的建设，对于未来国内乃至全球的轨道交通通信的发展和应用，具有非常重要的示范和指导意义。
轨道交通迎来4G时代
温州市域铁路S1线开创了4G在市域铁路领域的应用，而杭州地铁4号线4G TD-LTE 车地无线通讯项目是国内率先采用4G车地无线技术的地铁线路，预计明年初开通，乘客将看到基于4G技术的实时更新的媒体广告、电视剧、赛事直播等多媒体信息；地铁控制中心的工作人员可随时查看列车车厢内的情况以及列车的运行状态；实时监控与应对突发事件，能够在第一时间给公安、消防等提供第一手现场视频资料，便于做应急指挥和高效现场处理，提升快速响应能力。
杭州和温州都不是个案，今年越来越多的市域铁路和地铁线路宣布覆盖4G信号。
看来2014年，是4G开拓轨道交通领域应用的一年。无线通信技术的飞速发展，让人们的出行同时享受了“双高速”出行体验。根据我国《交通运输“十二五”发展规划》，“十二五”期间将加快综合交通运输枢纽的建设，以高速铁路、轨道交通等建设为契机，重点建设一批集多种运输方式于一体的综合客运枢纽。
未来十年，中国轨道交通市场将建7395公里的地铁线，总价值达3万8千亿元，到2020年，中国将有33个城市配有177条地铁线，如此大规模的轨道交通市场也为4G大展宏图提供了重大机遇</t>
    <phoneticPr fontId="4" type="noConversion"/>
  </si>
  <si>
    <t>新西兰案例引发思考：Ovum建言批发零售独立的市场监管</t>
    <phoneticPr fontId="4" type="noConversion"/>
  </si>
  <si>
    <t>北京时间9月19日上午消息 从新西兰电信分拆出来的固网基础设施部门Chorus，日前推出了一系列新的基于铜缆和光纤的批发性以太网业务，专门为了支持新西兰电信市场日益增长的视频等新业务而设计的。
作为一家被分拆出来的单一固网网络设施公司，相对一些固移融合的运营商，Chorus面临着一些产品设计方面的困境。因为Chorus和终端个人用户没有直接接触，所以必须向零售服务提供商提供一些创新性的批发业务，以满足他们的需求。这样，Chorus必须和一些需要接入带宽的零售商合作，依赖他们的市场情报，来规划自己的产品路线图。
Ovum亚太地区的研究主管大卫·肯尼迪（David Kennedy）注意到了这一事件的有着一定的借鉴意义，监管机构如何把握住监管的微妙平衡，既要控制住这家垄断巨头里分拆出来的新公司重拾垄断，又要鼓励它继续对新业务投资，以支持新西兰整体电信市场的增长和发展。
以下是肯尼迪的观点摘录：
视频业务需求催生产品创新
作为新西兰最大的铜缆与光纤网络基础设施提供商，Chorus对整个新西兰电信市场的走向有着强大的影响力，因为所有的零售业务提供商都要依赖Chorus的带宽接入。Chorus的产品路线图决定着下游零售提供商的商业机会，因此零售商们对Chorus如何开发批发性产品有着密切的关注。
今年的5月14号，Chorus宣布，将发布一系列的批发业务，专门为支持视频业务而设计的。这些业务包括基于FTTN网络的Boost HD、Boost VDSL，以及基于光纤网络的Fibre 100、Fibre 200、Fibre Business。
这些新产品完全不同于Chorus现有的常规产品线，这是Chorus第一次兑现了平时常说的“尽最大努力”，为高清视频和企业业务提供确保性能的产品。与此同时，Chorus还宣布，计划将以前的VDSL业务下架，并为以往的非捆绑比特流接入业务（UBA）改变带宽管理规则。
这一系列新产品的推出无疑是回应了零售商们对提供视频业务的渴望。新西兰电信把零售运营品牌更名为“Spark”，Spark已经推出了互联网电视Lightbox。其他的零售商也有同样的思路，要么已经推出了，要么即将推出互联网电视服务。
此外，海外其他市场上有一个值得注意的现象是，互联网企业客户开辟专用VPN通道以提供OTT视频业务，比如说Netflix。近期，Netflix与Verizon、AT&amp;T、Comcast等四大宽带公司都达成了网络“快速通道”的协议。Netflix自建的内容分发网络与电信服务商的网络实现直接连接，这就相当于在两者之间建立了一条专用的快速通道。
再回到新西兰市场，零售商们可根据Chorus推出的这些新产品发展更多的增值业务。不过，零售商需要对他们的IT系统进行投资，以充分利用Chorus推出的新产品。
新西兰监管部门商业委员会（the Commerce Commission，以下简称ComCom）对Chorus带来的这一变化却持谨慎态度。而且，零售商对Chorus承诺改变UBA业务的管理规则也持负面看法。ComCom仍然在衡量Chorus推出的新产品是不是完全不同于以往的，是否有逃避监管的嫌疑。
新西兰市场发生的这一事件给业内提出了两个重要的问题，特别是在一些基础设施分离的市场上：
当电信市场上批发和零售功能是分开的，如何协调发展和创新？
什么样的监管办法会鼓励并维持创新？
结构分离和协调创新
Chorus原是新西兰垄断巨头新西兰电信的固网基础设施部门，2011年起，新西兰电信分拆，Chorus独立运营。分拆一直是一些国家对已形成垄断的垂直整合企业采取的一种措施，但分拆也带来了成本增长和运营风险。因为静态效率降低以及部门重复，成本必然上升，更重要的风险在于，如何鼓励分拆后的企业有动力继续投入创新。
在一个批发和零售分离的市场，零售商对批发产品开发没有直接的控制力，但他们和最终用户有直接联系，因此零售商因为了解客户需求，对设计产品和方案有着得天独厚的优势。
从这个角度看，批发商的位置是反着的，他们控制着批发产品的设计和发展，但是又和最终用户没有直接接触。这样，一个垂直整合的运营商是可以结合两方的优势的，可惜Chorus没有这个条件。因此Chorus和零售商的产品开发流程需要协调好，很明显，我们所说的这些协调不仅包括新产品开发，还包括现有产品的退出，这是Chorus和零售商之间一个很棘手的问题。
关于Boost和Fibre两类新产品，Chorus和自己的零售商应该有过详细讨论，因为这些产品很好的切合了用户需求，满足了零售商渴望提供视频业务的需求。
不过，就Chorus的批发产品路线图，Chorus并没有设置长期的点对点的机构或论坛，以便与自己的零售商客户交流产品需求。随着今后基于IP的业务越来越复杂，且客户对一些高可靠性、低时延性应用需要进行更多的定制，没有点对点的常设交流机构会变成Chorus的发展问题。尤其是现在，在新西兰电信市场， “互联家庭”的趋势比较明显，一些特定的业务也在不断发展。
在结构分离的市场如何让创新制度化
Ovum的观点是Chorus迟早都需要将自己的产品开发流程制度化，当然也包括对现有产品的改革。虽然市场上已有一个泛行业的超宽带论坛（UBPF），但它的职权范围是有限的。UBPF隶属新西兰超高速光纤宽带（UFB）项目下，仅解决基于光纤宽带网络部署问题。UBPF并不管现有产品的下架问题，业务价格的变动也只是在几个单独运营的变动管理论坛上讨论，这几个变动管理论坛由四家超宽带运营商支持成立。
这一事实意味着像UBA业务管理规则变动，或是VDSL产品退出等争议性问题没有场合可以讨论，有可能会留给较慢的法律流程上去处理。值得借鉴的是，澳大利亚国家宽带网络公司（NBN Co）就专门设置了一个产品开发的机构“产品开发论坛”（以下简称PDF）。
澳大利亚的PDF相比新西兰的UBPF，有着更广的职权范围，几乎涉及所有技术。PDF让NBN公司及其零售商、消费者宣传组共同参与进来，就所有产品的上市、退出以及定价进行讨论。
在PDF成立的第一个五年，NBN公司承担起了监管这个论坛运营流程的责任，其中包括NBN公司及其客户的产品开发流程，相关产品路线图的信息发布等工作。
对于已经提供给零售商的产品如何下架，NBN公司也会提前24个月向零售商和监管部门发布通知。这一点至关重要，这样的话，监管部门就可以防止NBN公司将现有产品下架，然后不久再推出类似的产品，借此逃避价格管制的行为。
在新产品的定价方面，NBN公司先提出初步定价，然后交由PDF论坛进行一些早期的非商业性的讨论和建议。澳大利亚PDF论坛以及相关的一些流程，可以为批发商和零售商如何制定批发产品的路线图提供一些借鉴。
这样做的话，会使新西兰的监管机构ComCom的角色更举足轻重，当然新西兰也没有其他任何一家运营商能像Chorus一样实力强大，从而受到监管部门的密切管制。不过，一个商业化的运作更应该是把创新的成果传递给终端用户。这就需要在 Chorus和其他的超宽带运营商，以及他们的零售商之间创造一种更商业化的文化。
而监管部门对打造这种商业文化起到的作用是至关重要的，新西兰ComCom需要把握住一个很好的平衡度。监管部门背后调控的手对于这种商业文化的成功是必不可少的，但只能在背后。监管部门的最大权利是保证Chorus守规矩，向零售商提供真诚合理的产品报价。同样的，在产品开发的早期阶段，监管部门选择善意的忽视，可以鼓励批发商更好的投入创新，并让他们自己意识到需要规范产品开发流程。</t>
    <phoneticPr fontId="4" type="noConversion"/>
  </si>
  <si>
    <t>华为联通携手网络安全业务创新：云清洗从源头防御DDoS攻击</t>
    <phoneticPr fontId="4" type="noConversion"/>
  </si>
  <si>
    <t>9月18日早间消息 华为与中国联通上海公司（下称“上海联通”）在2014年华为云计算大会（HCC 2014）上联合发布DDoS云清洗服务产品。该产品采用华为基于SDN技术的Anti-DDoS云清洗方案，不同于传统的“引流回注”清洗方案，它无需带着攻击流量在整个网络中穿行，而是利用SDN感知方式进行最优资源调度，从攻击源头上实现DDoS防御。
在华为安全产品和技术团队的支撑下，上海联通已经成功开展DDoS云清洗服务增值业务，开始帮助大中型企业用户抵御DDoS攻击，开启新的运营模式
云清洗：从源头防御DDoS攻击
近年来，越来越频繁的DDoS攻击，给海内外的运营商和企业业务带来了巨大的安全挑战。最严重的一次在2013年3月，欧洲遭遇了史上最大的DDoS攻击达300Gbps，传统的“引流回注”清洗方案，带着300G的攻击流量在整个欧洲网络中穿行寻找清洗点，最后导致整个欧洲的运营商网络的拥塞。
上海联通产品管理中心产品总监魏尚俊表示，技术演进正给网络安全带来新的挑战。IPv6的普遍应用导致IPv6协议栈漏洞类攻击增多、移动互联网迅猛发展使得攻击工具日益移动化、应用程序经历了指数级增长带来了更多应用型攻击、互联网带宽变宽的同时攻击流量也极大增长——2013年增长了3倍。
上海是中国的金融、贸易、航运的中心，攻击造成的业务中断将给企业带来巨大经济损失，而上海联通有义务有能力为企业提供更为安全的网络环境。上海联通产品管理中心总经理高娅楠介绍说，这家运营商早在几年前就开始针对防护DDoS攻击不断积累，且开展有相关业务，现已获得数十家客户使用
云清洗服务就是在此基础上推出的，它的服务响应更快、服务类型更为丰富，是上海联通与华为深度合作、创新实践的成果。
华为提供的基于SDN技术的Anti-DDoS云清洗方案，利用大数据分析技术从60多种维度对全网络流量进行精细化分析，一旦流量出现异常将在2秒级内实现快速响应。该方案支持SDN感知方式，通过优化资源调度实现云端清洗，从源头上防御DDoS攻击。
面对日趋凶猛的DDoS攻击，华为也在不断优化和升级其产品方案。华为交换机与企业通信产品线营销运作部部长武鹏表示，华为安全产品团队一直致力于为客户提供最优的Anti-DDoS安全解决方案——一是从自身的硬件设备上不断提升处理能力；二是在解决方案上逐渐转向SDN感知的方式，在攻击源头上实现动态分布式的DDoS防御；三是面对联通运营规模的不断扩大，应急响应量的增加。
他表示，华为同联通将进行更深入的合作，包括提供安全业务规划咨询、应急响应服务等，为联通的企业客户提供更加贴身和快速响应的安全防护方案
联通：以业务为中心的智能运营
作为带宽能力的提供者，可以说运营商的主动拥抱造就了互联网时代的繁荣，然而OTT业务对运营商业务的侵蚀，正使运营商面临“增量不增收”的窘境。
网络流量增长迅猛，运营商带宽压力不断增长、运营收益增长却停滞甚至倒退；运营商管道中的流量不可知、低价值流量充斥带宽，简单扩容已无法满足需求，导致了业务发展无所适从。魏尚俊说，联通需要创新的运营模式，寻求新的业务发展点增加收益。
他说，防御DDoS攻击成为客户最为迫切的诉求——依靠互联网提供服务的企业越来越多，他们对于网络的安全性和服务的可持续要求很高。云清洗服务就是联通以业务为中心的智能运营实践，对象为所有在互联网上提供服务的企业。
华为同样颠覆性地从业务角度出发，与合作伙伴共同探索其面临的问题和解决办法。这家总部位于深圳的民营公司认为，数字世界的发展正在各个方面重新定义IT，IT消费模式正由设备驱动或技术驱动悄然转变为应用和业务驱动——共同的认知成为双方携手创新的基础。
魏尚俊表示，华为的Anti-DDoS方案已经成为上海联通安全增值的主要工具。在一次客户参与的攻防演练中，客户故意在2G的流量中混合了2M的攻击流量，它居然能快速响应、精准清洗，客户都为此信服不已。
业务上线以来，上海联通每年防护DDoS攻击数万次、攻击流量数万G，且服务模式不断创新；同时，在运营过程中也对Anti-DDoS方案积累了一套熟练的运营经验，比如提供大客户安全攻防报表推送、大客户攻防演练等更贴心服务，让客户不断增加安全防护意识。</t>
    <phoneticPr fontId="4" type="noConversion"/>
  </si>
  <si>
    <t>腾讯云定位技术开放窗口 已建成中国最大分布式计算集群</t>
    <phoneticPr fontId="4" type="noConversion"/>
  </si>
  <si>
    <t>习近平出席上合峰会 中兴天机成“国礼”</t>
    <phoneticPr fontId="4" type="noConversion"/>
  </si>
  <si>
    <t>据塔吉克“ASIA-Plus”新闻网9月15日消息，中华人民共和国国家主席习近平向上合组织成员国元首理事会的与会者赠送中兴手机，作为官方礼物。
9月12日，在结束与上合组织成员国领导人会面后，中国国家主席习近平向其他成员国领导人赠送官方礼物。
与众不同的是，此次国礼中包含了手机等电子产品。
此前，作为官方礼物，中国方面通常准备的是丝绸、瓷器、画作及其他传统艺术作品，将国产手机作为礼物赠送比较鲜见。
自2010年至2014年，中国智能手机凭借优惠的价格和较高的质量获得更多消费者的关注，其在世界市场所占份额也上升至25%。如今，智能手机制造业已成为中国不断发展的行业之一。
而被选择作为官方礼物的手机，也是完全安全的，且能够代表中国手机行业的发展水平。被作为礼物赠送的中兴Grand SII手机(中兴天机)于4月发行，是世界最安全的手机之一，对所有消费者来说都适用。中兴手机也是中国市场最好的手机之一。2005年，中兴公司开始在欧洲、北美、日本及其他海外市场发展。
中国国家领导人向他国赠送中国国产手机，也是希望将中国手机市场的发展提高到国际水平。</t>
    <phoneticPr fontId="4" type="noConversion"/>
  </si>
  <si>
    <t>电信业加速转型 语音免费时代或来临</t>
    <phoneticPr fontId="4" type="noConversion"/>
  </si>
  <si>
    <t>[ 尽管OTT服务产生替代效应，却也提升了运营商的流量收入，对于运营商而言，转型关键在于如何让流量收入增加部分高于语音业务减少部分]
免费通话不是新鲜事，成为潮流却并不容易。
最近，苹果公司宣布即将上市的iPhone6将支持WiFi通话，并取得了美国通信运营商AT&amp;T的支持。早在2008年，AT&amp;T即宣布为全美iPhone用户提供免费WiFi接入服务，提供WiFi通话服务。
不过对运营商而言，AT&amp;T与苹果的合作却在撬动它们传统的商业模式。
早在十多年以前，Skype、QQ等网络通讯服务就开始挑战到电信运营商的语音、短信服务，面对互联网业务冲击，全球电信运营商都启动了转型。从三大运营商近两年业绩来看，互联网上的“免费通话”服务，并未根本动摇其语音业务蛋糕，不过在压力下，运营商也正在加速从“语音”到“流量”的业务转型。
虚拟运营商的进入，则将“语音免费”的战火烧到了传统通信业内部。
语音免费时代来临？
对于经常出国的人们而言，拨打越洋电话将支付一笔不菲费用。
不过通过使用Skype网络电话服务，拨打跨国电话，最低仅需支付1分钱/分钟的通话费。Skype从十多年以前开始在PC机上流行，并逐步扩展到移动端，根据公开数据，其在全球已拥有超过6.6亿用户——中国最大运营商中国移动用户总数也只有7.7亿。
互联网兴起以后，基于“免费”精神的互联网的通信、社交软件已经成为当下生活中不可缺少的实用工具。
前两年，爱聊科技推出了一款支持免费通话的APP——“微话”，通过互联网，注册用户可以对同为注册用户的通讯录联系人拨打免费电话。“微话”还支持向手机通讯录中未注册联系人拨打电话，由电信运营商收取费用。去年，这款APP在苹果商店中列为推荐服务。
免费通话并不是新鲜事，QQ视频早已实现实时视频通话，微信也支持语音留言。和上述产品所不同的是，新的移动通讯产品支持类似于Skype网络电话的拨打手机、电话服务，包括“微话”、“Phone+”，后者是朗玛信息推出的一款通讯服务产品，和“微话”功能接近。不过，要形成良好用户体验，需要足够多用户注册上述产品，这一推广过程并非易事。“从部分情况来看，形成足够用户群之前，现有用户已经失去了对产品的耐心。”一位不愿透露姓名的互联网业内人士对《第一财经日报》记者说。
对运营商来说，上述产品或许不足为虑。不过最新数据显示，社交通信软件QQ月活跃账户数已达到8.29亿，微信和WeChat(微信海外版)用户数合并月活跃用户数已达到4.38亿，上述两个数据分别超过了中国移动、中国联通移动用户数。对于腾讯公司而言，只要获得政府批准，提供基于互联网的免费实时语音服务，甚至支持拨打电话，技术上并不困难。
不可否认的是，由于信号传输和兼容性问题，从PC时代就开始的互联网电话，在通话质量、紧急电话、身份识别上取代传统通信业务尚有困难。不过在光纤、4G技术带来传输效率提升后，信号问题已经得到解决。而兼容性等问题，因为涉及多机构协调，一旦政策允许也不会带来更多阻碍。多位接受记者采访的通信业内人士认为，在互联网通信技术冲击下，通信业进入“语音免费”时代将不可避免。
“虚拟运营商带来的最大改变，就是使电信业开始进入‘语音免费’时代。”虚拟运营商产业联盟秘书长邹学勇说。随着电信业向民营企业开放，部分虚拟运营企业也推出了“话费赠送”服务。
电信业加速转型
从三大运营商近两年业绩来看，互联网上的“免费通话”服务，并未根本动摇其语音业务蛋糕，不过在压力下，运营商也正在加速从“语音”到“流量”的业务转型，其中核心是从“语音业务”过渡到“流量业务”、“数字化服务”。
中国移动今年上半年业绩显示，其传统语音业务上半年收入为1657.8亿元，仍占到整体营收的50%以上。不过，由于互联网服务对传统语音的代替效应，中国移动语音业务收入也出现了下降，去年上半年，其语音业务收入为1750.8亿元。
“语音下降的趋势是不能避免的。”一位地方移动市场部负责人曾经在接受记者采访时表示。不过在一些业内人士看来，过去几年，中国移动连续实现利润的高速增长，依靠的正是移动语音代替固话语音的大时代背景，语音通话收费不会轻易放弃。尽管OTT服务产生替代效应，却也提升了运营商的流量收入，对于运营商而言，转型关键在于如何让流量收入增加部分高于语音业务减少部分。
根据记者此前证实的消息，中移动将在集团公司层面成立一家“新媒体公司”，整合音乐、阅读、游戏、动漫、视频五大互联网内容业务基地，“将来新媒体公司出来后，并不是只看短期业务增长率，还要看如何适应互联网公司的游戏规则。”一位中移动内部人士告诉记者。
中国电信也在加速转型。根据中国电信披露的上半年业务数据，尽管固网语音业务收入为175.61亿元，比去年上半年减少了23.27亿元，不过新兴业务收入达到413亿元，同比增长了30%。
数据显示，中国电信“翼支付”业务2013年交易额达到1331亿元，同比增长226%；与网易公司联合推出“易信”业务，目前注册用户接近6000万户，全年行业应用拉动移动用户净增1300多万户，同比增长30%。目前，中国电信互联网业务收入占总体收入比例已达三成。
事实上，国外运营商也不乏成功转型的先例。
最早实现跨大西洋无线电双向通话的英国电信(BT)，其传统固话业务收入所占比重一度达到86%左右，目前这一比例也已经大幅降低。根据BT技术服务与运营部创新(EI)总经理Jean- Marc Frangos介绍，目前BT的业务范围不仅包括核心网、网络虚拟化等通信内容，还扩展到云服务、大数据乃至社交媒体等ICT融合领域，甚至包括制造电视内容和发行。</t>
    <phoneticPr fontId="4" type="noConversion"/>
  </si>
  <si>
    <t>靳东滨：通信运营服务中心成立弥补通信运营“服务”空白</t>
    <phoneticPr fontId="4" type="noConversion"/>
  </si>
  <si>
    <t>工信部督促解决170号段“互联互通”问题</t>
    <phoneticPr fontId="4" type="noConversion"/>
  </si>
  <si>
    <t>工信部在官网上发布了《关于移动通信转售业务用户使用互联网服务有关问题的通知》（下称《通知》），要求解决170号段“短信验证”等问题。
《通知》显示，自今年5月起，移动转售业务（虚拟运营）用户已达20万余户。不过，工信部收到了来自企业和用户的反馈，称向虚拟运营商分配的170号段 “不能正常收取部分互联网企业下发的验证码和短消息”、“不能正常使用互联网业务和应用”，督促互联网企业和虚拟运营企业同时加以解决。
工信部要求，互联网企业应积极配合虚拟运营商做好170号码后台数据；并要求虚拟运营商尽快与互联网企业取得联系，推动问题的解决。工信部还要求虚拟运营商在本月底以前书面反馈问题沟通解决情况。
据记者了解，这是今年6月份爆出170号段存在“互联互通”问题以来，部委首次的公开表态。6月，部分170用户投诉收不到网站验证短信，还有用户投诉固话拨打170号码显示空号。
“‘互联互通’问题影响到了用户体验，也严重影响了行业发展，希望通过这个举措（工信部《通知》）把问题解决。”虚拟运营商产业联盟秘书长邹学勇昨日接受《第一财经日报》记者采访时表示。
邹学勇说，预计今年10月份虚拟运营商将大规模放号（170号码），“互联互通”问题如未得到好的解决，势必影响放号过程。而工信部出台上述通知，也体现了对问题的重视，“这个问题应该是越快解决越好。”
邹学勇告诉记者，目前，主要知名互联网企业、商业银行都解决了上述问题，不过对于大量中小互联网企业，则未必支持170号码。虽然这些企业用户量不会太高，但会对170号段用户体验造成直接影响。
工信部一位不愿透露姓名的专家向记者表示，上述“短信验证”问题解决起来并不复杂，只需在系统中增加对170号码的支持，而“号码识别”问题则相对较复杂，目前并没有一个确切的解决时间表。</t>
    <phoneticPr fontId="4" type="noConversion"/>
  </si>
  <si>
    <t xml:space="preserve"> </t>
    <phoneticPr fontId="4" type="noConversion"/>
  </si>
  <si>
    <t>广电令视频网站下架电视端APP 否则取消牌照</t>
    <phoneticPr fontId="4" type="noConversion"/>
  </si>
  <si>
    <t xml:space="preserve">昨日，新京报记者从知情人士处确认，昨日中午广电总局再次约谈各家互联网视频企业，要求本周内所有视频网站开发的电视端APP下架，下周还未整改的，将取消其互联网视听牌照，并停止服务器。
“这次约谈，现场气氛还是很严厉的”，上述人士说。昨日还有消息称，广电总局要求，必须是内容牌照方才有资格推出电视端的视听APP应用，目前爱奇艺联合牌照执行方央广银河推出的银河(爱奇艺)版、以及优酷土豆为平板电脑设计的优酷土豆XL客户端都不符合广电政策要求。
据了解，包括优酷土豆在内的多家视频网站昨日都收到了广电的最新指令。优酷已于昨日中午正式从线上应用商店下架APP。
今年6月，广电总局拉开新一轮“净网行动”。当时广电总局网络司下发了立即关停互联网电视终端产品中违规视频软件下载通道的函，要求关闭互联网盒子中的视频客户端。后来，腾讯视频、爱奇艺、优酷、PPTV聚力、暴风影音、乐视网、凤凰视频几家视频网站也接到过通知，要求对相关应用做下架处理。
对于此次广电的再次约谈，有业内人士对新京报记者称，根据这一要求，智能电视将无法在牌照方平台之外联网了，视频网站用户也有办法找到自己需要的内容。比如有视频网站做了适用于电脑和PAD的APP版本，用户可以在电脑上下载后，利用外接USB手动连接在电视上。
该人士称，为了符合广电总局要求，未来视频网站可能会采取两种方式，一是与CNTV等牌照方合作，将视频内容全部整合到牌照方的平台里，这样一来视频须经过牌照方审核后方能呈现给大众。此外，视频网站借道广电系统申请牌照为自己所用也是一种方法。今年7月，乐视网宣布与重庆广电合作申请内容牌照，若申请成功，乐视有望借道留住自己的APP。 </t>
    <phoneticPr fontId="4" type="noConversion"/>
  </si>
  <si>
    <t>索尼为何失守移动业务：鲜有创新产品 中国厂商冲击</t>
    <phoneticPr fontId="4" type="noConversion"/>
  </si>
  <si>
    <t>卖掉被看做是亏损包袱的VAIO个人电脑业务、分拆掉长期亏损的电视业务，日本消费电子巨头索尼却预计2014年将比2013年更艰难。
这一次拖后腿的，是被索尼集团社长兼CEO平井一夫寄予厚望的移动通讯业务。在苹果、三星与中国厂商的两头夹击下，曾经激进的索尼正趋于保守。9月18日，索尼中国相关负责人对《华夏时报》记者确认，索尼将在该领域进行调整，以确保利润。
为索尼大作减法的平井一夫，自上台以来，一直提出要复兴索尼。但3年时间过去，被视为日本经济衰退缩影的索尼，显然还在为生存而战。
业绩预亏扩大5倍
不到两个月的时间，让索尼对其2014财年净亏损的预期，扩大到原来的将近5倍。
9月17日，索尼对外宣布，预计公司2014财年将实现净亏损2300亿日元(以记者发稿日当天汇率换算，约为129亿元人民币)。而在今年7月31日发布一季报时，索尼对这个数字的预期还仅只有区区500亿日元。
更令外界惊讶的是，索尼正面临的财务危机。
平井一夫在当天对外宣布，索尼将取消2014财年的年终分红，并表示管理层认为情况非常严峻。
这意味着，索尼将自1958年上市以来首次取消分红。即便是出现将近4567亿日元巨亏的2011财年，索尼也依旧没有取消分红。
让索尼对业绩做出如此大规模下调的主因，是此前一直被平井一夫视作索尼复兴主力的移动通讯业务。
索尼方面对外表示，因移动通讯部门对中期计划做出调整，将计提1800亿日元作为营业损失。这相当于移动通讯部门的整体商誉价值。
这显然令人吃惊。移动业务此前一直被视作索尼复兴的三大支柱之一(其他为数码影像和游戏)。而在2013财年，索尼移动业务的销售和运营收入更是同比增长近30%。
索尼中国相关负责人对《华夏时报》记者表示，索尼对净亏损额度进行调整，是因为索尼移动部门对中期计划做出战略调整，并不是因为手机业务亏损，这只是证券市场的一种说法。
上述索尼中国相关负责人对记者说：“我们对今年收入的预估还是7.8万亿日元。我相信第二季度财报出来，移动也不会有太大变化。只不过公司的想法变了。因为外界一直都评论索尼做出决定很慢，所以要赶紧做出改变，在财报预期中要体现出来。”
但她也对记者表示，索尼的移动业务营收确实并不理想，“今年第一季度的时候，移动的表现就不好。”
今年7月底索尼发布的一季报显示，索尼整体净利润同比增长高达757%，而原本应该是引擎之一的移动通讯业务却亏损27亿日元。去年同期，这个数字是盈利126亿日元。
为调整智能手机业务，索尼还计划在全球裁员1000人左右，相当于该业务部门员工人数的15%。
上述索尼中国相关负责人对记者表示，还没有从总部得到裁员的消息。但其个人预计会有一定影响。她对记者介绍，索尼的中国移动部门是索尼三大研发中心之一。中国的索尼移动公司有2000名员工。
移动业务变保守
看起来，移动通讯业务作出的中期计划调整，是从进攻到保守的战略性转变。
索尼对外宣布，将调整移动通讯业务在特定区域的战略。但上述索尼中国相关负责人对记者表示，截至目前还没有收到对手机业务战略的具体调整。
上述索尼中国相关负责人表示，调整后，索尼的重点将放在高端机型，在关键市场确保利润。据记者了解，欧洲、美国、日本、中国是索尼移动通讯四个最关键的市场。而在这个领域，索尼显然面临来自苹果、三星的压力。
市场研究公司Canalys统计显示，2014年一季度全球智能手机出货量将近2.8亿部。三星的市场份额占到了31%。而排名第二的苹果，份额为16%。
与苹果、三星相比，索尼早已鲜有创新性产品推出。
市场研究机构iSuppli中国研究总监王阳对记者说，索尼跟日本多数企业都面临闭门造车的问题。从日本人的眼光来看很完美，但从外界来看则受欢迎度不高。
此外，索尼在中国、南美等新兴市场也遭遇到了来自国产厂商的竞争。同样来自Canalys的数据显示，在全球十大智能手机厂商中，中国厂商占到了一半。
成本是索尼难以解决的问题。这也几乎是所有欧美手机厂商在新兴市场遭遇到的挑战。
王阳对记者分析称，中国企业做出的低端机，毛利率也就10%，纯利只有2%-3%。这种手机肯定让日本企业亏损，因为他的研发、营销、运营等成本还是太高了。
而令人担忧的是，从历史来看，移动通讯业务正在重蹈此前索尼电视、电脑这些曾经主营业务的覆辙。
据记者了解，由于对市场反应迟缓，VAIO电脑、电视业务都曾经遭遇到来自韩国、中国等地区厂商的不断蚕食，而导致阵地不断失守。
未来在哪里
移动业务的不景气，显然让平井一夫复兴索尼的计划遭遇质疑。
就在今年5月，平井一夫对外表示，电子业务“将通过彻底实施结构改革，在2014年度实现营业盈利”。他定下的目标是盈利1250亿日元。
然而卖掉个人电脑业务，分拆过去10年间亏损7900亿日元的电视业务，削减成本、出售大楼这一连串的减法，都在移动通讯业务计提的1800亿日元亏损额面前败下阵来。
在平井一夫上任的前两年，索尼的业绩并不乐观。
2012财年索尼实现净利润430亿日元。而不能回避的一个重要盈利因素是，索尼当年在出售美国总部大楼的交易中获得了11亿美元。而在亏损1284亿日元的2013财年，索尼更是连续3次下调业绩预期。
而在首度不能实现分红的严峻财务运营状况下，在移动通讯业务不再拉动业绩增长的情况下，一直在做减法的索尼，在平井一夫上任的第三年，显然还在为生存而战。
在索尼5月22日举行的2014年度的经营方针说明会，平井一夫表示将电影和音乐等娱乐业务与金融业务定位为增长支柱，力争2015年度实现4千亿日元规模的合并营业利润。据记者了解，这两大业务在2013财年合计获得2700亿日元以上的营业利润。
新业务也依旧还在拓展。
上述索尼中国相关负责人对记者表示，今年集团的战略是要发展新业务，像电池、镜头这种零部件是发展的重点。
但她也对记者表示，尽管这些新业务发展的势头很好，利润也很高，但占集团的比重不是特别大。
曾有业内人士对记者评价称，业务组织过于庞大、反应缓慢，是索尼等日本大企业难以抓住市场机会的重要原因之一。而这背后，是以中国为代表的亚洲竞争对手的迅速崛起和日本企业的固步自封。
一直渴望复兴的索尼，还有多少机会？</t>
    <phoneticPr fontId="4" type="noConversion"/>
  </si>
  <si>
    <t>BT调查 :IT设施匮乏阻碍企业“走出去”</t>
    <phoneticPr fontId="96" type="noConversion"/>
  </si>
  <si>
    <t>苹果公司正式发布iOS 8操作系统</t>
    <phoneticPr fontId="4" type="noConversion"/>
  </si>
  <si>
    <t>北京时间9月18日凌晨消息，苹果公司周三正式发布了iOS 8操作系统，面向iPhone 4s及更高版本iPhone、iPad 2及更高版本iPad、第五代iPod touch以及iPad mini的所有用户开放下载。
用户可通过iTunes下载iOS 8，或在移动设备上进行无线升级，具体步骤为依次打开“设置”(Settings)、“通用”(General)、“软件升级”(Software Update)界面。
虽然iOS 8已开放下载，但可能需要一些时间才能让所有用户都成功升级，原因是其需求过大。过去几年时间里，苹果公司的服务器曾因流量过高而被挤爆。
iOS 8的整体设计元素与iOS 7相同，但作出了多种改进，其中备受用户关注的焦点是苹果设备(包括移动设备和桌面设备)之间整合的改进。苹果公司在iOS 8中推出了多种新的Continuity功能，旨在“以从未有过的”方式来连接iPhone、iPad和Mac。
此外，iOS 8还推出了多种互动通知功能、通知中心(Notification Center)应用工具、以及改进了Messages功能，首次允许用户管理群聊功能。此外，iOS8还开放了键盘和Touch ID的第三方接入。
苹果公司还对其键盘进行了改进，推出了QuickType预测键盘，整合了来自一系列应用和设备的健康和健身数据，并引入了新的“Family Sharing”(家庭共享)功能，允许最多6名家人共享应用、音乐、图书及其他数据。
除了面向公众发布以外，iOS 8还将被预安装在iPhone 6和iPhone 6 Plus上，这两种新款iPhone将从9月19日开始发货。</t>
    <phoneticPr fontId="4" type="noConversion"/>
  </si>
  <si>
    <t>法国电信Orange拟高价收购西班牙宽带商Jazztel</t>
    <phoneticPr fontId="96" type="noConversion"/>
  </si>
  <si>
    <t>法国《解放报》9月16日援引法新社消息称，法国电信运营商Orange欲以34亿欧元(约合人民币270.5亿元)收购西班牙宽带服务商Jazztel。据悉，如果这项提案获得成功，将有助于Orange提升在竞争激烈的电信市场的地位。
据悉，Orange出价每股13欧元(约合人民币103.38元)，并Jazztel公司给出34亿欧元的估价。但是这项交易须获得Jazztel超过50%的股权支持，并得到公司主管部门同意。Orange已经在西班牙占领部分市场，西班牙也是其第二大市场。目前西班牙的经济正在恢复，对超高速宽带服务的需求也在增长
据报道，Jazztel于1998年成立的，是西班牙第五大电信运营商。该公司有150万手机顾客及150万宽带用户。2013年，该公司每10亿欧元(约合人民币79.58亿元)的销售额中，净利润达到6750万欧元(约合人民币5.37亿元)。</t>
    <phoneticPr fontId="96" type="noConversion"/>
  </si>
  <si>
    <t>DoCoMo公布5G白皮书</t>
    <phoneticPr fontId="96" type="noConversion"/>
  </si>
  <si>
    <t>NTT DoCoMo近日公布了5G白皮书。该公司计划在2020年借助东京奥运会的契机，推出5G商用服务。
为满足智能手机数据流量的快速增长以及未来“机器对机器（M2M）通信”和物联网（IoT）大潮的到来，DoCoMo对发展5G非常积极。该公司认为，5G网络速度有望达到当前LTE网络速度的1000倍，超过10Gbps。
DoCoMo的5G白皮书为移动行业和研究领域的广大利益相关者提出了5G技术的相关建议。例如，技术概念包括，将低频率频段和高频率频段混合利用的Phantom Cell概念，非正交多址接入（NOMA）和大规模MIMO。
从去年开始，关于5G的讨论在各类研究团体和国际会议上逐渐升温。DoCoMo从2010年就已经启动了有关5G概念和候选技术的相关研究。自那时起，DoCoMo公司就致力于促成5G相关的全球预标准化联盟，并倡议推进技术概念和5G部署的候选技术。
目前，爱立信、诺基亚、三星、华为、大唐电信、阿尔卡特朗讯、中国移动等业内企业，都已先后发布了关于5G的白皮书和研究报告。
DoCoMo在今年5月宣布计划携手阿尔卡特-朗讯、爱立信、富士通、NEC、诺基亚和三星电子6家移动技术供应商在今年开展 5G移动技术实验性尝试。DoCoMo计划今年开始在日本神奈川县横须贺市的DoCoMo研发中心进行室内试验，然后于明年进行户外现场试验。主要实验结果和成就将与相关研究机构共享，并在国际会议上发布，从而促进5G技术的标准化（有望于2016年开始）。</t>
    <phoneticPr fontId="96" type="noConversion"/>
  </si>
  <si>
    <t>全球电信业并购热度不减 LTE唱响业融合主旋律</t>
    <phoneticPr fontId="4" type="noConversion"/>
  </si>
  <si>
    <t>即将到来的第四季度，并购仍将成为全球电信业的主要戏码。同时，并购向产业链上下游，尤其是向互联网企业延伸的特征亦将更加明显
全球电信业并购仍在继续。近期，同属欧盟成员国的法国、西班牙、意大利不惜重金，纷纷抛出“橄榄枝”。法国电信公司Iliad欲提价联合竞购T-Mobile US；意大利电信公司和西班牙电信同时向维旺迪巴西的宽带子公司GVT发出收购要约。期间，巴西第二大电信运营商Oi宣布考虑收购意大利电信在巴西的子公司TIM Participacoes。颇为热闹的并购案例下，传统业务萎靡所带来的竞争加剧愈发明显。而在全球4G高速发展的2014年，并购亦为运营商发力LTE准备了更为充足的“势能”。可以预见，即将到来的四季度中，并购仍将成为全球电信业的主要戏码。同时，并购向产业链上下游，尤其是向互联网企业延伸的特征亦将更加明显。
全球电信业并购仍在继续
随着“并购”的不断推进，全球电信业版图正不断被刷新甚至重绘。国内科技网站近日报道称，法国最小的电信运营商Iliad正在同几家私营股权公司谈判，希望通过联手提高价格，收购德国电信公司(Deutsche Telekom AG)旗下的T-Mobile US。Iliad此前150亿美元收购T-Mobile US 56.6%股份的提议被德国电信否决。
此前有消息称，Sprint公司曾同德国电信公司谈判，提出以每股40美元的报价收购T-Mobile US。这一交易将使得美国无线运营商从原有的四个减少至三个。出于对监管机构可能会阻止这一交易的担忧，Sprint最终放弃了这一报价。恰恰相反，若Iliad收购T-Mobile US获得成功，美国的无线运营商数量则会“维持现状”。
美国市场“重构”仍存变数，欧洲市场的变革则已“落实”。早在今年的7月份，德国移动运营商就已完成了由四变三的转变，西班牙电信(Telefónica)德国子公司O2收购荷兰皇家电信KPN德国子公司E-Plus一案获欧盟批准。而在合并前，德国电信市场即为“四架马车”，由大到小分别为德国电信、沃达丰、E-Plus和O2。
欧洲市场已然成为并购的“乐土”。上月，意大利电信公司和西班牙电信同时向维旺迪巴西的宽带子公司GVT发出收购要约；沃达丰收购西班牙有线运营商Ono和德国最大的有线运营商Kabel Deutschland；法国有线运营商Numericable希望收购本国电信运营商SFR；美国AT&amp;T计划收购卫星电视服务商DirecTV等。
提升竞争力LTE成催化剂
电信业并购目的在于打造成更有力的市场对手。对于电信运营商而言，首先需缓解自身盈利压力。2012年，Iliad曾凭借旗下Free移动掀起价格战，这也带来了盈利水平的破坏性影响。此前报道称，Iliad掌门人泽维尔·尼尔相信，T-Mobile US能够提高利润，即使大幅度降价。Iliad对于利润的关注可见一斑。
另外，电信运营商通过并购“取长补短”也是其重要的现实意义之一。目前欧洲电信业发展相对缓慢，但在移动通信的“黄金20年”中，欧洲运营商在技术领域、业务领域均可圈可点。无论是Iliad还是O2，通过并购进一步增强实力都不失为加重竞争筹码，进而叫板行业巨头的“捷径”。这从Sprint寄望通过收购T-Mobile US更好地挑战Verizon和AT&amp;T，即可窥见一二。
而从全球电信业发展的大环境来看，并购潮的加剧，亦与“传统话音业务萎靡、OTT冲击日益加剧”不无关系。众所周知，新媒体、移动互联网业务恣意疯长，不可避免地加剧了电信业的竞争压力。于此同时，面对新兴的业务，运营商急需通过“结盟”扩大产业链上下影响力，在持续创新的过程中，把握大数据和移动互联的良好发展机遇。
除上述原因外，全球LTE的高速发展，也是推动并购潮的主要原因之一。目前，全球主要国家和地区都在如火如荼地部署LTE网络。GSA数据显示，截至2014年7月28日，全球已经推出了318个商用LTE网络。在此情况下，通过并购降低LTE网络部署成本，同时以最小“时差”切入市场几乎是令“慢鱼”迅速转型“快鱼”的最有效途径。
并购潮持续唱融合主旋律
业内普遍认为，从2013年到2014年，延烧许久的全球电信业的并购热潮非但不会消退，而且会逐步升温。究其原因，就在于4G、移动互联网的迅猛发展，以OTT应用服务为代表的新势力的崛起，不仅带来了对运营商业务的替代效应，还对运营商的市场地位、商业模式形成了根本上的冲击。
在今年的《财富》500强榜单上榜电信企业中，8家企业收入下滑，11家企业收入上涨，其中收入下滑和上涨幅度最大的都是日本企业，降幅最大的为日本NTT公司，收入下降了15.4%，而涨幅最大的是达到63.6%的软银公司，增长主要得益于收购Sprint。
如果说前些年电信企业面临的竞争主要来自行业内部，那如今竞争的压力则是二者兼有，且外来更甚。例如在面对OTT厂商为代表的强有力竞争对手时，传统电信运营商的体量很难与其进行有效的竞争。通过并购，强强联合方式打造“巨头”或许才是长久之计。
融合已成发展主旋律。但所谓融合，除形式上的并购、联合外，更需要从创新思维、服务提供，以及发展模式上的“立体”对接。尤其在内部饱和市场的激烈竞争，外部OTT公司的步步紧逼下，善用4G网络升级的拉动效应显得尤为重要。
对于国内通信业来说，首先需要化竞争为竞合，藉此应对OTT等新势力的挑战。其次，运营商还需加快去电信化步伐。通过全新的互联网思维，找到移动互联网时代的最佳切入点。不仅要打造“智能管道”，更要积极开展跨界合作，以新业务，新商业模式，推动电信业的整体发展。</t>
    <phoneticPr fontId="4" type="noConversion"/>
  </si>
  <si>
    <t>美国Verizon无线正式商用VoLTE服务</t>
    <phoneticPr fontId="96" type="noConversion"/>
  </si>
  <si>
    <t>中国联通8月移动用户新增63.5万户 创年内新低</t>
    <phoneticPr fontId="96" type="noConversion"/>
  </si>
  <si>
    <t>翼支付用户突破1亿 中电信申请金融牌照</t>
    <phoneticPr fontId="96" type="noConversion"/>
  </si>
  <si>
    <t>9月17日，记者从中国电信旗下的天翼电子商务公司（以下简称翼支付公司）获悉，在经过三年多时间发展后，“翼支付”账户数已经突破1亿。
翼支付公司总经理高宏亮对《每日经济新闻》记者透露，翼支付发展策略是先规模，后活跃，在用户进入亿级俱乐部后，翼支付要加强线上和线下互动，将在金融领域进一步布局。
而据记者了解，目前翼支付公司正在积极申请各类金融牌照。
用户突破1亿
对“翼支付”账户数突破1亿，中国电子商务研究中心互联网金融部助理分析师钱海利对《每日经济新闻》记者表示，运营商做移动支付的主要优势是具有庞大的用户基础，且用户都有手机充值的习惯，可以更好地转化为移动支付用户，所以才能在短时间内发展1亿用户。据中国电信公布的7月运营数据显示，移动用户1.8亿户。
公开资料显示，翼支付公司成立于2011年3月，到2013年，翼支付自有账户交易额完成1331亿元，增长227%；个人账户用户数达5824万，增长242%；企业账户数达12.6万；商户达到4.5万家，增长263%。
今年8月，中国电信在公布中期业绩时曾透露，今年上半年翼支付的支付交易额为1300亿元。据高宏亮预测，今年，翼支付的支付交易将达到3200亿~3300亿元，公司的收入将达13亿~15亿元，盈利3000万元左右。
中国电子商务研究中心的监测数据显示，2013年，中国第三方支付总体交易规模达到17.9万亿元，其中互联网支付业务的交易金额为9.22万亿元；2013年，中国第三方移动支付市场的交易规模达到1.2万亿元，支付宝、拉卡拉、财付通的市场总占比超过90%。
此外，高宏亮还首次对外披露，翼支付已经开发出集成了U盾功能的UIM卡，预计很快将在现有翼支付用户中推广。
申请金融牌照
另据高宏亮向《每日经济新闻》记者透露，目前翼支付和其他支付一样，收益主要来自于三个方面，一是商户的支付服务费，二是资金沉淀产生的收益，三是各种理财业务，未来会逐渐往营销、金融创新和理财方向发展。
实际上，中国电信的理财金融业务正在进行当中。今年3月，翼支付联合民生银行推出 “添益宝”，4月30日正式上线，实现翼支付账户的理财功能。随后，中国移动和中国联通也利用旗下的移动支付业务进入金融领域。9月17日，翼支付公司与嘉实基金正式联姻，嘉实旗下货币基金正式上线翼支付。
今年8月，中国电信董事长王晓初曾表示，会先发展现在持有支付类牌照的支付业务，以累积客户及交易量。当规模大增后，才考虑发展金融业务，包括是否申请金融牌照，或继续与其他银行合作推出产品。
据《每日经济新闻》记者了解，金融牌照实际上是金融许可证，包括信托、银行、保险、券商、基金、期货、租赁7张金融牌照。
据翼支付相关人士介绍，目前中国电信的电子金融布局主要是以翼支付为中心围绕消费金额、贷款、财富管理、保险、金融信息技术、征信等领域布局。但是要开展这些业务需要一些金融牌照。
事实上，《每日经济新闻》记者获悉，翼支付公司正在积极申请各类金融牌照。
翼支付有关人士告诉《每日经济新闻》记者，以前运营商收到用户预存的话费只能作为话费，不能产生收益，而现在翼支付开展除了提供通信缴费，还提供消费支付和理财等功能，让用户获得便利的同时，翼支付能获取更多利润。</t>
    <phoneticPr fontId="96" type="noConversion"/>
  </si>
  <si>
    <t>联通公布旗下虚拟运营商成绩：截止7月底已发展18万户用户</t>
    <phoneticPr fontId="96" type="noConversion"/>
  </si>
  <si>
    <t>9月18日早间消息  在昨天召开的“2014年中国无线技术与应用大会”上，中国联通网研院专家马红兵在谈到中国联通移动转售业务发展现状时称，截止7月底，联通12家开通转售业务的企业已发展用户18万户，他表示，以后中国联通将持续就移动网推进WO+能力开放，与互联网开展价值经营。
马红兵指出，2013年中国联通与14家企业签订移动转售协议，2014年1月—7月，又与11家企业签订移动转售协议；2014年5月，第一家转售合作企业实现规模放号，截止2014年7月底，已为12家转售企业开通转售业务，发展用户18万户。
马红兵称，面对移动互联网的发展，联通将持续推进WO+能力开放，如今已实现接入100余家合作伙伴超过300款的应用；同时加大与APP的产品聚合，当下联通实现48个第三方APP开展“电信业务+互联网业务”的产品合作。此外，联通还将通过“一点对接，全网合作”的统一合作运营，探索设计网络分享多样化营销模式，最终推动管道化向平台的转变，从而实现与互联网的价值经营。</t>
    <phoneticPr fontId="96" type="noConversion"/>
  </si>
  <si>
    <t>中移动证实将降低购机补贴 未来主要卖裸机</t>
    <phoneticPr fontId="96" type="noConversion"/>
  </si>
  <si>
    <t>9月17日，中国移动董事长奚国华昨天在接受台湾媒体采访时证实，中移动今年将降低用户的购机补贴。
对于补贴政策的调整，奚国华表示，未来中移动还会继续提供补贴，但对象将从过去的补贴手机调整为补贴用户。未来，中移动主要以销售裸机为主。
除此之外，奚国华还表示，中移动今年计划卖出2亿台手机。上半年，中移动已经卖出1亿台3G手机，下半年将主要销售4G设备，计划卖出1亿台4G手机。按照这个数字推算，中移动5000万4G用户的目标预计今年可以顺利实现。
根据奚国华提供的数据，目前中移动现有用户为8亿，其中大多数为2G用户，未来中移动将通过一系列措施，加速2G用户升级为4G用户。</t>
    <phoneticPr fontId="96" type="noConversion"/>
  </si>
  <si>
    <t>中国电信启动2014年光纤光缆集采：蝶形光缆下滑50%</t>
    <phoneticPr fontId="96" type="noConversion"/>
  </si>
  <si>
    <t xml:space="preserve"> 9月19日上午消息（刘定洲）中国电信昨日公告，正式启动2014年光纤光缆集采工作。其中光纤预计需求量约为2200万芯公里，包括G.652D、G.655C、G.657A2、G.651A1b等类型的光纤。
这一数量相比2013年的2300万芯公里有所下滑，更是远远比不上中国移动近期集采的6097万芯公里。不过，中国移动是几年一次集采，累积了需求，而中国电信基本是一年一度集采。
从光缆部分看，中国电信室外光缆集中采购需求量约为2150万芯公里，包括GYTA、GYTS、GYDTA、GYDXTW等类型的室外光缆；蝶形引入光缆集中采购需求量约为80万芯公里，包括GJXFH、GJXH、GJYXCH、GJYXFCH等类型的蝶形引入光缆。蝶形光缆下滑幅度达50%，可能是中国电信在接入网投资下降的缘故。
韦乐平此前曾表示，受4G影响，中国电信今年固网宽带投资下降70%。这一影响已经初露端倪，例如在近期中国电信的ODN集采中，重点就放在末端开通环节，接入网建设速度减缓。
据业内人士透露，去年中国电信光纤集采共有12家供应商中标，光缆共有36家供应商中标，今年预计数量会相对减少。由于光纤光缆集采价格被中国移动大幅拉低，本次中国电信的集采价格也不容乐观。</t>
    <phoneticPr fontId="96" type="noConversion"/>
  </si>
  <si>
    <t>联想团队进驻摩托罗拉大楼 收购或进入尾声</t>
    <phoneticPr fontId="4" type="noConversion"/>
  </si>
  <si>
    <t>据消息透露，联想集团位于北京望京地区的手机业务团队，目前已开始陆续搬进摩托罗拉大楼，联想收购摩托罗拉移动的交易或许已经进入尾声。
在今年1月30日，联想集团宣布以29亿美元从谷歌收购摩托罗拉移动；随后在今年8月份的季度财报沟通会上，联想移动业务集团总裁刘军曾表示，联想集团并购摩托罗拉移动的交易进展顺利，预计将在年内完成并购。
对于摩托罗拉目前亏损的状况，杨元庆此前曾表示，有信心让摩托罗拉移动在收购后的4-6个季度实现扭亏为盈。</t>
    <phoneticPr fontId="4" type="noConversion"/>
  </si>
  <si>
    <t>意大利运营商Linkem选择华为建设全球最大3.5G TD-LTE网络</t>
    <phoneticPr fontId="4" type="noConversion"/>
  </si>
  <si>
    <t>无线能源传输 中兴通讯布局下一个创世纪</t>
    <phoneticPr fontId="4" type="noConversion"/>
  </si>
  <si>
    <t>9月17日，国内首例采用中兴通讯股份有限公司（以下简称“中兴通讯”或“公司”）新能源汽车大功率无线充电系统的公交商用示范线在湖北襄阳启动，中兴通讯与东风汽车股份有限公司联合发布了双方攻关研发的三款无线充电商用汽车，此为双方在新能源技术应用方面的重要合作。
中兴通讯的大功率无线充电系统是在其M-ICT战略之下，由CGO2实验室历时三年进行项目孵化的重要蓝海战略拓展项目。
此项无线充电技术的商用为现有插电和换电模式之外新增了一种新能源汽车充电模式，其工作原理主要是电磁感应，主要由地面能量发送模块和车载能量接收模块等组成，充电功率可以达到3kw—300kw，从插座到电池的端到端充电效率可达90%以上。来自电网公司的交流电在地面能量发送模块里被转换成为几十KHz的电磁能，穿过地面与车底盘之间的空气间隙被装载于车底部的能量接收模块感应接收，之后再转变成为车载电池充电所需的电能。地面能量发送模块可以地埋，不影响路面的通过性，支持在都市核心区域利用现有路面和停车场进行改装建设大功率无线充电设施，可以有效提升新能源公交线路的系统投资效率和社会效益。
该系统具有多重安全设计，符合国家相关标准，保证司机、乘客和行人等的安全。这是一套完整的可运营的无线充电大系统，充分发挥公司在安全认证、计费、支付、无线通信、高可靠性系统等方面的核心能力。
中兴通讯表示上述事项不会对公司当期财务状况及经营成果造成重大影响。 未来，中兴通讯将继续积极投资新能源技术和产业发展，努力创新，拓展政企市场。</t>
    <phoneticPr fontId="4" type="noConversion"/>
  </si>
  <si>
    <t>爱立信“大型活动体验保障”顺利通过巴西世界杯考验</t>
    <phoneticPr fontId="4" type="noConversion"/>
  </si>
  <si>
    <t xml:space="preserve">近日，意大利无线运营商Linkem选择华为独家承建4G 3.5G（3.5GHz频段）商用网络，华为将提供端到端的网络设备和解决方案，包括最新的能基产品。该网络计划覆盖意大利大部分区域，将成为欧洲最大的3.5G商用网络。
Linkem是意大利著名的WiMAX网络运营商，面向个人、家庭以及企业用户提供无线数据业务。此次Linkem选择华为进行网络部署，旨在充分借鉴华为丰富的全球TD-LTE网络部署经验，以及在3.5G频段上的巨大优势，打造意大利速度最快、容量超大的4G网络，来解决Linkem从WiMAX转网LTE的难题，并为终端用户带来更畅快的4G移动宽带体验。
3.5G作为高频段频谱，频谱连续，颗粒大，非常适合做4G容量覆盖。当下全球频谱资源匮乏，伴随着3.5G产业链越来越成熟，该频段的优势已得到越来越多的关注，并且目前已在欧洲、北美、南美、中东等多国成功商用。其终端形态也越来越丰富，多款室内室外CPE和Mobile WiFi均已商用， 3.5G智能手机和多频CPE也即将面世。
TD-LTE，利用不对称的上下行子帧配比，可以更加高效地利用频谱资源，提供更快的下行速度。对于WiMAX运营商来说，TD-LTE是最佳的演进方向，目前全球27个国家的40张TD-LTE网络已成功商用。 </t>
    <phoneticPr fontId="4" type="noConversion"/>
  </si>
  <si>
    <t xml:space="preserve">爱立信“大型活动体验保障”（Key Event Experience）解决方案在巴西世界杯期间顺利实施，助力西班牙电信Vivo为蜂拥而至的全世界球迷们提供了性能卓越的网络。这是该解决方案首次在巴西实施，通过大幅增加移动流量，爱立信“大型活动体验保障”能够显著改善用户体验，让消费者真切体验网络的高品质。
随着智能移动终端日益普及，人们对移动宽带的需求与日俱增，用户对网络品质的期望值也随之提高。当数百万用户集中在某一区域、分享视频照片和转发时，他们的期望和需求变得愈发高涨，使网络容量逼近极限。
爱立信在2010年南非世界杯期间进行的研究表明，与开赛前相比，赛事期间语音业务增加 40%，而数据业务使用量则上涨高达 10 倍。而四年后的巴西世界杯期间，需求进一步增长、用户要求也更加苛刻，运营商不仅需要在比赛场馆提供良好的网络性能，还要对组织世界杯有重要战略意义的地点如新闻中心、机场和广播赛事赛况的官方办事处等地也提供性能卓越的网络。在这些场景中，爱立信的解决方案均发挥了重要作用。
西班牙电信Vivo首席执行官Paulo Cesar Teixeira 表示：“世界杯期间，人们非常依赖智能手机来记录和传播赛事精彩进程，这自然会导致网络容量的大幅增加。通过实施爱立信‘大型活动体验保障’解决方案，我们调整了我们的网络，致力于在赛事期间为用户提供最完美的网络体验。”
爱立信拉丁美洲地区总裁Sergio Quiroga da Cunha表示：“在世界杯期间，通过部署爱立信‘大型活动体验保障’解决方案，西班牙电信Vivo在爱立信网络和服务所覆盖的城市里，显著提升了用户体验，更提高了知名度。多年来，我们在满足大规模网络需求方面积累了丰富的经验，因而能够对网络进行彻底的诊断。爱立信与西班牙电信的此次成功合作中还包括了高难度的管理服务，对双方而言均意义重大。”
为迎接世界杯的考验，早在今年2月，爱立信便启动了初步研究，召集了爱立信全球各地的大型活动保障专家们，其中许多人曾支持过美国橄榄球“超级碗”（Super Bowl）决赛和2012年伦敦奥运会。此外，爱立信还为运营商的网络管理系统新增了两台服务器，在世界杯期间每隔 15 分钟提取一次网络性能数据报告，以及时评估网络性能，提出预防性措施。
爱立信的解决方案广泛部署在巴西圣保罗、贝洛奥里藏特、巴西利亚、库亚巴、玛瑙斯和萨尔瓦多六个赛事承办城市，通过规划、设计、实施、优化和故障管理等专业咨询服务，为运营商了保持较高的服务水平。“爱立信大型活动体验保障”解决方案的其他功能还包括实时网络性能监控、主动流量管理和积极应对突发事件等。 </t>
    <phoneticPr fontId="4" type="noConversion"/>
  </si>
  <si>
    <t>爱立信与中国联通在商用设备上展示TD-LTE与LTE FDD载波聚合</t>
    <phoneticPr fontId="4" type="noConversion"/>
  </si>
  <si>
    <t>近日，爱立信与中国联通以“网络社会的创新与实践”为主题，展示了围绕移动宽带发展的一系列创新及在现网中的成功实践经验。9月18日，爱立信与中国联通合作，在中国联通网络技术研究院的商用设备上成功展示了TD-LTE与LTE FDD载波聚合，这意味着中国联通将可以通过现网软件升级，在条件成熟时快速实现TD-LTE和FDD-LTE的载波聚合和更深入的融合组网。
这是在中国联通商用设备上实现的首次TD-LTE与LTE FDD载波聚合演示，标志着TD-LTE与LTE FDD的融合发展又向前迈出了坚实的一步。LTE FDD和TD-LTE载波聚合可以帮助运营商更加有效地利用已有的频谱资源，应对流量增长，同时为消费者提供更好的用户体验。
本次展示将1.8G Hz （Band 3）的FDD 2x20 MHz带宽和 2.6G（Band 41）的TDD 20 MHz带宽聚合，获得了260 Mbps的峰值下载速率。
LTE FDD和TD-LTE同源共流，却又各有所长，LTE FDD的覆盖性能更好，TD-LTE流量配比效率更高，载波聚合则使这两种技术融为一体，互相补充，大幅提升了运营商的应用覆盖效果，进一步提升了用户体验。爱立信的解决方案支持TD-LTE和LTE FDD共站址和不共站址情况下的载波聚合，帮助运营商更加灵活地部署网络。
除了TD-LTE与LTE FDD的载波聚合，爱立信与中国联通还携手展示了LTE FDD三载波（B3、B1、B8）聚合， HSPA下行63Mbps/上行11Mbps，HSPA异频三载波，数据压缩加速等最前沿的移动宽带创新技术，为中国联通持续推动移动宽带发展，快速实现商用部署提供了参考。同时，还首次联合中国联通展示了基于商用终端和商用网络设备的 LTE eMBMS端到端业务，进一步验证了该技术的商业化能力。</t>
    <phoneticPr fontId="4" type="noConversion"/>
  </si>
  <si>
    <t>阿尔卡特朗讯与Globe Telecom签署LTE定标协议扩展菲律宾移动超宽带接入</t>
    <phoneticPr fontId="4" type="noConversion"/>
  </si>
  <si>
    <t>阿尔卡特朗讯）日前同Globe Telecom签署定标协议，助力其在菲律宾米沙鄢群岛（Visayas）和棉兰老岛（Mindanao）地区的无线网络转型，将WiMAX升级为LTE-TDD和LTE-FDD超宽带接入。
目前，Globe Telecom正不断使用先进技术来扩展其网络，从而提供更好的宽带服务体验，该LTE网络部署正是其计划的一部分。该新网络的部署将提供更高的网络容量并实现更高的传输速率，将能满足该国逾1.05亿移动用户对更高带宽不断增长的需求。
此次定标协议的签署仪式将在菲律宾对法国进行国事访问期间举行。在法国总统府爱丽舍宫（élysée Palace）举办的庆祝活动中，菲律宾总统阿基诺三世将同法国总统奥朗德共同见证该协议的签署。
重要信息：
Globe Telecom是菲律宾第二大电信提供商，拥有4500万用户。
菲律宾拥有逾1.05亿移动宽带用户，并以每年10%的速度递增，这也导致对带宽、速度和容量需求的不断增长。
Globe Telecom将部署阿尔卡特朗讯LTE无线接入网（RAN），旨在为由7107座岛屿组成的各地区实现超宽带互联网接入。
阿尔卡特朗讯将把Globe Telecom现有的WiMax网络转型成为先进的LTE-TDD和LTE-FDD网络，以满足菲律宾米沙鄢群岛（Visayas）和棉兰老岛（Mindanao）地区日益增长的高速移动互联网接入需求。
LTE RAN技术将部署至大约1200个基站中，并通过融合网络管理系统（NMS）实现从接入到核心的端到端网络设备管理和控制。
阿尔卡特朗讯还将为Globe Telecom提供一整套专业服务，包括工程、安装、集成和项目管理服务等。</t>
    <phoneticPr fontId="4" type="noConversion"/>
  </si>
  <si>
    <t>9月17日消息 今天，2014年全球云计算大会（中国站）在召开。腾讯云计算公司总裁陈磊在会上对腾讯云平台进行了介绍，并表示腾讯云的定位是腾讯技术不断向全行业、全社会开放的一个窗口，致力于改变各个行业的IT模式。
在陈磊看来，目前互联网仍处于非常初期的阶段，未来的互联网将会像电力一样，渗透到各行各业中。而在互联网在改变行业的过程中，云计算起到了非常重要的作用。“越来越多的企业使用腾讯云服务，从而快速地应对市场需求。目前腾讯云的客户群包括农业、银行、电视和电力等。”
他表示，各行各业在拥抱互联网和与云计算的过程中，面临着不可避免的挑战，包括安全、网络和海量数据。
“腾讯云对国内90个网站（允许进行在线支付）进行了扫描，其中有60个网站有非常严重的安全漏，可导致被入侵、密码泄露。足见安全问题的严重性。"针对此，腾讯云免费向全体行业和公众提供五大项安全策略和手段，包括应用加固、网站安全防护(WAF)、防DDoS攻击、漏洞扫描和入侵检测。
在网络方面，腾讯云具备全球最多节点的快速分发，通过CDN竞速和移动加速，腾讯云可使用户能够快速接入离自己最近的网络节点。据陈磊介绍，采用移动加速技术，可使动态加速提高50%以上，实现同省同网接入等优化。而在CDN加速方面，腾讯云60%的业务使用自建CDN，其他则与网宿和蓝汛进行了合作，力争为用户提供最快的接入速度。
“腾讯云每天的新增数据量达到200TB，每秒的流量超过100G+。”为了应对海量数据的挑战，腾讯云提供海量的存储服务，并已建成中国最大分布式计算集群（超过1万台），且打造了全球最大的数据分析计算平台腾讯Open Data，每天实时分析数据100T。此外，腾讯云采用了高可用的SDN弹性虚拟化技术服务，从而为用户提供高达99.99%的可用性稳定保障。</t>
    <phoneticPr fontId="4" type="noConversion"/>
  </si>
  <si>
    <t>阿里巴巴市值近2300亿美元为全球第二大互联网公司</t>
    <phoneticPr fontId="4" type="noConversion"/>
  </si>
  <si>
    <t xml:space="preserve">香港万得通讯社综合报道，周五（9月19日），阿里巴巴集团在美国纽约证券交易所挂牌上市，开盘价92.7美元，较发行价美元上涨36.3%。阿里巴巴目前市值近2300亿美元，超过Facebook、IBM 、甲骨文、亚马逊等美国公司，仅次于苹果、谷歌和微软，成为全球第四大高科技公司和全球第二大互联网公司。
伴随着股价的上涨，作为阿里巴巴创始人之一的马云也一跃成为中国大陆首富。加上阿里巴巴和支付宝母公司的股权，马云个人净资产超过1400亿元。如此一来，马云将取代王健林，成为中国新首富。与此同时，阿里巴巴成功上市后，员工中也将会诞生数十个亿万富豪及上千个千万富豪。
</t>
    <phoneticPr fontId="4" type="noConversion"/>
  </si>
  <si>
    <t>高通2014移动开发者大会召开：机器人成亮点</t>
    <phoneticPr fontId="4" type="noConversion"/>
  </si>
  <si>
    <t xml:space="preserve">    9月19日下午消息，高通公司今日凌晨于美国旧金山举行Uplinq 2014移动开发者大会，公司CEO史蒂夫-莫伦科夫(Steve Mollenkopf)推出针对智能眼镜VR以及LTE广播的全新开发套件，并展示了包括机器人在内的高通多项研发项目。
　　采用骁龙芯片的安卓手机超10亿
　　截至目前已经有超过1350款设备采用高通骁龙平台，其中的Android终端数量超过10亿部，仍旧处于设计阶段的设备还有超过525款，并且已经有2000多款采用高通3G以及4G多模芯片的设备出货或正在研发之中。
　　史蒂夫 莫伦科夫(Steve Mollenkopf)在主题演讲中介绍称：“高通公司一直驱动着科技创新，这其中就包括从功能手机到智能手机的转化。在2008年我们和谷歌合作推出了第一款安卓智能手机，当时很多人都说安卓绝不可能成功。而现在，已经过超过10亿部安卓手机采用了高通骁龙处理器。”如果你仔细研究高通骁龙产品你会发现，目前高端手机的性能已经超过80年代的超级计算机。”
　　高通一直以来在研发方面投入巨大，截止到2014财年第二季度，高通研发投入累计超过300亿美元，在2013年财年研发投入总额超过50亿美元，占年度营业收入20%。
　　骁龙驱使机器人“智能化”
　　高通从成立以来投入研发300亿美元，不仅包括无线通讯、智能家居，更涵盖了领先的智能机器人领域。此次主题演讲的两部分机器人现场演示，也激活了参会者的热情。
　　高通工程师演示了一种可自学习的智能机器人，这一机器人高约30厘米，主体由两个轮子驱动，看似并无特长，但却“本领超凡”。
　　“主人”通过手势推开机器人，而后由另一演示者用遥控的方式让机器人上前重新回到“主人”身前。通过简单的两次训练，而后再次进行这一动作时机器人已经完全可以摆脱遥控，由机器人的自我识别场景进行回到主人身前。这时，机器人就像有了生命一样，在主人摆脱它之后仍旧撒娇般地亲昵靠近。
　　而在此之前，高通史蒂夫 莫伦科夫还曾带来一个“大家伙”，这个有着中国龙头设计的三轮机器人，根据物体形状收集并分类不同物体，例如毛绒玩具和积木等。
　　这一智能机器人项目称之为“Rover”，实际是由一颗1.7GHz主频的骁龙600处理器驱动，并配有深度感应相机、RGB MIPI相机以及22个强力反馈执行单元组成。
　　与此同时，高通还介绍了小尺寸机器人项目Micro Rover。Micro Rover可以看成三轮机器人的迷你版本，它身背一部智能手机，而整个运算则靠手机中的骁龙处理器负责。由于机身小巧，所以很适宜3D打印成型。Micro Rover可以允许开发者自由设计，通过修改机器人设计以及编写命令制造属于自己的独一无二的迷你机器人。
　　Micro Rover采用IOIO板作为I/O分线连接Android手机，通讯方式可采用蓝牙或是Android配件开发工具包，而小机器的动力则是来自五节五号电池。
　　全新开发者套件
　　此次，高通还宣布了旗下增强现实(AR)平台Vuforia的全新开发者套件，该套件主要针对智能眼镜设备，可帮助开发者设计虚拟现实(VR)以及增强现实(AR)的应用程序，包括购物、教育，甚至包括商业及工业方面使用，目前已经有包括ODR R-7以及爱普生Moverio BT-200等产品出现。
　　所谓增强现实，就是现实与虚拟的交互，在生活着有着非常广泛的应用。比如购物相关应用，可以直接通过手机摄像头取景“试穿”服装，在手机画面中人体是真实的，但衣服是虚拟的，两者融合却可以帮助用户更好地挑选适合自己的衣服。
   而目前高通已经和乐高推出Fusion系列游戏，小朋友需要在真实世界中拼插搭建建筑，而后通过高通Vuforia平台技术利用摄像头捕捉物体引入到游戏中，而游戏的乐趣就在于没有现实的积木就没有虚拟的建筑。
　　除此之外，高通还宣布提供移动业界首个LTE广播开发工具包，该开发工具包可为开发者创建利用LTE广播连接和内容推送的应用程序，开发者可以访问通用的应用协议接口以适用于全球任何部署LTE广播的地区。
　　这也是目前首个LTE广播开发工具包，并经过了多系统平台、OEM厂商以及全球范围应用开发人员测试。
　　基于LTE广播的高效率广播优势，可将其应用于突发新闻、公众安全警告等方式。目前韩国KT已经开始使用LTE广播，而美国运营商Verizon也已经在今年2月的超级碗赛事中使用，据莫伦科夫称AT&amp;T将在明年推出。
　　通过采用LTE广播技术，运营商可以在人口密集地区如体育场、学校等区域通过LTE网络向移动终端传输高品质内容，包括超大视频文件等。相比传统WiFi覆盖，LTE广播会不间断地发送信号，也就不会存在WiFi随着人员使用量上升造成缓冲或是掉线情况。(
</t>
    <phoneticPr fontId="4" type="noConversion"/>
  </si>
  <si>
    <t>银联移动支付安全方案产业化 多家上市公司参与</t>
    <phoneticPr fontId="4" type="noConversion"/>
  </si>
  <si>
    <t xml:space="preserve">　　中国证券网讯(记者 颜剑)记者获悉，由中国银联所推出的处于国际领先水平的移动支付智能终端安全解决方案TEEI(Trusted Executive Environment Integration可信执行环境)即将产业化，该解决方案已经得到包括ARM、英特尔、高通、华为、展讯、大唐半导体、三星、中兴、东软、握奇、天喻、东信和平、飞天诚信在内的多家国内外知名厂商参与合作。
　　近年来，随着移动互联网的高速发展和支付技术的日新月异，智能终端承载了日益丰富的金融支付应用。但同时，网络支付欺诈风险事件时有发生，给用户信息和资金安全带来威胁。如何提升智能终端的安全性，同时又能满足不同应用灵活运行的需求，成为智能终端产业链一直关注的焦点。
　　此次推出的TEEI智能终端安全解决方案，是中国银联通过多年对金融安全领域技术的持续探索和研究，基于对移动支付与智能终端发展需求的解析，所提出的能够更好实现智能终端开放性和安全性平衡的一种平台型技术。
　　该技术解决方案的原理在于，在智能终端主操作系统(如安卓、IOS)之外，构建一个独立的操作系统，专门处理各种安全相关的敏感信息，并隔绝恶意软件，从而保障用户信息和资金安全。
　　“就像房子有不同的房间和功能分区，卧室为私密性空间，关上门就可以安稳入睡不受打扰。尽管市面上有不少智能手机预置安全元件或防毒软件，但不能从根源上解决系统安全问题，或行业推广方面存在困难，而TEEI能较好地解决这些问题。”银联电子支付研究院技术开发人员介绍说。
　　对于用户来说，拥有TEEI系统的智能终端将为其带来流畅一致且安心的使用体验。同时，TEEI还充分考虑了业界对于“同一终端存在多个可信操作系统运营方”的强烈需求并为此提供了技术实现，TEEI平台的行业合作性极大提升，进而安全应用具备了便捷的部署条件。
http://d1.sina.com.cn/pfpghc/da9d9fe6b6f84e39a5b77544a41e87c5.jpg　　据了解，该技术处于国际领先水准，吸引了包括ARM、英特尔、高通、华为、展讯、大唐半导体、三星、中兴、东软、握奇、天喻、东信和平、飞天诚信在内的多家国内外知名厂商参与合作。
　　18日，中国银联主办“智能终端安全与应用研讨会”，包括金融机构、移动运营商、系统软件服务商、互联网机构、测试与认证机构、手机厂商和芯片厂商等60多家智能终端安全产业相关单位人士出席了此次会议。
　　中国银联执行副总裁柴洪峰在演讲中表示，“中国银联与合作伙伴一道，历经两年多的共同努力，完成了TEEI技术研究并取得了一定的成果。目前，TEEI技术已经初步具备产业化的条件，主要体现在技术规范共建、产品研发试点、软硬件供应链、测试认证能力建设等方面。中国银联将本着开放、合作、共赢的态度，与产业链上下游继续深化合作，加快推动TEEI技术的产业化发展，共同构建可持续发展的智能终端安全生态圈。”
　　据了解，随着TEEI产业化的启动和逐步推广，TEEI集成的各类智能终端不久将有望与广大消费者见面。
</t>
    <phoneticPr fontId="4" type="noConversion"/>
  </si>
  <si>
    <t xml:space="preserve">英特尔新一代LTE芯片组获得中国移动认证 </t>
    <phoneticPr fontId="4" type="noConversion"/>
  </si>
  <si>
    <t xml:space="preserve">英特尔公司今天宣布，英特尔XMM 7262 LTE-Advanced调制解调器已经获得中国移动的认证，可以在其网络上使用。作为英特尔新一代LTE平台，英特尔XMM 7262调制解调器，支持LTE TDD / FDD、WCDMA / HSPA+、TD-SCDMA、TD-HSPA和EDGE等标准，能为中国及全球TD-LTE生态圈提供经济高效的新选择，用于开发面向大众市场的LTE设备。 
英特尔XMM 7262与英特尔XMM 7260调制解调器是英特尔第二代LTE平台，支持业内速度最快的移动通信标准之一，能够提供速度高达300 Mbps的Category 6传输速率。后者目前已在三星GALAXY Alpha智能手机中采用，并在亚洲、欧洲和其他地区的市场批量出货。作为英特尔新一代LTE平台，XMM 7262和XMM 7260针对即将到来的LTE-Advanced网络和设备发展浪潮，为设备制造商提供了高性能、高能效的解决方案。 
英特尔公司产品架构事业部副总裁、移动通信事业部中国区总经理陈荣坤表示：“LTE-Advanced代表了移动行业下一个大的技术前沿，而中国是全球最具潜力的LTE用户市场之一。今天，我们非常高兴地看到英特尔 XMM 7262获得了中国移动的认证，这将令我们有机会更加广泛和深入地参与到未来中国的移动通信产业创新进程当中。相信凭借英特尔 XMM 726x平台以及我们日益扩展的通信产品组合，我们正在占据有利的竞争地位，抓住两大发展机遇，满足全球移动生态系统日渐多样化的需求。” 
英特尔XMM 7262调制解调器包含英特尔X-GOLD 726基带处理器和英特尔SMARTi 4.5射频收发器。该平台紧凑且高能效，旨在帮助制造商降低生产复杂性，并加快新设备的上市速度。该平台还集成了许多先进的功能，包括： 
全球移动性： 
● 单个SKU上最多同时支持23个LTE频段，支持全球覆盖和漫游 
● 多模设计，实现2G、3G和4G LTE网络的无缝连接 
● 强大而灵活的RF架构能够支持漫游解决方案，从而实现全球市场影响力 
载波聚合：支持单个 RF 收发器上最高40 MHz聚合带宽 
高品质、低功耗连接和语音呼叫： 
● 英特尔的第二代包络跟踪和天线调谐最大程度降低能耗，从而提供更长的电池续航能力 
● 高能效的LTE语音解决方案（VoLTE） 
更小的体积：缩小的印刷电路板（PCB）尺寸能够打造富有吸引力的设备外观，包括智能手机、平板电脑、M2M和联网设备等 
基于英特尔XMM 726x平台的设备将于今年年底在中国、澳大利亚、欧洲、拉丁美洲、北美、韩国等地区上市。 
</t>
    <phoneticPr fontId="4" type="noConversion"/>
  </si>
  <si>
    <t>9月16日中午消息 通信运营服务中心成立大会在京举行，中国通信企业协会通信网络运营专业委员会主任靳东滨在会上发言时称，在现代服务的大背景下，通信运营服务中心的成立填补了通信行业针对服务的空白。
他表示，通信运营服务是一大的服务概念，是现在服务业在业内的具体体现：从服务形式上来看包括网厅、掌厅和实体服务厅；从企业内容来看包括基础运营商和其他依托于网络从事服务的企业。他指出，通信运营服务的理念、方法、质量、管理是这些企业共同面临的问题
靳东滨认为，在现代服务业的推动下的今天，用户对服务水平提出更高的要求，而用户感知和体验则成为企业不断追求的目标，如今服务从业人员已接近百万。他表示，一直以来通信行业内的专一基于服务组织是个空白，通信运营服务中心的成立正弥补这个空白，同时也将促进行业运营服务水平进一步提升。</t>
    <phoneticPr fontId="4" type="noConversion"/>
  </si>
  <si>
    <t>9月19日，北京联通在京正式开通4G业务，今年底基本实现本市的4G网络覆盖。目前，三大运营商均在北京开通4G业务。
目前国内使用的4G有两种制式，分别是LTE FDD和TD-LTE，中国联通采用LTE FDD和TD-LTE混合组网的形式，即“双4G”。北京移动目前只提供TDD的4G网络。
北京联通正式开放4G专属176号码段。北京联通3G老用户无需换卡换号，只需要在联通官网上进行网络预约升级，就可平滑升级到4G网络。北京联通还同步推出了多款4G套餐和“双4G”手机。
北京联通市场部总经理李健表示，目前北京联通的4G网络已覆盖城区及全部县城区域，并延伸覆盖机场等部分重要区域。今年底基本实现全市覆盖。这意味着到今年年底，北京联通和北京移动的网络覆盖将旗鼓相当。有业内人士评价称，移动的抢跑优势正在被追平。</t>
    <phoneticPr fontId="96" type="noConversion"/>
  </si>
  <si>
    <t xml:space="preserve">9月19日下午消息，中国联通今日发布2014年8月运营数据。移动业务方面，移动用户数累计2.96526亿户，本月净增长63.5万户，再创年内新低；其中移动宽带用户数累计1.4458亿户，本月净增长126.2万户。
固网业务方面，固网宽带用户数累计6808.9万户，本月净增长29.1万户；本地电话用户累计8460.9万户，本月净减少83.1万户。 </t>
    <phoneticPr fontId="96" type="noConversion"/>
  </si>
  <si>
    <t>9月16日，商务部召开例行新闻发布会，通报1～8月商务运行情况，其中发现，以网络零售和通信器材销售为代表的信息消费迅速增长，成为今年以来我国消费市场的最大特点。
商务部表示，8月份我国消费市场中，网络零售保持旺盛、通信器材销售加快成为显著特点。 国家统计局数据显示，8月份限额以上单位网上销售额同比增长53%，比上月加快3.4个百分点。商务部5000家重点零售企业监测显示，8月份网络购物同比增长31.9%，专业店、百货店和超市销售额分别增长3.6%、4.4%和7%，比上年同期分别放缓4.9、6.5和2.6个百分点。
同时，在4G网络建设及新产品更新加快的带动下，通信器材销售快速增长。国家统计局数据显示，8月份限额以上企业通信器材销售额同比增长31.8%，增速比7月份加快7.6个百分点，比上年同期加快15.8个百分点。
另外值得注意的是，在服务外包方面，知识流程外包（KPO）业务增长迅速，信息技术外包仍占主导地位，知识产权研究、分析学和数据挖掘、动漫及网游设计研发、工业设计等知识流程外包业务增长迅速。今年1～8月，我国承接离岸信息技术外包（ITO）、知识流程外包（KPO）和业务流程外包（BPO）执行金额分别为169.3亿美元、108.7亿美元和45.6亿美元，占比分别为52.3%、33.6%和14.1%，同比分别增长23%、32.4%和28.5%。</t>
    <phoneticPr fontId="4" type="noConversion"/>
  </si>
  <si>
    <t>“走出去”是企业突破本国市场限制、寻求更大发展空间的有效方式，近年来随着全球经济的回暖、欧美经济体的复苏，企业的全球化扩张步伐开始加快。那么，在“走出去”的过程中，还存在哪些技术或者体制上的障碍？
一年一度的夏季达沃斯论坛近日在天津召开，全球视角下的经济合作与发展成为会议主题。在本次论坛期间，英国电信（BT）发布了名为“连接全球业务的艺术”调查的相关结果，根据调查，IT基础设施的匮乏是阻碍企业“走出去”的主要原因，尤其是在亚太地区，97%的受访者认为贫乏的数字基础建设会阻碍公司的扩张计划。
企业“走出去”意愿高涨
英国电信面向全球13个国家的1150名业务决策者，进行了有关国际扩张的调查。结果显示，大多数人认为国际扩张非常有必要，其中来自中国的企业“走出去”的意愿最高，80%的中国企业认为有必要往外走，全球的平均结果则为44%。企业“走出去”，最主要是为了获得更多发展机会，以及顺应全球经济一体化的需求，此外也是不愿意落在那些已经“走出去”的竞争对手的后面。
企业“走出去”进入一个陌生的市场，要建立自己的办公系统，还要打开市场、拓展客户，这一切都充满了未知数。这其中，企业选择是否扩张时最主要的考虑因素是目的地IT基础设施的质量和通信基础设施的质量，此外，监管环境、劳动力供给也会影响企业的决策。为此，有52%的受访者认为不同地区分支间的可靠通信对于成功来说至关重要也就不足为奇了。
不过，企业对“走出去”的IT基础设施满意程度并不高。调查显示，97%的亚太地区用户认为贫乏的数字基础设施会阻碍全球扩张计划，50%的亚太地区客户缺乏必需的技术来实现全球扩张的理想。IT基础设施已经超越政府管制、产业链、劳动力状况，成为阻碍企业“走出去”的最重要问题。
英国电信全球服务东北亚董事总经理邱湘营认为，企业的IT基础设施不是孤立存在的，而是要和发展战略相互配合。因为IT部门已经不是一个无关紧要的支出部门，而是会关系到企业开支的节省、效率的提高，并且IT也会对企业战略和策略带来影响。
IT基础设施难以满足企业需求
企业普遍担忧IT基础设施贫乏，是因为虽然很多国家的设施水平近年来有了大幅提高，但是与企业需求相比仍然存在较大差距。传统上的IT服务包括网络连接、数据存储、CRM、ERP、呼叫中心等，现在云计算和大数据等技术日渐普及，开始对不同领域产生变革和影响，成为很多用户的新需求，但是云计算目前尚未和不同领域充分融合，而大数据等技术也仅停留在皮毛层面，并未真正服务于企业需求，此外很多IT服务新需求，例如BYOD也只刚刚开始，随时随地在任何终端上收发邮件的需求，现在尚未和企业办公系统有效融合。而出于沟通问题、标准问题，不同地区、不同国家的IT设施尚未完全互通。上述这些都是摆在企业面前的现实问题。
那么，IT服务提供商能做些什么呢？以英国电信为例，这家定位于全球市场的运营商，通过和不同国家的本地运营商合作，以租用网络的方式，给跨国企业提供IT服务。在中国，英国电信就和中国电信、中国联通、中信国际进行合作。广泛的海外网络加上本地运营商的网络覆盖，英国电信形成了遍布全球的网络覆盖，无论是国内企业“走出去”，还是国外企业到中国来，英国电信都可以满足其服务需求。
英国电信认为，在IT行业日新月异的今天，持续不断的创新也至关重要。英国电信关注的创新，不仅是可见的创新，还包括不可见的位于创新背后的创新。英国电信非常重视创新，在过去5年内，英国电信在研发方面的支出高达31亿英镑，现在共有4300项专利技术。
关注云计算、社交网络等创新
IT和通信涵盖范围非常广泛，那么英国电信如何选择创新的重点领域？英国电信全球服务运营部外部创新总经理Jean-Marc Frangos表示，光纤部署、新一代移动通信技术、云服务以及电视和体育节目是英国电信创新的重点。
在光纤部署方面，英国电信已经投资了25亿英镑，完成了英国70%大约2000万个家庭的光纤部署，同时英国电信还计划进一步扩展，争取能够拓展到英国全境。在移动通信方面，2013年英国电信拿到了2.6GHz下的LTE牌照，结束了多年来单纯的固网运营商的身份。英国电信此前已在英国部署了540万个Wi-Fi热点，基于这些热点提供移动服务。Frangos表示，拿到移动牌照之后，英国电信希望能够成为新一代的移动服务提供商，面对现在传统移动服务模式陈旧、增长乏力、市场饱和的状况，争取寻求新的办法来提供移动服务。在云和数据分析领域，英国电信目前提供解决方案BT Computer，英国电信专注于混合云解决方案，同时提供分布式的大数据解决方案。
当然，随着移动互联网快速发展，各种移动互联网应用也开始进入办公环境，即时通信工具、社交网络成为了不可或缺的企业内部沟通工具。Frangos表示，任何一种能够改变企业沟通方式的工具都值得关注，而社交工具将过去人和人之间的一对一或者一对多沟通，变成了多对多的交叉交流，改变了人们的行为方式，对于这样的技术尤其需要重点创新。</t>
    <phoneticPr fontId="96" type="noConversion"/>
  </si>
  <si>
    <t>北京时间9月16日消息（艾斯）美国当地时间9月15日，Verizon无线正式开始在美国商用VoLTE服务。这意味着Verizon用户可以通过其4G网络进行语音通话，而之前用户们都必须切换回3G网络才能使用语音通话服务，LTE网络仅提供数据服务。
VoLTE服务的商用将使用户们能够享受到高清质量的语音通话、六方会议通话，甚至还支持本地视频通话。就像3G本地视频通话一样，用户们无需使用app，只需在通话界面轻轻点击一下，便可在高清语音和视频通话服务之间相互切换。
当然，要使用VoLTE功能的用户必须得有一部支持该服务的终端。目前Verizon提供的适配终端数量尚且有限，包括LG G2和三星Galaxy S5。也就是说，Verizon可能很快会向其他智能手机提供软件升级来支持VoLTE。
从VoLTE的宣传图片中我们看到了LG G3，因此这款手机极有可能将成为Verizon首批推出的支持VoLTE的手机之一。
不过，需要指出的是，VoLTE高清语音通话目前在不同的运营商之间还不能使用。</t>
    <phoneticPr fontId="96" type="noConversion"/>
  </si>
  <si>
    <t>三大运营商在京全部开通4G业务</t>
    <phoneticPr fontId="96" type="noConversion"/>
  </si>
  <si>
    <t xml:space="preserve">4G抢跑优势将追平 Verizon商用VoLTE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</si>
</sst>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0">
    <font>
      <sz val="12"/>
      <name val="宋体"/>
      <charset val="134"/>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9"/>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b/>
      <sz val="9"/>
      <color indexed="81"/>
      <name val="宋体"/>
      <family val="3"/>
      <charset val="134"/>
    </font>
    <font>
      <sz val="10"/>
      <color rgb="FF000000"/>
      <name val="宋体"/>
      <family val="3"/>
      <charset val="134"/>
    </font>
    <font>
      <sz val="11"/>
      <color rgb="FF000000"/>
      <name val="宋体"/>
      <family val="2"/>
      <charset val="134"/>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s>
  <cellStyleXfs count="135">
    <xf numFmtId="0" fontId="0" fillId="0" borderId="0"/>
    <xf numFmtId="0" fontId="3" fillId="0" borderId="0"/>
    <xf numFmtId="0" fontId="3" fillId="0" borderId="0"/>
    <xf numFmtId="0" fontId="51" fillId="0" borderId="0"/>
    <xf numFmtId="0" fontId="51" fillId="0" borderId="0"/>
    <xf numFmtId="0" fontId="3" fillId="0" borderId="0"/>
    <xf numFmtId="0" fontId="51" fillId="0" borderId="0"/>
    <xf numFmtId="0" fontId="8" fillId="0" borderId="0"/>
    <xf numFmtId="0" fontId="8" fillId="0" borderId="0"/>
    <xf numFmtId="0" fontId="8" fillId="0" borderId="0"/>
    <xf numFmtId="0" fontId="8" fillId="0" borderId="0"/>
    <xf numFmtId="0" fontId="25" fillId="0" borderId="0"/>
    <xf numFmtId="0" fontId="5" fillId="2" borderId="0" applyNumberFormat="0" applyBorder="0" applyAlignment="0" applyProtection="0">
      <alignment vertical="center"/>
    </xf>
    <xf numFmtId="0" fontId="53" fillId="2" borderId="0" applyNumberFormat="0" applyBorder="0" applyAlignment="0" applyProtection="0">
      <alignment vertical="center"/>
    </xf>
    <xf numFmtId="0" fontId="5" fillId="3" borderId="0" applyNumberFormat="0" applyBorder="0" applyAlignment="0" applyProtection="0">
      <alignment vertical="center"/>
    </xf>
    <xf numFmtId="0" fontId="53" fillId="3" borderId="0" applyNumberFormat="0" applyBorder="0" applyAlignment="0" applyProtection="0">
      <alignment vertical="center"/>
    </xf>
    <xf numFmtId="0" fontId="5" fillId="4" borderId="0" applyNumberFormat="0" applyBorder="0" applyAlignment="0" applyProtection="0">
      <alignment vertical="center"/>
    </xf>
    <xf numFmtId="0" fontId="53" fillId="4" borderId="0" applyNumberFormat="0" applyBorder="0" applyAlignment="0" applyProtection="0">
      <alignment vertical="center"/>
    </xf>
    <xf numFmtId="0" fontId="5" fillId="2" borderId="0" applyNumberFormat="0" applyBorder="0" applyAlignment="0" applyProtection="0">
      <alignment vertical="center"/>
    </xf>
    <xf numFmtId="0" fontId="53" fillId="2" borderId="0" applyNumberFormat="0" applyBorder="0" applyAlignment="0" applyProtection="0">
      <alignment vertical="center"/>
    </xf>
    <xf numFmtId="0" fontId="5" fillId="5" borderId="0" applyNumberFormat="0" applyBorder="0" applyAlignment="0" applyProtection="0">
      <alignment vertical="center"/>
    </xf>
    <xf numFmtId="0" fontId="53" fillId="5" borderId="0" applyNumberFormat="0" applyBorder="0" applyAlignment="0" applyProtection="0">
      <alignment vertical="center"/>
    </xf>
    <xf numFmtId="0" fontId="5" fillId="3" borderId="0" applyNumberFormat="0" applyBorder="0" applyAlignment="0" applyProtection="0">
      <alignment vertical="center"/>
    </xf>
    <xf numFmtId="0" fontId="53" fillId="3" borderId="0" applyNumberFormat="0" applyBorder="0" applyAlignment="0" applyProtection="0">
      <alignment vertical="center"/>
    </xf>
    <xf numFmtId="0" fontId="5" fillId="7" borderId="0" applyNumberFormat="0" applyBorder="0" applyAlignment="0" applyProtection="0">
      <alignment vertical="center"/>
    </xf>
    <xf numFmtId="0" fontId="53" fillId="7" borderId="0" applyNumberFormat="0" applyBorder="0" applyAlignment="0" applyProtection="0">
      <alignment vertical="center"/>
    </xf>
    <xf numFmtId="0" fontId="5" fillId="8" borderId="0" applyNumberFormat="0" applyBorder="0" applyAlignment="0" applyProtection="0">
      <alignment vertical="center"/>
    </xf>
    <xf numFmtId="0" fontId="53" fillId="8" borderId="0" applyNumberFormat="0" applyBorder="0" applyAlignment="0" applyProtection="0">
      <alignment vertical="center"/>
    </xf>
    <xf numFmtId="0" fontId="5" fillId="9" borderId="0" applyNumberFormat="0" applyBorder="0" applyAlignment="0" applyProtection="0">
      <alignment vertical="center"/>
    </xf>
    <xf numFmtId="0" fontId="53" fillId="9" borderId="0" applyNumberFormat="0" applyBorder="0" applyAlignment="0" applyProtection="0">
      <alignment vertical="center"/>
    </xf>
    <xf numFmtId="0" fontId="5" fillId="7" borderId="0" applyNumberFormat="0" applyBorder="0" applyAlignment="0" applyProtection="0">
      <alignment vertical="center"/>
    </xf>
    <xf numFmtId="0" fontId="53" fillId="7" borderId="0" applyNumberFormat="0" applyBorder="0" applyAlignment="0" applyProtection="0">
      <alignment vertical="center"/>
    </xf>
    <xf numFmtId="0" fontId="5" fillId="6" borderId="0" applyNumberFormat="0" applyBorder="0" applyAlignment="0" applyProtection="0">
      <alignment vertical="center"/>
    </xf>
    <xf numFmtId="0" fontId="53" fillId="6" borderId="0" applyNumberFormat="0" applyBorder="0" applyAlignment="0" applyProtection="0">
      <alignment vertical="center"/>
    </xf>
    <xf numFmtId="0" fontId="5" fillId="3" borderId="0" applyNumberFormat="0" applyBorder="0" applyAlignment="0" applyProtection="0">
      <alignment vertical="center"/>
    </xf>
    <xf numFmtId="0" fontId="53" fillId="3" borderId="0" applyNumberFormat="0" applyBorder="0" applyAlignment="0" applyProtection="0">
      <alignment vertical="center"/>
    </xf>
    <xf numFmtId="0" fontId="26" fillId="10" borderId="0" applyNumberFormat="0" applyBorder="0" applyAlignment="0" applyProtection="0">
      <alignment vertical="center"/>
    </xf>
    <xf numFmtId="0" fontId="54" fillId="10" borderId="0" applyNumberFormat="0" applyBorder="0" applyAlignment="0" applyProtection="0">
      <alignment vertical="center"/>
    </xf>
    <xf numFmtId="0" fontId="26" fillId="8" borderId="0" applyNumberFormat="0" applyBorder="0" applyAlignment="0" applyProtection="0">
      <alignment vertical="center"/>
    </xf>
    <xf numFmtId="0" fontId="54" fillId="8" borderId="0" applyNumberFormat="0" applyBorder="0" applyAlignment="0" applyProtection="0">
      <alignment vertical="center"/>
    </xf>
    <xf numFmtId="0" fontId="26" fillId="9" borderId="0" applyNumberFormat="0" applyBorder="0" applyAlignment="0" applyProtection="0">
      <alignment vertical="center"/>
    </xf>
    <xf numFmtId="0" fontId="54" fillId="9" borderId="0" applyNumberFormat="0" applyBorder="0" applyAlignment="0" applyProtection="0">
      <alignment vertical="center"/>
    </xf>
    <xf numFmtId="0" fontId="26" fillId="7" borderId="0" applyNumberFormat="0" applyBorder="0" applyAlignment="0" applyProtection="0">
      <alignment vertical="center"/>
    </xf>
    <xf numFmtId="0" fontId="54" fillId="7" borderId="0" applyNumberFormat="0" applyBorder="0" applyAlignment="0" applyProtection="0">
      <alignment vertical="center"/>
    </xf>
    <xf numFmtId="0" fontId="26" fillId="10" borderId="0" applyNumberFormat="0" applyBorder="0" applyAlignment="0" applyProtection="0">
      <alignment vertical="center"/>
    </xf>
    <xf numFmtId="0" fontId="54" fillId="10" borderId="0" applyNumberFormat="0" applyBorder="0" applyAlignment="0" applyProtection="0">
      <alignment vertical="center"/>
    </xf>
    <xf numFmtId="0" fontId="26" fillId="3" borderId="0" applyNumberFormat="0" applyBorder="0" applyAlignment="0" applyProtection="0">
      <alignment vertical="center"/>
    </xf>
    <xf numFmtId="0" fontId="54" fillId="3" borderId="0" applyNumberFormat="0" applyBorder="0" applyAlignment="0" applyProtection="0">
      <alignment vertical="center"/>
    </xf>
    <xf numFmtId="0" fontId="26" fillId="10" borderId="0" applyNumberFormat="0" applyBorder="0" applyAlignment="0" applyProtection="0">
      <alignment vertical="center"/>
    </xf>
    <xf numFmtId="0" fontId="54" fillId="10" borderId="0" applyNumberFormat="0" applyBorder="0" applyAlignment="0" applyProtection="0">
      <alignment vertical="center"/>
    </xf>
    <xf numFmtId="0" fontId="26" fillId="11" borderId="0" applyNumberFormat="0" applyBorder="0" applyAlignment="0" applyProtection="0">
      <alignment vertical="center"/>
    </xf>
    <xf numFmtId="0" fontId="54" fillId="11" borderId="0" applyNumberFormat="0" applyBorder="0" applyAlignment="0" applyProtection="0">
      <alignment vertical="center"/>
    </xf>
    <xf numFmtId="0" fontId="26" fillId="12" borderId="0" applyNumberFormat="0" applyBorder="0" applyAlignment="0" applyProtection="0">
      <alignment vertical="center"/>
    </xf>
    <xf numFmtId="0" fontId="54" fillId="12" borderId="0" applyNumberFormat="0" applyBorder="0" applyAlignment="0" applyProtection="0">
      <alignment vertical="center"/>
    </xf>
    <xf numFmtId="0" fontId="26" fillId="13" borderId="0" applyNumberFormat="0" applyBorder="0" applyAlignment="0" applyProtection="0">
      <alignment vertical="center"/>
    </xf>
    <xf numFmtId="0" fontId="54" fillId="13" borderId="0" applyNumberFormat="0" applyBorder="0" applyAlignment="0" applyProtection="0">
      <alignment vertical="center"/>
    </xf>
    <xf numFmtId="0" fontId="26" fillId="10" borderId="0" applyNumberFormat="0" applyBorder="0" applyAlignment="0" applyProtection="0">
      <alignment vertical="center"/>
    </xf>
    <xf numFmtId="0" fontId="54" fillId="10" borderId="0" applyNumberFormat="0" applyBorder="0" applyAlignment="0" applyProtection="0">
      <alignment vertical="center"/>
    </xf>
    <xf numFmtId="0" fontId="26" fillId="14" borderId="0" applyNumberFormat="0" applyBorder="0" applyAlignment="0" applyProtection="0">
      <alignment vertical="center"/>
    </xf>
    <xf numFmtId="0" fontId="54" fillId="14" borderId="0" applyNumberFormat="0" applyBorder="0" applyAlignment="0" applyProtection="0">
      <alignment vertical="center"/>
    </xf>
    <xf numFmtId="0" fontId="51" fillId="0" borderId="0"/>
    <xf numFmtId="0" fontId="17" fillId="15" borderId="0" applyNumberFormat="0" applyBorder="0" applyAlignment="0" applyProtection="0">
      <alignment vertical="center"/>
    </xf>
    <xf numFmtId="0" fontId="55" fillId="15" borderId="0" applyNumberFormat="0" applyBorder="0" applyAlignment="0" applyProtection="0">
      <alignment vertical="center"/>
    </xf>
    <xf numFmtId="0" fontId="19" fillId="2" borderId="1" applyNumberFormat="0" applyAlignment="0" applyProtection="0">
      <alignment vertical="center"/>
    </xf>
    <xf numFmtId="0" fontId="56" fillId="2" borderId="1" applyNumberFormat="0" applyAlignment="0" applyProtection="0">
      <alignment vertical="center"/>
    </xf>
    <xf numFmtId="0" fontId="27" fillId="16" borderId="2" applyNumberFormat="0" applyAlignment="0" applyProtection="0">
      <alignment vertical="center"/>
    </xf>
    <xf numFmtId="0" fontId="57" fillId="16" borderId="2" applyNumberFormat="0" applyAlignment="0" applyProtection="0">
      <alignment vertical="center"/>
    </xf>
    <xf numFmtId="0" fontId="2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28" fillId="0" borderId="3" applyNumberFormat="0" applyFill="0" applyAlignment="0" applyProtection="0">
      <alignment vertical="center"/>
    </xf>
    <xf numFmtId="0" fontId="60" fillId="0" borderId="3" applyNumberFormat="0" applyFill="0" applyAlignment="0" applyProtection="0">
      <alignment vertical="center"/>
    </xf>
    <xf numFmtId="0" fontId="29" fillId="0" borderId="4" applyNumberFormat="0" applyFill="0" applyAlignment="0" applyProtection="0">
      <alignment vertical="center"/>
    </xf>
    <xf numFmtId="0" fontId="61" fillId="0" borderId="4" applyNumberFormat="0" applyFill="0" applyAlignment="0" applyProtection="0">
      <alignment vertical="center"/>
    </xf>
    <xf numFmtId="0" fontId="30" fillId="0" borderId="5" applyNumberFormat="0" applyFill="0" applyAlignment="0" applyProtection="0">
      <alignment vertical="center"/>
    </xf>
    <xf numFmtId="0" fontId="62" fillId="0" borderId="5" applyNumberFormat="0" applyFill="0" applyAlignment="0" applyProtection="0">
      <alignment vertical="center"/>
    </xf>
    <xf numFmtId="0" fontId="3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3" borderId="1" applyNumberFormat="0" applyAlignment="0" applyProtection="0">
      <alignment vertical="center"/>
    </xf>
    <xf numFmtId="0" fontId="63" fillId="3" borderId="1" applyNumberFormat="0" applyAlignment="0" applyProtection="0">
      <alignment vertical="center"/>
    </xf>
    <xf numFmtId="0" fontId="21" fillId="0" borderId="6" applyNumberFormat="0" applyFill="0" applyAlignment="0" applyProtection="0">
      <alignment vertical="center"/>
    </xf>
    <xf numFmtId="0" fontId="64" fillId="0" borderId="6" applyNumberFormat="0" applyFill="0" applyAlignment="0" applyProtection="0">
      <alignment vertical="center"/>
    </xf>
    <xf numFmtId="0" fontId="22" fillId="9" borderId="0" applyNumberFormat="0" applyBorder="0" applyAlignment="0" applyProtection="0">
      <alignment vertical="center"/>
    </xf>
    <xf numFmtId="0" fontId="65" fillId="9" borderId="0" applyNumberFormat="0" applyBorder="0" applyAlignment="0" applyProtection="0">
      <alignment vertical="center"/>
    </xf>
    <xf numFmtId="0" fontId="5" fillId="4" borderId="7" applyNumberFormat="0" applyFont="0" applyAlignment="0" applyProtection="0">
      <alignment vertical="center"/>
    </xf>
    <xf numFmtId="0" fontId="53" fillId="4" borderId="7" applyNumberFormat="0" applyFont="0" applyAlignment="0" applyProtection="0">
      <alignment vertical="center"/>
    </xf>
    <xf numFmtId="0" fontId="23" fillId="2" borderId="8" applyNumberFormat="0" applyAlignment="0" applyProtection="0">
      <alignment vertical="center"/>
    </xf>
    <xf numFmtId="0" fontId="66" fillId="2" borderId="8" applyNumberFormat="0" applyAlignment="0" applyProtection="0">
      <alignment vertical="center"/>
    </xf>
    <xf numFmtId="0" fontId="3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 fillId="0" borderId="9" applyNumberFormat="0" applyFill="0" applyAlignment="0" applyProtection="0">
      <alignment vertical="center"/>
    </xf>
    <xf numFmtId="0" fontId="68" fillId="0" borderId="9" applyNumberFormat="0" applyFill="0" applyAlignment="0" applyProtection="0">
      <alignment vertical="center"/>
    </xf>
    <xf numFmtId="0" fontId="6"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7" fillId="15" borderId="0" applyNumberFormat="0" applyBorder="0" applyAlignment="0" applyProtection="0">
      <alignment vertical="center"/>
    </xf>
    <xf numFmtId="0" fontId="55" fillId="15" borderId="0" applyNumberFormat="0" applyBorder="0" applyAlignment="0" applyProtection="0">
      <alignment vertical="center"/>
    </xf>
    <xf numFmtId="0" fontId="17" fillId="15" borderId="0" applyNumberFormat="0" applyBorder="0" applyAlignment="0" applyProtection="0">
      <alignment vertical="center"/>
    </xf>
    <xf numFmtId="0" fontId="55" fillId="15" borderId="0" applyNumberFormat="0" applyBorder="0" applyAlignment="0" applyProtection="0">
      <alignment vertical="center"/>
    </xf>
    <xf numFmtId="0" fontId="17" fillId="15" borderId="0" applyNumberFormat="0" applyBorder="0" applyAlignment="0" applyProtection="0">
      <alignment vertical="center"/>
    </xf>
    <xf numFmtId="0" fontId="55" fillId="15" borderId="0" applyNumberFormat="0" applyBorder="0" applyAlignment="0" applyProtection="0">
      <alignment vertical="center"/>
    </xf>
    <xf numFmtId="0" fontId="17" fillId="18" borderId="0" applyNumberFormat="0" applyBorder="0" applyAlignment="0" applyProtection="0">
      <alignment vertical="center"/>
    </xf>
    <xf numFmtId="0" fontId="55" fillId="18" borderId="0" applyNumberFormat="0" applyBorder="0" applyAlignment="0" applyProtection="0">
      <alignment vertical="center"/>
    </xf>
    <xf numFmtId="0" fontId="17" fillId="15" borderId="0" applyNumberFormat="0" applyBorder="0" applyAlignment="0" applyProtection="0">
      <alignment vertical="center"/>
    </xf>
    <xf numFmtId="0" fontId="55" fillId="15" borderId="0" applyNumberFormat="0" applyBorder="0" applyAlignment="0" applyProtection="0">
      <alignment vertical="center"/>
    </xf>
    <xf numFmtId="0" fontId="17" fillId="15" borderId="0" applyNumberFormat="0" applyBorder="0" applyAlignment="0" applyProtection="0">
      <alignment vertical="center"/>
    </xf>
    <xf numFmtId="0" fontId="55" fillId="15" borderId="0" applyNumberFormat="0" applyBorder="0" applyAlignment="0" applyProtection="0">
      <alignment vertical="center"/>
    </xf>
    <xf numFmtId="0" fontId="17" fillId="15" borderId="0" applyNumberFormat="0" applyBorder="0" applyAlignment="0" applyProtection="0">
      <alignment vertical="center"/>
    </xf>
    <xf numFmtId="0" fontId="55" fillId="15" borderId="0" applyNumberFormat="0" applyBorder="0" applyAlignment="0" applyProtection="0">
      <alignment vertical="center"/>
    </xf>
    <xf numFmtId="0" fontId="51" fillId="0" borderId="0"/>
    <xf numFmtId="0" fontId="77" fillId="0" borderId="0">
      <alignment vertical="center"/>
    </xf>
    <xf numFmtId="0" fontId="51" fillId="0" borderId="0"/>
    <xf numFmtId="0" fontId="76" fillId="0" borderId="0"/>
    <xf numFmtId="0" fontId="70" fillId="0" borderId="0"/>
    <xf numFmtId="0" fontId="73" fillId="0" borderId="0"/>
    <xf numFmtId="0" fontId="25" fillId="0" borderId="0"/>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5" borderId="0" applyNumberFormat="0" applyBorder="0" applyAlignment="0" applyProtection="0">
      <alignment vertical="center"/>
    </xf>
    <xf numFmtId="0" fontId="59" fillId="5"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25" fillId="0" borderId="0"/>
    <xf numFmtId="0" fontId="5" fillId="0" borderId="0" applyFill="0" applyBorder="0" applyAlignment="0" applyProtection="0"/>
    <xf numFmtId="0" fontId="3" fillId="0" borderId="0"/>
    <xf numFmtId="0" fontId="2" fillId="0" borderId="0">
      <alignment vertical="center"/>
    </xf>
    <xf numFmtId="0" fontId="1" fillId="0" borderId="0">
      <alignment vertical="center"/>
    </xf>
  </cellStyleXfs>
  <cellXfs count="239">
    <xf numFmtId="0" fontId="0" fillId="0" borderId="0" xfId="0" applyAlignment="1">
      <alignment vertical="center"/>
    </xf>
    <xf numFmtId="0" fontId="12" fillId="0" borderId="0" xfId="0" applyFont="1" applyAlignment="1">
      <alignment vertical="center"/>
    </xf>
    <xf numFmtId="178" fontId="12" fillId="0" borderId="0" xfId="0" applyNumberFormat="1" applyFont="1" applyAlignment="1">
      <alignment vertical="center"/>
    </xf>
    <xf numFmtId="14" fontId="12"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180" fontId="32" fillId="0" borderId="0" xfId="0" applyNumberFormat="1" applyFont="1" applyBorder="1" applyAlignment="1">
      <alignment horizontal="right" vertical="center"/>
    </xf>
    <xf numFmtId="180" fontId="12" fillId="0" borderId="0" xfId="0" applyNumberFormat="1" applyFont="1" applyBorder="1" applyAlignment="1">
      <alignment horizontal="left" vertical="center"/>
    </xf>
    <xf numFmtId="0" fontId="16" fillId="0" borderId="0" xfId="0" applyFont="1" applyAlignment="1">
      <alignment vertical="center"/>
    </xf>
    <xf numFmtId="0" fontId="16" fillId="19" borderId="0" xfId="0" applyFont="1" applyFill="1" applyAlignment="1">
      <alignment vertical="center"/>
    </xf>
    <xf numFmtId="0" fontId="16" fillId="19" borderId="0" xfId="0" applyFont="1" applyFill="1" applyBorder="1" applyAlignment="1">
      <alignment vertical="center"/>
    </xf>
    <xf numFmtId="0" fontId="12" fillId="20" borderId="10" xfId="0" applyNumberFormat="1" applyFont="1" applyFill="1" applyBorder="1" applyAlignment="1">
      <alignment horizontal="center" vertical="center"/>
    </xf>
    <xf numFmtId="0" fontId="12" fillId="20" borderId="11" xfId="0" applyNumberFormat="1" applyFont="1" applyFill="1" applyBorder="1" applyAlignment="1">
      <alignment horizontal="center" vertical="center"/>
    </xf>
    <xf numFmtId="180" fontId="12" fillId="0" borderId="0" xfId="0" applyNumberFormat="1" applyFont="1" applyBorder="1" applyAlignment="1">
      <alignment horizontal="center" vertical="center"/>
    </xf>
    <xf numFmtId="0" fontId="12" fillId="0" borderId="0" xfId="0" applyFont="1" applyBorder="1" applyAlignment="1">
      <alignment vertical="center"/>
    </xf>
    <xf numFmtId="176" fontId="12" fillId="0" borderId="0" xfId="0" applyNumberFormat="1" applyFont="1" applyFill="1" applyAlignment="1">
      <alignment vertical="center"/>
    </xf>
    <xf numFmtId="179" fontId="12" fillId="20" borderId="11" xfId="0" applyNumberFormat="1" applyFont="1" applyFill="1" applyBorder="1" applyAlignment="1">
      <alignment horizontal="center" vertical="center"/>
    </xf>
    <xf numFmtId="0" fontId="13" fillId="21" borderId="12" xfId="0" applyFont="1" applyFill="1" applyBorder="1" applyAlignment="1">
      <alignment horizontal="center" vertical="center"/>
    </xf>
    <xf numFmtId="0" fontId="14" fillId="21" borderId="13" xfId="0" applyFont="1" applyFill="1" applyBorder="1" applyAlignment="1">
      <alignment horizontal="center" vertical="center"/>
    </xf>
    <xf numFmtId="14" fontId="12" fillId="20" borderId="14" xfId="0" applyNumberFormat="1" applyFont="1" applyFill="1" applyBorder="1" applyAlignment="1">
      <alignment horizontal="center" vertical="center"/>
    </xf>
    <xf numFmtId="180" fontId="12" fillId="0" borderId="15" xfId="0" applyNumberFormat="1" applyFont="1" applyBorder="1" applyAlignment="1">
      <alignment horizontal="center" vertical="center"/>
    </xf>
    <xf numFmtId="178" fontId="12" fillId="0" borderId="0" xfId="0" applyNumberFormat="1" applyFont="1" applyBorder="1" applyAlignment="1">
      <alignment vertical="center"/>
    </xf>
    <xf numFmtId="14" fontId="12" fillId="0" borderId="0" xfId="0" applyNumberFormat="1" applyFont="1" applyBorder="1" applyAlignment="1">
      <alignment vertical="center"/>
    </xf>
    <xf numFmtId="0" fontId="14" fillId="21" borderId="11" xfId="0" applyNumberFormat="1" applyFont="1" applyFill="1" applyBorder="1" applyAlignment="1">
      <alignment horizontal="center" vertical="center"/>
    </xf>
    <xf numFmtId="179" fontId="12" fillId="20" borderId="16" xfId="0" applyNumberFormat="1" applyFont="1" applyFill="1" applyBorder="1" applyAlignment="1">
      <alignment horizontal="center" vertical="center"/>
    </xf>
    <xf numFmtId="0" fontId="12" fillId="22" borderId="17" xfId="0" applyFont="1" applyFill="1" applyBorder="1" applyAlignment="1">
      <alignment vertical="center"/>
    </xf>
    <xf numFmtId="0" fontId="14" fillId="22" borderId="17" xfId="0" applyFont="1" applyFill="1" applyBorder="1" applyAlignment="1">
      <alignment vertical="center"/>
    </xf>
    <xf numFmtId="0" fontId="14" fillId="21" borderId="16" xfId="0" applyNumberFormat="1" applyFont="1" applyFill="1" applyBorder="1" applyAlignment="1">
      <alignment horizontal="center" vertical="center"/>
    </xf>
    <xf numFmtId="0" fontId="14" fillId="21" borderId="10" xfId="0" applyNumberFormat="1" applyFont="1" applyFill="1" applyBorder="1" applyAlignment="1">
      <alignment horizontal="center" vertical="center"/>
    </xf>
    <xf numFmtId="0" fontId="11"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3"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25" borderId="12" xfId="0" applyFont="1" applyFill="1" applyBorder="1" applyAlignment="1">
      <alignment vertical="center"/>
    </xf>
    <xf numFmtId="0" fontId="34" fillId="25" borderId="13" xfId="0" applyFont="1" applyFill="1" applyBorder="1" applyAlignment="1">
      <alignment vertical="center"/>
    </xf>
    <xf numFmtId="0" fontId="34"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7" fillId="25" borderId="0" xfId="0" applyFont="1" applyFill="1" applyBorder="1" applyAlignment="1">
      <alignment vertical="center"/>
    </xf>
    <xf numFmtId="0" fontId="39" fillId="25" borderId="0" xfId="0" applyFont="1" applyFill="1" applyBorder="1" applyAlignment="1">
      <alignment vertical="center"/>
    </xf>
    <xf numFmtId="0" fontId="40" fillId="0" borderId="15"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0" fillId="0" borderId="0"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wrapText="1"/>
    </xf>
    <xf numFmtId="10" fontId="12" fillId="20" borderId="19" xfId="0" applyNumberFormat="1" applyFont="1" applyFill="1" applyBorder="1" applyAlignment="1">
      <alignment horizontal="center" vertical="center"/>
    </xf>
    <xf numFmtId="0" fontId="0" fillId="24" borderId="0" xfId="0" applyFill="1" applyAlignment="1">
      <alignment vertical="center"/>
    </xf>
    <xf numFmtId="0" fontId="43" fillId="25" borderId="0" xfId="0" applyFont="1" applyFill="1" applyBorder="1" applyAlignment="1">
      <alignment vertical="center"/>
    </xf>
    <xf numFmtId="0" fontId="46" fillId="25" borderId="0" xfId="0" applyFont="1" applyFill="1" applyBorder="1" applyAlignment="1">
      <alignment horizontal="center" vertical="center"/>
    </xf>
    <xf numFmtId="0" fontId="45" fillId="26" borderId="0" xfId="0" applyFont="1" applyFill="1" applyBorder="1" applyAlignment="1">
      <alignment vertical="center"/>
    </xf>
    <xf numFmtId="0" fontId="9" fillId="26" borderId="16" xfId="0" applyFont="1" applyFill="1" applyBorder="1" applyAlignment="1">
      <alignment vertical="center"/>
    </xf>
    <xf numFmtId="0" fontId="0" fillId="26" borderId="22" xfId="0" applyFill="1" applyBorder="1" applyAlignment="1">
      <alignment vertical="center"/>
    </xf>
    <xf numFmtId="0" fontId="38" fillId="26" borderId="22" xfId="0" applyFont="1" applyFill="1" applyBorder="1" applyAlignment="1">
      <alignment vertical="center"/>
    </xf>
    <xf numFmtId="0" fontId="0" fillId="26" borderId="10" xfId="0" applyFill="1" applyBorder="1" applyAlignment="1">
      <alignment vertical="center"/>
    </xf>
    <xf numFmtId="0" fontId="46" fillId="25" borderId="15" xfId="0" applyFont="1" applyFill="1" applyBorder="1" applyAlignment="1">
      <alignment horizontal="center" vertical="center"/>
    </xf>
    <xf numFmtId="0" fontId="46" fillId="25" borderId="18" xfId="0" applyFont="1" applyFill="1" applyBorder="1" applyAlignment="1">
      <alignment vertical="center"/>
    </xf>
    <xf numFmtId="180" fontId="12" fillId="0" borderId="19" xfId="0" applyNumberFormat="1" applyFont="1" applyBorder="1" applyAlignment="1">
      <alignment horizontal="center" vertical="center"/>
    </xf>
    <xf numFmtId="0" fontId="37" fillId="25" borderId="19" xfId="0" applyFont="1" applyFill="1" applyBorder="1" applyAlignment="1">
      <alignment vertical="center"/>
    </xf>
    <xf numFmtId="0" fontId="16" fillId="25" borderId="0" xfId="0" applyFont="1" applyFill="1" applyBorder="1" applyAlignment="1">
      <alignment vertical="center"/>
    </xf>
    <xf numFmtId="0" fontId="78" fillId="0" borderId="0" xfId="0" applyFont="1" applyAlignment="1">
      <alignment vertical="center"/>
    </xf>
    <xf numFmtId="0" fontId="79" fillId="0" borderId="0" xfId="0" applyFont="1" applyAlignment="1">
      <alignment vertical="center"/>
    </xf>
    <xf numFmtId="0" fontId="50" fillId="25" borderId="0" xfId="0" applyFont="1" applyFill="1" applyBorder="1" applyAlignment="1">
      <alignment vertical="center"/>
    </xf>
    <xf numFmtId="0" fontId="80" fillId="0" borderId="0" xfId="0" applyFont="1" applyAlignment="1">
      <alignment vertical="center"/>
    </xf>
    <xf numFmtId="0" fontId="75"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1" fillId="25" borderId="0" xfId="0" applyFont="1" applyFill="1" applyBorder="1" applyAlignment="1">
      <alignment vertical="center"/>
    </xf>
    <xf numFmtId="181" fontId="4" fillId="0" borderId="0" xfId="0" applyNumberFormat="1" applyFont="1" applyAlignment="1">
      <alignment horizontal="right" vertical="center"/>
    </xf>
    <xf numFmtId="178" fontId="12" fillId="0" borderId="0" xfId="0" applyNumberFormat="1" applyFont="1" applyAlignment="1">
      <alignment horizontal="center" vertical="center"/>
    </xf>
    <xf numFmtId="0" fontId="4" fillId="0" borderId="0" xfId="0" applyNumberFormat="1" applyFont="1" applyAlignment="1">
      <alignment horizontal="right" vertical="center"/>
    </xf>
    <xf numFmtId="0" fontId="16" fillId="28" borderId="0" xfId="132" applyFont="1" applyFill="1" applyAlignment="1">
      <alignment vertical="center"/>
    </xf>
    <xf numFmtId="0" fontId="83" fillId="0" borderId="0" xfId="132" applyFont="1" applyAlignment="1">
      <alignment vertical="center"/>
    </xf>
    <xf numFmtId="0" fontId="83" fillId="28" borderId="0" xfId="132" applyFont="1" applyFill="1" applyAlignment="1">
      <alignment vertical="center"/>
    </xf>
    <xf numFmtId="0" fontId="3" fillId="28" borderId="0" xfId="132" applyFill="1" applyAlignment="1">
      <alignment vertical="center"/>
    </xf>
    <xf numFmtId="0" fontId="16" fillId="0" borderId="0" xfId="132" applyFont="1" applyAlignment="1">
      <alignment vertical="center"/>
    </xf>
    <xf numFmtId="0" fontId="85" fillId="0" borderId="0" xfId="132" applyFont="1" applyAlignment="1">
      <alignment vertical="center"/>
    </xf>
    <xf numFmtId="0" fontId="85" fillId="28" borderId="0" xfId="132" applyFont="1" applyFill="1" applyAlignment="1">
      <alignment vertical="center"/>
    </xf>
    <xf numFmtId="0" fontId="80" fillId="0" borderId="0" xfId="132" applyFont="1" applyAlignment="1">
      <alignment vertical="center"/>
    </xf>
    <xf numFmtId="0" fontId="16" fillId="19" borderId="0" xfId="132" applyFont="1" applyFill="1" applyBorder="1" applyAlignment="1">
      <alignment vertical="center"/>
    </xf>
    <xf numFmtId="0" fontId="12" fillId="0" borderId="0" xfId="132" applyFont="1" applyAlignment="1">
      <alignment vertical="center"/>
    </xf>
    <xf numFmtId="0" fontId="43" fillId="0" borderId="0" xfId="110" applyNumberFormat="1" applyFont="1" applyAlignment="1"/>
    <xf numFmtId="0" fontId="12" fillId="0" borderId="0" xfId="113" applyNumberFormat="1" applyFont="1"/>
    <xf numFmtId="0" fontId="3" fillId="0" borderId="0" xfId="132" applyFont="1" applyAlignment="1">
      <alignment vertical="center"/>
    </xf>
    <xf numFmtId="183" fontId="4" fillId="19" borderId="28" xfId="115" applyNumberFormat="1" applyFont="1" applyFill="1" applyBorder="1" applyAlignment="1">
      <alignment horizontal="center"/>
    </xf>
    <xf numFmtId="0" fontId="12" fillId="0" borderId="0" xfId="132" applyFont="1" applyFill="1" applyAlignment="1">
      <alignment vertical="center"/>
    </xf>
    <xf numFmtId="0" fontId="87" fillId="0" borderId="29" xfId="132" applyFont="1" applyFill="1" applyBorder="1" applyAlignment="1">
      <alignment horizontal="center" vertical="center"/>
    </xf>
    <xf numFmtId="0" fontId="87" fillId="0" borderId="27" xfId="132" applyFont="1" applyFill="1" applyBorder="1" applyAlignment="1">
      <alignment horizontal="center" vertical="center"/>
    </xf>
    <xf numFmtId="180" fontId="88" fillId="19" borderId="0" xfId="132" applyNumberFormat="1" applyFont="1" applyFill="1" applyBorder="1" applyAlignment="1">
      <alignment horizontal="center" vertical="center"/>
    </xf>
    <xf numFmtId="180" fontId="12" fillId="19" borderId="0" xfId="132" applyNumberFormat="1" applyFont="1" applyFill="1" applyBorder="1" applyAlignment="1">
      <alignment horizontal="center" vertical="center"/>
    </xf>
    <xf numFmtId="0" fontId="12" fillId="0" borderId="0" xfId="132" applyFont="1" applyAlignment="1">
      <alignment horizontal="right" vertical="center"/>
    </xf>
    <xf numFmtId="0" fontId="32" fillId="28" borderId="0" xfId="132" applyFont="1" applyFill="1" applyAlignment="1">
      <alignment vertical="center"/>
    </xf>
    <xf numFmtId="0" fontId="89" fillId="0" borderId="0" xfId="133" applyFont="1" applyAlignment="1">
      <alignment horizontal="center" vertical="center"/>
    </xf>
    <xf numFmtId="0" fontId="89" fillId="0" borderId="0" xfId="133" applyFont="1" applyAlignment="1">
      <alignment horizontal="center" vertical="top"/>
    </xf>
    <xf numFmtId="184" fontId="89" fillId="0" borderId="0" xfId="133" applyNumberFormat="1" applyFont="1" applyAlignment="1">
      <alignment horizontal="center" vertical="top"/>
    </xf>
    <xf numFmtId="4" fontId="89" fillId="0" borderId="0" xfId="133" applyNumberFormat="1" applyFont="1" applyAlignment="1">
      <alignment horizontal="center" vertical="top"/>
    </xf>
    <xf numFmtId="182" fontId="82" fillId="31" borderId="11" xfId="0" applyNumberFormat="1" applyFont="1" applyFill="1" applyBorder="1" applyAlignment="1">
      <alignment horizontal="center" vertical="center" wrapText="1"/>
    </xf>
    <xf numFmtId="182" fontId="90" fillId="31" borderId="11" xfId="0" applyNumberFormat="1" applyFont="1" applyFill="1" applyBorder="1" applyAlignment="1">
      <alignment horizontal="center" vertical="center" wrapText="1"/>
    </xf>
    <xf numFmtId="183" fontId="4" fillId="19" borderId="29" xfId="115" applyNumberFormat="1" applyFont="1" applyFill="1" applyBorder="1" applyAlignment="1">
      <alignment horizontal="center"/>
    </xf>
    <xf numFmtId="0" fontId="32" fillId="28" borderId="0" xfId="132" applyFont="1" applyFill="1" applyBorder="1" applyAlignment="1">
      <alignment horizontal="left" vertical="center" wrapText="1"/>
    </xf>
    <xf numFmtId="0" fontId="12" fillId="28" borderId="0" xfId="132" applyFont="1" applyFill="1" applyBorder="1" applyAlignment="1">
      <alignment horizontal="left" vertical="center" wrapText="1"/>
    </xf>
    <xf numFmtId="0" fontId="10" fillId="0" borderId="0" xfId="132" applyFont="1" applyAlignment="1">
      <alignment vertical="center"/>
    </xf>
    <xf numFmtId="0" fontId="91" fillId="28" borderId="0" xfId="132" applyFont="1" applyFill="1" applyAlignment="1">
      <alignment vertical="center"/>
    </xf>
    <xf numFmtId="0" fontId="10" fillId="28" borderId="0" xfId="132" applyFont="1" applyFill="1" applyAlignment="1">
      <alignment vertical="center"/>
    </xf>
    <xf numFmtId="185" fontId="89" fillId="0" borderId="11" xfId="0" applyNumberFormat="1" applyFont="1" applyBorder="1" applyAlignment="1">
      <alignment horizontal="center" vertical="top"/>
    </xf>
    <xf numFmtId="4" fontId="89" fillId="0" borderId="11" xfId="0" applyNumberFormat="1" applyFont="1" applyBorder="1" applyAlignment="1">
      <alignment horizontal="center" vertical="top"/>
    </xf>
    <xf numFmtId="185" fontId="89" fillId="0" borderId="0" xfId="0" applyNumberFormat="1" applyFont="1" applyAlignment="1">
      <alignment horizontal="center" vertical="top"/>
    </xf>
    <xf numFmtId="4" fontId="89" fillId="0" borderId="0" xfId="0" applyNumberFormat="1" applyFont="1" applyAlignment="1">
      <alignment horizontal="center" vertical="top"/>
    </xf>
    <xf numFmtId="185" fontId="93" fillId="0" borderId="0" xfId="0" applyNumberFormat="1" applyFont="1" applyAlignment="1">
      <alignment horizontal="center" vertical="top"/>
    </xf>
    <xf numFmtId="0" fontId="32" fillId="0" borderId="0" xfId="0" applyFont="1" applyAlignment="1">
      <alignment horizontal="center" vertical="center" wrapText="1"/>
    </xf>
    <xf numFmtId="0" fontId="0" fillId="0" borderId="0" xfId="0" applyAlignment="1">
      <alignment horizontal="center" vertical="center"/>
    </xf>
    <xf numFmtId="49" fontId="11" fillId="28" borderId="0" xfId="0" applyNumberFormat="1" applyFont="1" applyFill="1" applyBorder="1" applyAlignment="1">
      <alignment horizontal="left" vertical="center"/>
    </xf>
    <xf numFmtId="0" fontId="32" fillId="0" borderId="11" xfId="0" applyFont="1" applyBorder="1" applyAlignment="1">
      <alignment horizontal="center" vertical="center"/>
    </xf>
    <xf numFmtId="182" fontId="94" fillId="31" borderId="11" xfId="0" applyNumberFormat="1" applyFont="1" applyFill="1" applyBorder="1" applyAlignment="1">
      <alignment horizontal="center" vertical="center" wrapText="1"/>
    </xf>
    <xf numFmtId="14" fontId="32" fillId="0" borderId="0" xfId="0" applyNumberFormat="1" applyFont="1" applyAlignment="1">
      <alignment horizontal="center" vertical="center"/>
    </xf>
    <xf numFmtId="14" fontId="32" fillId="0" borderId="11" xfId="0" applyNumberFormat="1" applyFont="1" applyBorder="1" applyAlignment="1">
      <alignment horizontal="center" vertical="center"/>
    </xf>
    <xf numFmtId="0" fontId="89" fillId="0" borderId="11" xfId="133" applyFont="1" applyBorder="1" applyAlignment="1">
      <alignment horizontal="center" vertical="center"/>
    </xf>
    <xf numFmtId="0" fontId="3" fillId="28" borderId="0" xfId="132" applyFill="1" applyAlignment="1">
      <alignment vertical="top"/>
    </xf>
    <xf numFmtId="0" fontId="32" fillId="0" borderId="0" xfId="0" applyFont="1" applyBorder="1" applyAlignment="1">
      <alignment horizontal="center" vertical="center"/>
    </xf>
    <xf numFmtId="0" fontId="89" fillId="0" borderId="0" xfId="133" applyFont="1" applyBorder="1" applyAlignment="1">
      <alignment horizontal="center" vertical="center"/>
    </xf>
    <xf numFmtId="14" fontId="32" fillId="0" borderId="0" xfId="0" applyNumberFormat="1" applyFont="1" applyBorder="1" applyAlignment="1">
      <alignment horizontal="center" vertical="center"/>
    </xf>
    <xf numFmtId="4" fontId="89" fillId="0" borderId="0" xfId="133" applyNumberFormat="1" applyFont="1" applyBorder="1" applyAlignment="1">
      <alignment horizontal="center" vertical="center" wrapText="1"/>
    </xf>
    <xf numFmtId="4" fontId="89" fillId="0" borderId="0" xfId="133" applyNumberFormat="1" applyFont="1" applyBorder="1" applyAlignment="1">
      <alignment horizontal="center" vertical="center"/>
    </xf>
    <xf numFmtId="183" fontId="86" fillId="33" borderId="38" xfId="115" applyNumberFormat="1" applyFont="1" applyFill="1" applyBorder="1" applyAlignment="1">
      <alignment horizontal="center"/>
    </xf>
    <xf numFmtId="183" fontId="86" fillId="33" borderId="39" xfId="115" applyNumberFormat="1" applyFont="1" applyFill="1" applyBorder="1" applyAlignment="1">
      <alignment horizontal="center"/>
    </xf>
    <xf numFmtId="0" fontId="83" fillId="28" borderId="0" xfId="132" applyFont="1" applyFill="1" applyAlignment="1">
      <alignment vertical="top"/>
    </xf>
    <xf numFmtId="0" fontId="16" fillId="0" borderId="0" xfId="132" applyFont="1" applyAlignment="1">
      <alignment horizontal="center" vertical="center"/>
    </xf>
    <xf numFmtId="188" fontId="12" fillId="0" borderId="0" xfId="0" applyNumberFormat="1" applyFont="1" applyAlignment="1">
      <alignment horizontal="right" vertical="center"/>
    </xf>
    <xf numFmtId="188" fontId="12" fillId="0" borderId="0" xfId="0" applyNumberFormat="1" applyFont="1" applyBorder="1" applyAlignment="1">
      <alignment horizontal="right" vertical="center"/>
    </xf>
    <xf numFmtId="181" fontId="12" fillId="0" borderId="0" xfId="0" applyNumberFormat="1" applyFont="1" applyAlignment="1">
      <alignment horizontal="right" vertical="center"/>
    </xf>
    <xf numFmtId="181" fontId="12" fillId="0" borderId="0" xfId="0" applyNumberFormat="1" applyFont="1" applyBorder="1" applyAlignment="1">
      <alignment horizontal="right" vertical="center"/>
    </xf>
    <xf numFmtId="0" fontId="81" fillId="23" borderId="11" xfId="0" applyNumberFormat="1" applyFont="1" applyFill="1" applyBorder="1" applyAlignment="1">
      <alignment horizontal="right" vertical="center"/>
    </xf>
    <xf numFmtId="4" fontId="89"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186" fontId="89" fillId="0" borderId="0" xfId="0" applyNumberFormat="1" applyFont="1" applyAlignment="1">
      <alignment horizontal="right" vertical="center"/>
    </xf>
    <xf numFmtId="185" fontId="92" fillId="0" borderId="11" xfId="0" applyNumberFormat="1" applyFont="1" applyBorder="1" applyAlignment="1">
      <alignment horizontal="center" vertical="center"/>
    </xf>
    <xf numFmtId="0" fontId="32" fillId="0" borderId="11" xfId="0" applyFont="1" applyBorder="1" applyAlignment="1">
      <alignment horizontal="center" vertical="center" wrapText="1"/>
    </xf>
    <xf numFmtId="186" fontId="89" fillId="0" borderId="11" xfId="0" applyNumberFormat="1" applyFont="1" applyBorder="1" applyAlignment="1">
      <alignment horizontal="center" vertical="center"/>
    </xf>
    <xf numFmtId="187" fontId="89" fillId="0" borderId="11" xfId="0" applyNumberFormat="1" applyFont="1" applyBorder="1" applyAlignment="1">
      <alignment horizontal="center" vertical="center"/>
    </xf>
    <xf numFmtId="0" fontId="0" fillId="0" borderId="11" xfId="0" applyBorder="1" applyAlignment="1">
      <alignment horizontal="center" vertical="center"/>
    </xf>
    <xf numFmtId="0" fontId="98" fillId="0" borderId="11" xfId="0" quotePrefix="1" applyFont="1" applyFill="1" applyBorder="1" applyAlignment="1">
      <alignment horizontal="center" vertical="center"/>
    </xf>
    <xf numFmtId="4" fontId="98" fillId="0" borderId="11" xfId="0" applyNumberFormat="1" applyFont="1" applyFill="1" applyBorder="1" applyAlignment="1">
      <alignment horizontal="right" vertical="center"/>
    </xf>
    <xf numFmtId="189" fontId="4" fillId="0" borderId="0" xfId="0" applyNumberFormat="1" applyFont="1" applyAlignment="1">
      <alignment horizontal="right" vertical="center"/>
    </xf>
    <xf numFmtId="4" fontId="89" fillId="0" borderId="11" xfId="0" applyNumberFormat="1" applyFont="1" applyBorder="1" applyAlignment="1">
      <alignment horizontal="center" vertical="top"/>
    </xf>
    <xf numFmtId="0" fontId="32" fillId="0" borderId="11" xfId="0" applyFont="1" applyBorder="1" applyAlignment="1">
      <alignment horizontal="center" vertical="center"/>
    </xf>
    <xf numFmtId="0" fontId="99" fillId="0" borderId="0" xfId="0" applyFont="1" applyFill="1" applyBorder="1" applyAlignment="1">
      <alignment vertical="center"/>
    </xf>
    <xf numFmtId="185" fontId="98" fillId="0" borderId="11" xfId="0" applyNumberFormat="1" applyFont="1" applyFill="1" applyBorder="1" applyAlignment="1">
      <alignment horizontal="center" vertical="center"/>
    </xf>
    <xf numFmtId="4" fontId="98" fillId="0" borderId="11" xfId="0" applyNumberFormat="1" applyFont="1" applyFill="1" applyBorder="1" applyAlignment="1">
      <alignment horizontal="center" vertical="center"/>
    </xf>
    <xf numFmtId="0" fontId="98" fillId="0" borderId="16" xfId="0" quotePrefix="1" applyFont="1" applyFill="1" applyBorder="1" applyAlignment="1">
      <alignment horizontal="center" vertical="top"/>
    </xf>
    <xf numFmtId="0" fontId="98" fillId="0" borderId="22" xfId="0" quotePrefix="1" applyFont="1" applyFill="1" applyBorder="1" applyAlignment="1">
      <alignment horizontal="center" vertical="top"/>
    </xf>
    <xf numFmtId="185" fontId="98" fillId="0" borderId="22" xfId="0" applyNumberFormat="1" applyFont="1" applyFill="1" applyBorder="1" applyAlignment="1">
      <alignment horizontal="center" vertical="top"/>
    </xf>
    <xf numFmtId="4" fontId="98" fillId="0" borderId="22" xfId="0" applyNumberFormat="1" applyFont="1" applyFill="1" applyBorder="1" applyAlignment="1">
      <alignment horizontal="center" vertical="top"/>
    </xf>
    <xf numFmtId="0" fontId="98" fillId="0" borderId="10" xfId="0" quotePrefix="1" applyFont="1" applyFill="1" applyBorder="1" applyAlignment="1">
      <alignment horizontal="center" vertical="top"/>
    </xf>
    <xf numFmtId="185" fontId="89" fillId="0" borderId="11" xfId="0" applyNumberFormat="1" applyFont="1" applyBorder="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46" fillId="25" borderId="15" xfId="0" applyFont="1" applyFill="1" applyBorder="1" applyAlignment="1">
      <alignment horizontal="center" vertical="center"/>
    </xf>
    <xf numFmtId="0" fontId="46" fillId="25" borderId="0" xfId="0" applyFont="1" applyFill="1" applyBorder="1" applyAlignment="1">
      <alignment horizontal="center" vertical="center"/>
    </xf>
    <xf numFmtId="0" fontId="46" fillId="25" borderId="18" xfId="0" applyFont="1" applyFill="1" applyBorder="1" applyAlignment="1">
      <alignment horizontal="center" vertical="center"/>
    </xf>
    <xf numFmtId="0" fontId="0" fillId="0" borderId="0" xfId="0" applyBorder="1" applyAlignment="1">
      <alignment horizontal="center" vertical="center"/>
    </xf>
    <xf numFmtId="14" fontId="3" fillId="0" borderId="15" xfId="0" applyNumberFormat="1" applyFont="1" applyBorder="1" applyAlignment="1">
      <alignment horizontal="center" vertical="center"/>
    </xf>
    <xf numFmtId="0" fontId="16" fillId="0" borderId="0" xfId="0" applyFont="1" applyBorder="1" applyAlignment="1">
      <alignment vertical="center"/>
    </xf>
    <xf numFmtId="0" fontId="16" fillId="0" borderId="18" xfId="0" applyFont="1" applyBorder="1" applyAlignment="1">
      <alignment vertical="center"/>
    </xf>
    <xf numFmtId="14" fontId="42" fillId="26" borderId="22" xfId="0" applyNumberFormat="1" applyFont="1" applyFill="1" applyBorder="1" applyAlignment="1">
      <alignment horizontal="center" vertical="center"/>
    </xf>
    <xf numFmtId="0" fontId="42" fillId="26" borderId="22" xfId="0" applyFont="1" applyFill="1" applyBorder="1" applyAlignment="1">
      <alignment horizontal="center" vertical="center"/>
    </xf>
    <xf numFmtId="0" fontId="42" fillId="26" borderId="10" xfId="0" applyFont="1" applyFill="1" applyBorder="1" applyAlignment="1">
      <alignment horizontal="center" vertical="center"/>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71" fillId="0" borderId="15" xfId="0" applyFont="1" applyBorder="1" applyAlignment="1">
      <alignment horizontal="center" vertical="center"/>
    </xf>
    <xf numFmtId="0" fontId="71" fillId="0" borderId="0" xfId="0" applyFont="1" applyBorder="1" applyAlignment="1">
      <alignment horizontal="center" vertical="center"/>
    </xf>
    <xf numFmtId="0" fontId="71" fillId="0" borderId="18" xfId="0" applyFont="1" applyBorder="1" applyAlignment="1">
      <alignment horizontal="center" vertical="center"/>
    </xf>
    <xf numFmtId="177" fontId="15" fillId="23" borderId="11" xfId="0" applyNumberFormat="1" applyFont="1" applyFill="1" applyBorder="1" applyAlignment="1">
      <alignment horizontal="center" vertical="center"/>
    </xf>
    <xf numFmtId="177" fontId="15" fillId="23" borderId="16" xfId="0" applyNumberFormat="1" applyFont="1" applyFill="1" applyBorder="1" applyAlignment="1">
      <alignment horizontal="center" vertical="center"/>
    </xf>
    <xf numFmtId="177" fontId="15" fillId="23" borderId="10" xfId="0" applyNumberFormat="1" applyFont="1" applyFill="1" applyBorder="1" applyAlignment="1">
      <alignment horizontal="center" vertical="center"/>
    </xf>
    <xf numFmtId="0" fontId="52" fillId="27" borderId="0" xfId="0" applyFont="1" applyFill="1" applyBorder="1" applyAlignment="1">
      <alignment horizontal="center" vertical="center"/>
    </xf>
    <xf numFmtId="0" fontId="11" fillId="0" borderId="0" xfId="0" applyFont="1" applyBorder="1" applyAlignment="1">
      <alignment horizontal="center" vertical="center"/>
    </xf>
    <xf numFmtId="0" fontId="74" fillId="0" borderId="0" xfId="0" applyFont="1" applyBorder="1" applyAlignment="1">
      <alignment horizontal="center" vertical="center"/>
    </xf>
    <xf numFmtId="0" fontId="10" fillId="0" borderId="0" xfId="0" applyFont="1" applyBorder="1" applyAlignment="1">
      <alignment horizontal="center" vertical="center"/>
    </xf>
    <xf numFmtId="0" fontId="52" fillId="21" borderId="40" xfId="132" applyFont="1" applyFill="1" applyBorder="1" applyAlignment="1">
      <alignment horizontal="center" vertical="center"/>
    </xf>
    <xf numFmtId="0" fontId="52" fillId="21" borderId="0" xfId="132" applyFont="1" applyFill="1" applyBorder="1" applyAlignment="1">
      <alignment horizontal="center" vertical="center"/>
    </xf>
    <xf numFmtId="0" fontId="10" fillId="0" borderId="0" xfId="132" applyFont="1" applyBorder="1" applyAlignment="1">
      <alignment horizontal="center" vertical="center"/>
    </xf>
    <xf numFmtId="0" fontId="11" fillId="0" borderId="0" xfId="132" applyFont="1" applyBorder="1" applyAlignment="1">
      <alignment horizontal="center" vertical="center"/>
    </xf>
    <xf numFmtId="0" fontId="87" fillId="0" borderId="35" xfId="132" applyFont="1" applyFill="1" applyBorder="1" applyAlignment="1">
      <alignment horizontal="center" vertical="center"/>
    </xf>
    <xf numFmtId="0" fontId="87" fillId="0" borderId="27" xfId="132" applyFont="1" applyFill="1" applyBorder="1" applyAlignment="1">
      <alignment horizontal="center" vertical="center"/>
    </xf>
    <xf numFmtId="0" fontId="87" fillId="0" borderId="37" xfId="132" applyFont="1" applyFill="1" applyBorder="1" applyAlignment="1">
      <alignment horizontal="center" vertical="center"/>
    </xf>
    <xf numFmtId="0" fontId="87" fillId="0" borderId="36" xfId="132" applyFont="1" applyFill="1" applyBorder="1" applyAlignment="1">
      <alignment horizontal="center" vertical="center"/>
    </xf>
    <xf numFmtId="0" fontId="87" fillId="0" borderId="31" xfId="132" applyFont="1" applyFill="1" applyBorder="1" applyAlignment="1">
      <alignment horizontal="center" vertical="center"/>
    </xf>
    <xf numFmtId="0" fontId="87" fillId="0" borderId="30" xfId="132" applyFont="1" applyFill="1" applyBorder="1" applyAlignment="1">
      <alignment horizontal="center" vertical="center"/>
    </xf>
    <xf numFmtId="0" fontId="87" fillId="0" borderId="34" xfId="132" applyFont="1" applyFill="1" applyBorder="1" applyAlignment="1">
      <alignment horizontal="center" vertical="center"/>
    </xf>
    <xf numFmtId="0" fontId="87" fillId="0" borderId="33" xfId="132" applyFont="1" applyFill="1" applyBorder="1" applyAlignment="1">
      <alignment horizontal="center" vertical="center"/>
    </xf>
    <xf numFmtId="0" fontId="87" fillId="0" borderId="32" xfId="132" applyFont="1" applyFill="1" applyBorder="1" applyAlignment="1">
      <alignment horizontal="center" vertical="center"/>
    </xf>
    <xf numFmtId="4" fontId="89" fillId="0" borderId="11" xfId="0" applyNumberFormat="1" applyFont="1" applyBorder="1" applyAlignment="1">
      <alignment horizontal="center" vertical="top"/>
    </xf>
    <xf numFmtId="0" fontId="41" fillId="0" borderId="11" xfId="0" applyFont="1" applyBorder="1" applyAlignment="1">
      <alignment horizontal="center" vertical="center"/>
    </xf>
    <xf numFmtId="0" fontId="84" fillId="20" borderId="16" xfId="132" applyNumberFormat="1" applyFont="1" applyFill="1" applyBorder="1" applyAlignment="1">
      <alignment horizontal="left" vertical="center"/>
    </xf>
    <xf numFmtId="0" fontId="84" fillId="20" borderId="22" xfId="132" applyNumberFormat="1" applyFont="1" applyFill="1" applyBorder="1" applyAlignment="1">
      <alignment horizontal="left" vertical="center"/>
    </xf>
    <xf numFmtId="0" fontId="84" fillId="20" borderId="10" xfId="132" applyNumberFormat="1" applyFont="1" applyFill="1" applyBorder="1" applyAlignment="1">
      <alignment horizontal="left" vertical="center"/>
    </xf>
    <xf numFmtId="0" fontId="12" fillId="28" borderId="26" xfId="132" applyFont="1" applyFill="1" applyBorder="1" applyAlignment="1">
      <alignment horizontal="left" vertical="distributed" wrapText="1"/>
    </xf>
    <xf numFmtId="0" fontId="10" fillId="32" borderId="25" xfId="132" applyFont="1" applyFill="1" applyBorder="1" applyAlignment="1">
      <alignment horizontal="left" vertical="distributed"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2" fillId="28" borderId="25" xfId="132" applyFont="1" applyFill="1" applyBorder="1" applyAlignment="1">
      <alignment horizontal="left" vertical="top" wrapText="1"/>
    </xf>
    <xf numFmtId="0" fontId="12" fillId="28" borderId="24" xfId="132" applyFont="1" applyFill="1" applyBorder="1" applyAlignment="1">
      <alignment horizontal="left" vertical="top" wrapText="1"/>
    </xf>
    <xf numFmtId="0" fontId="12" fillId="28" borderId="23" xfId="132" applyFont="1" applyFill="1" applyBorder="1" applyAlignment="1">
      <alignment horizontal="left" vertical="top" wrapText="1"/>
    </xf>
    <xf numFmtId="0" fontId="10" fillId="32" borderId="24" xfId="132" applyFont="1" applyFill="1" applyBorder="1" applyAlignment="1">
      <alignment horizontal="left" vertical="distributed" wrapText="1"/>
    </xf>
    <xf numFmtId="0" fontId="10" fillId="32" borderId="23" xfId="132" applyFont="1" applyFill="1" applyBorder="1" applyAlignment="1">
      <alignment horizontal="left" vertical="distributed" wrapText="1"/>
    </xf>
    <xf numFmtId="0" fontId="32" fillId="28" borderId="24" xfId="132" applyFont="1" applyFill="1" applyBorder="1" applyAlignment="1">
      <alignment horizontal="left" vertical="top" wrapText="1"/>
    </xf>
    <xf numFmtId="0" fontId="32" fillId="28" borderId="23" xfId="132" applyFont="1" applyFill="1" applyBorder="1" applyAlignment="1">
      <alignment horizontal="left" vertical="top" wrapText="1"/>
    </xf>
    <xf numFmtId="4" fontId="89" fillId="0" borderId="16" xfId="133" applyNumberFormat="1" applyFont="1" applyBorder="1" applyAlignment="1">
      <alignment horizontal="center" vertical="center" wrapText="1"/>
    </xf>
    <xf numFmtId="4" fontId="89" fillId="0" borderId="22" xfId="133" applyNumberFormat="1" applyFont="1" applyBorder="1" applyAlignment="1">
      <alignment horizontal="center" vertical="center" wrapText="1"/>
    </xf>
    <xf numFmtId="4" fontId="89" fillId="0" borderId="10" xfId="133" applyNumberFormat="1" applyFont="1" applyBorder="1" applyAlignment="1">
      <alignment horizontal="center" vertical="center" wrapText="1"/>
    </xf>
    <xf numFmtId="4" fontId="89" fillId="0" borderId="11" xfId="133" applyNumberFormat="1" applyFont="1" applyBorder="1" applyAlignment="1">
      <alignment horizontal="center" vertical="center" wrapText="1"/>
    </xf>
    <xf numFmtId="4" fontId="89" fillId="0" borderId="11" xfId="133" applyNumberFormat="1" applyFont="1" applyBorder="1" applyAlignment="1">
      <alignment horizontal="center" vertical="center"/>
    </xf>
    <xf numFmtId="182" fontId="94" fillId="31" borderId="16" xfId="0" applyNumberFormat="1" applyFont="1" applyFill="1" applyBorder="1" applyAlignment="1">
      <alignment horizontal="center" vertical="center" wrapText="1"/>
    </xf>
    <xf numFmtId="182" fontId="90" fillId="31" borderId="22" xfId="0" applyNumberFormat="1" applyFont="1" applyFill="1" applyBorder="1" applyAlignment="1">
      <alignment horizontal="center" vertical="center" wrapText="1"/>
    </xf>
    <xf numFmtId="182" fontId="90" fillId="31" borderId="10" xfId="0" applyNumberFormat="1" applyFont="1" applyFill="1" applyBorder="1" applyAlignment="1">
      <alignment horizontal="center" vertical="center" wrapText="1"/>
    </xf>
    <xf numFmtId="182" fontId="82" fillId="31" borderId="16" xfId="0" applyNumberFormat="1" applyFont="1" applyFill="1" applyBorder="1" applyAlignment="1">
      <alignment horizontal="center" vertical="center" wrapText="1"/>
    </xf>
    <xf numFmtId="182" fontId="82" fillId="31" borderId="22" xfId="0" applyNumberFormat="1" applyFont="1" applyFill="1" applyBorder="1" applyAlignment="1">
      <alignment horizontal="center" vertical="center" wrapText="1"/>
    </xf>
    <xf numFmtId="182" fontId="82" fillId="31" borderId="10" xfId="0" applyNumberFormat="1" applyFont="1" applyFill="1" applyBorder="1" applyAlignment="1">
      <alignment horizontal="center" vertical="center" wrapText="1"/>
    </xf>
    <xf numFmtId="182" fontId="95" fillId="31" borderId="16" xfId="0" applyNumberFormat="1" applyFont="1" applyFill="1" applyBorder="1" applyAlignment="1">
      <alignment horizontal="center" vertical="center" wrapText="1"/>
    </xf>
    <xf numFmtId="0" fontId="40" fillId="0" borderId="11" xfId="0" applyFont="1" applyBorder="1" applyAlignment="1">
      <alignment horizontal="center" vertical="center"/>
    </xf>
    <xf numFmtId="0" fontId="32" fillId="0" borderId="11" xfId="0" applyFont="1" applyBorder="1" applyAlignment="1">
      <alignment horizontal="center" vertical="center"/>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40" fillId="0" borderId="11" xfId="0" applyFont="1" applyBorder="1" applyAlignment="1">
      <alignment horizontal="center" vertical="center" wrapText="1"/>
    </xf>
  </cellXfs>
  <cellStyles count="135">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41175</c:v>
                </c:pt>
                <c:pt idx="1">
                  <c:v>41182</c:v>
                </c:pt>
                <c:pt idx="2">
                  <c:v>41196</c:v>
                </c:pt>
                <c:pt idx="3">
                  <c:v>41203</c:v>
                </c:pt>
                <c:pt idx="4">
                  <c:v>41210</c:v>
                </c:pt>
                <c:pt idx="5">
                  <c:v>41217</c:v>
                </c:pt>
                <c:pt idx="6">
                  <c:v>41224</c:v>
                </c:pt>
                <c:pt idx="7">
                  <c:v>41231</c:v>
                </c:pt>
                <c:pt idx="8">
                  <c:v>41238</c:v>
                </c:pt>
                <c:pt idx="9">
                  <c:v>41245</c:v>
                </c:pt>
                <c:pt idx="10">
                  <c:v>41252</c:v>
                </c:pt>
                <c:pt idx="11">
                  <c:v>41259</c:v>
                </c:pt>
                <c:pt idx="12">
                  <c:v>41266</c:v>
                </c:pt>
                <c:pt idx="13">
                  <c:v>41273</c:v>
                </c:pt>
                <c:pt idx="14">
                  <c:v>41280</c:v>
                </c:pt>
                <c:pt idx="15">
                  <c:v>41287</c:v>
                </c:pt>
                <c:pt idx="16">
                  <c:v>41294</c:v>
                </c:pt>
                <c:pt idx="17">
                  <c:v>41301</c:v>
                </c:pt>
                <c:pt idx="18">
                  <c:v>41308</c:v>
                </c:pt>
                <c:pt idx="19">
                  <c:v>41315</c:v>
                </c:pt>
                <c:pt idx="20">
                  <c:v>41329</c:v>
                </c:pt>
                <c:pt idx="21">
                  <c:v>41336</c:v>
                </c:pt>
                <c:pt idx="22">
                  <c:v>41343</c:v>
                </c:pt>
                <c:pt idx="23">
                  <c:v>41350</c:v>
                </c:pt>
                <c:pt idx="24">
                  <c:v>41357</c:v>
                </c:pt>
                <c:pt idx="25">
                  <c:v>41364</c:v>
                </c:pt>
                <c:pt idx="26">
                  <c:v>41371</c:v>
                </c:pt>
                <c:pt idx="27">
                  <c:v>41378</c:v>
                </c:pt>
                <c:pt idx="28">
                  <c:v>41385</c:v>
                </c:pt>
                <c:pt idx="29">
                  <c:v>41392</c:v>
                </c:pt>
                <c:pt idx="30">
                  <c:v>41399</c:v>
                </c:pt>
                <c:pt idx="31">
                  <c:v>41406</c:v>
                </c:pt>
                <c:pt idx="32">
                  <c:v>41413</c:v>
                </c:pt>
                <c:pt idx="33">
                  <c:v>41420</c:v>
                </c:pt>
                <c:pt idx="34">
                  <c:v>41427</c:v>
                </c:pt>
                <c:pt idx="35">
                  <c:v>41434</c:v>
                </c:pt>
                <c:pt idx="36">
                  <c:v>41441</c:v>
                </c:pt>
                <c:pt idx="37">
                  <c:v>41448</c:v>
                </c:pt>
                <c:pt idx="38">
                  <c:v>41455</c:v>
                </c:pt>
                <c:pt idx="39">
                  <c:v>41462</c:v>
                </c:pt>
                <c:pt idx="40">
                  <c:v>41469</c:v>
                </c:pt>
                <c:pt idx="41">
                  <c:v>41476</c:v>
                </c:pt>
                <c:pt idx="42">
                  <c:v>41483</c:v>
                </c:pt>
                <c:pt idx="43">
                  <c:v>41490</c:v>
                </c:pt>
                <c:pt idx="44">
                  <c:v>41497</c:v>
                </c:pt>
                <c:pt idx="45">
                  <c:v>41504</c:v>
                </c:pt>
                <c:pt idx="46">
                  <c:v>41511</c:v>
                </c:pt>
                <c:pt idx="47">
                  <c:v>41518</c:v>
                </c:pt>
                <c:pt idx="48">
                  <c:v>41525</c:v>
                </c:pt>
                <c:pt idx="49">
                  <c:v>41532</c:v>
                </c:pt>
                <c:pt idx="50">
                  <c:v>41539</c:v>
                </c:pt>
                <c:pt idx="51">
                  <c:v>41546</c:v>
                </c:pt>
                <c:pt idx="52">
                  <c:v>41553</c:v>
                </c:pt>
                <c:pt idx="53">
                  <c:v>41560</c:v>
                </c:pt>
                <c:pt idx="54">
                  <c:v>41567</c:v>
                </c:pt>
                <c:pt idx="55">
                  <c:v>41574</c:v>
                </c:pt>
                <c:pt idx="56">
                  <c:v>41581</c:v>
                </c:pt>
                <c:pt idx="57">
                  <c:v>41588</c:v>
                </c:pt>
                <c:pt idx="58">
                  <c:v>41595</c:v>
                </c:pt>
                <c:pt idx="59">
                  <c:v>41602</c:v>
                </c:pt>
                <c:pt idx="60">
                  <c:v>41609</c:v>
                </c:pt>
                <c:pt idx="61">
                  <c:v>41616</c:v>
                </c:pt>
                <c:pt idx="62">
                  <c:v>41623</c:v>
                </c:pt>
                <c:pt idx="63">
                  <c:v>41630</c:v>
                </c:pt>
                <c:pt idx="64">
                  <c:v>41637</c:v>
                </c:pt>
                <c:pt idx="65">
                  <c:v>41644</c:v>
                </c:pt>
                <c:pt idx="66">
                  <c:v>41651</c:v>
                </c:pt>
                <c:pt idx="67">
                  <c:v>41658</c:v>
                </c:pt>
                <c:pt idx="68">
                  <c:v>41665</c:v>
                </c:pt>
                <c:pt idx="69">
                  <c:v>41672</c:v>
                </c:pt>
                <c:pt idx="70">
                  <c:v>41679</c:v>
                </c:pt>
                <c:pt idx="71">
                  <c:v>41686</c:v>
                </c:pt>
                <c:pt idx="72">
                  <c:v>41693</c:v>
                </c:pt>
                <c:pt idx="73">
                  <c:v>41700</c:v>
                </c:pt>
                <c:pt idx="74">
                  <c:v>41707</c:v>
                </c:pt>
                <c:pt idx="75">
                  <c:v>41714</c:v>
                </c:pt>
                <c:pt idx="76">
                  <c:v>41721</c:v>
                </c:pt>
                <c:pt idx="77">
                  <c:v>41728</c:v>
                </c:pt>
                <c:pt idx="78">
                  <c:v>41735</c:v>
                </c:pt>
                <c:pt idx="79">
                  <c:v>41742</c:v>
                </c:pt>
                <c:pt idx="80">
                  <c:v>41749</c:v>
                </c:pt>
                <c:pt idx="81">
                  <c:v>41756</c:v>
                </c:pt>
                <c:pt idx="82">
                  <c:v>41763</c:v>
                </c:pt>
                <c:pt idx="83">
                  <c:v>41770</c:v>
                </c:pt>
                <c:pt idx="84">
                  <c:v>41777</c:v>
                </c:pt>
                <c:pt idx="85">
                  <c:v>41784</c:v>
                </c:pt>
                <c:pt idx="86">
                  <c:v>41791</c:v>
                </c:pt>
                <c:pt idx="87">
                  <c:v>41798</c:v>
                </c:pt>
                <c:pt idx="88">
                  <c:v>41805</c:v>
                </c:pt>
                <c:pt idx="89">
                  <c:v>41812</c:v>
                </c:pt>
                <c:pt idx="90">
                  <c:v>41819</c:v>
                </c:pt>
                <c:pt idx="91">
                  <c:v>41826</c:v>
                </c:pt>
                <c:pt idx="92">
                  <c:v>41833</c:v>
                </c:pt>
                <c:pt idx="93">
                  <c:v>41840</c:v>
                </c:pt>
                <c:pt idx="94">
                  <c:v>41847</c:v>
                </c:pt>
                <c:pt idx="95">
                  <c:v>41854</c:v>
                </c:pt>
                <c:pt idx="96">
                  <c:v>41861</c:v>
                </c:pt>
                <c:pt idx="97">
                  <c:v>41868</c:v>
                </c:pt>
                <c:pt idx="98">
                  <c:v>41875</c:v>
                </c:pt>
                <c:pt idx="99">
                  <c:v>41882</c:v>
                </c:pt>
                <c:pt idx="100">
                  <c:v>41889</c:v>
                </c:pt>
                <c:pt idx="101">
                  <c:v>41896</c:v>
                </c:pt>
              </c:numCache>
            </c:numRef>
          </c:cat>
          <c:val>
            <c:numRef>
              <c:f>[0]!_zs1</c:f>
              <c:numCache>
                <c:formatCode>0.0%</c:formatCode>
                <c:ptCount val="104"/>
                <c:pt idx="0">
                  <c:v>0</c:v>
                </c:pt>
                <c:pt idx="1">
                  <c:v>4.2765032197804365E-2</c:v>
                </c:pt>
                <c:pt idx="2">
                  <c:v>4.7960426781770149E-2</c:v>
                </c:pt>
                <c:pt idx="3">
                  <c:v>6.0665383392835892E-2</c:v>
                </c:pt>
                <c:pt idx="4">
                  <c:v>2.2211278167110216E-2</c:v>
                </c:pt>
                <c:pt idx="5">
                  <c:v>4.8980406655016129E-2</c:v>
                </c:pt>
                <c:pt idx="6">
                  <c:v>1.9035834807825003E-2</c:v>
                </c:pt>
                <c:pt idx="7">
                  <c:v>-9.9237720792902939E-3</c:v>
                </c:pt>
                <c:pt idx="8">
                  <c:v>-2.9044188365682233E-3</c:v>
                </c:pt>
                <c:pt idx="9">
                  <c:v>-2.7012413923566569E-2</c:v>
                </c:pt>
                <c:pt idx="10">
                  <c:v>2.1688328165223147E-2</c:v>
                </c:pt>
                <c:pt idx="11">
                  <c:v>7.130400538774917E-2</c:v>
                </c:pt>
                <c:pt idx="12">
                  <c:v>7.8642130762056395E-2</c:v>
                </c:pt>
                <c:pt idx="13">
                  <c:v>0.12777532976545003</c:v>
                </c:pt>
                <c:pt idx="14">
                  <c:v>0.14794755766433254</c:v>
                </c:pt>
                <c:pt idx="15">
                  <c:v>0.12922185494458316</c:v>
                </c:pt>
                <c:pt idx="16">
                  <c:v>0.18024767821567633</c:v>
                </c:pt>
                <c:pt idx="17">
                  <c:v>0.16944080274189499</c:v>
                </c:pt>
                <c:pt idx="18">
                  <c:v>0.24749677476270571</c:v>
                </c:pt>
                <c:pt idx="19">
                  <c:v>0.26041182085279035</c:v>
                </c:pt>
                <c:pt idx="20">
                  <c:v>0.18077744930454465</c:v>
                </c:pt>
                <c:pt idx="21">
                  <c:v>0.21362416629264347</c:v>
                </c:pt>
                <c:pt idx="22">
                  <c:v>0.18547172136496326</c:v>
                </c:pt>
                <c:pt idx="23">
                  <c:v>0.15497964360275263</c:v>
                </c:pt>
                <c:pt idx="24">
                  <c:v>0.19064710742711766</c:v>
                </c:pt>
                <c:pt idx="25">
                  <c:v>0.13461187787707773</c:v>
                </c:pt>
                <c:pt idx="26">
                  <c:v>0.12936600724945113</c:v>
                </c:pt>
                <c:pt idx="27">
                  <c:v>0.11961867395340642</c:v>
                </c:pt>
                <c:pt idx="28">
                  <c:v>0.15223029081022244</c:v>
                </c:pt>
                <c:pt idx="29">
                  <c:v>0.11288580636389223</c:v>
                </c:pt>
                <c:pt idx="30">
                  <c:v>0.13362463922134094</c:v>
                </c:pt>
                <c:pt idx="31">
                  <c:v>0.15541755738694141</c:v>
                </c:pt>
                <c:pt idx="32">
                  <c:v>0.17870565781880732</c:v>
                </c:pt>
                <c:pt idx="33">
                  <c:v>0.18106120652295998</c:v>
                </c:pt>
                <c:pt idx="34">
                  <c:v>0.18524389705979316</c:v>
                </c:pt>
                <c:pt idx="35">
                  <c:v>0.12964476233741351</c:v>
                </c:pt>
                <c:pt idx="36">
                  <c:v>9.900034696595772E-2</c:v>
                </c:pt>
                <c:pt idx="37">
                  <c:v>5.3809736237661054E-2</c:v>
                </c:pt>
                <c:pt idx="38">
                  <c:v>7.1666887215138253E-4</c:v>
                </c:pt>
                <c:pt idx="39">
                  <c:v>1.2635381523858236E-2</c:v>
                </c:pt>
                <c:pt idx="40">
                  <c:v>3.4701143168704096E-2</c:v>
                </c:pt>
                <c:pt idx="41">
                  <c:v>-3.9039354488706879E-3</c:v>
                </c:pt>
                <c:pt idx="42">
                  <c:v>1.1343467649630679E-2</c:v>
                </c:pt>
                <c:pt idx="43">
                  <c:v>2.191842616605344E-2</c:v>
                </c:pt>
                <c:pt idx="44">
                  <c:v>3.9538203316594522E-2</c:v>
                </c:pt>
                <c:pt idx="45">
                  <c:v>4.7784442737656807E-2</c:v>
                </c:pt>
                <c:pt idx="46">
                  <c:v>3.9956108578972138E-2</c:v>
                </c:pt>
                <c:pt idx="47">
                  <c:v>5.2225425101509071E-2</c:v>
                </c:pt>
                <c:pt idx="48">
                  <c:v>7.2175740303938474E-2</c:v>
                </c:pt>
                <c:pt idx="49">
                  <c:v>0.131801135301717</c:v>
                </c:pt>
                <c:pt idx="50">
                  <c:v>0.10615748616569887</c:v>
                </c:pt>
                <c:pt idx="51">
                  <c:v>8.9087033886705358E-2</c:v>
                </c:pt>
                <c:pt idx="52">
                  <c:v>9.5483394518483422E-2</c:v>
                </c:pt>
                <c:pt idx="53">
                  <c:v>0.12252718544216323</c:v>
                </c:pt>
                <c:pt idx="54">
                  <c:v>0.10322169032901729</c:v>
                </c:pt>
                <c:pt idx="55">
                  <c:v>7.7076463930319417E-2</c:v>
                </c:pt>
                <c:pt idx="56">
                  <c:v>8.4534640435494524E-2</c:v>
                </c:pt>
                <c:pt idx="57">
                  <c:v>4.9512906178676985E-2</c:v>
                </c:pt>
                <c:pt idx="58">
                  <c:v>6.8970738901068307E-2</c:v>
                </c:pt>
                <c:pt idx="59">
                  <c:v>9.044715863074404E-2</c:v>
                </c:pt>
                <c:pt idx="60">
                  <c:v>0.1090832777414743</c:v>
                </c:pt>
                <c:pt idx="61">
                  <c:v>0.11515086198076174</c:v>
                </c:pt>
                <c:pt idx="62">
                  <c:v>9.4392930079765902E-2</c:v>
                </c:pt>
                <c:pt idx="63">
                  <c:v>3.5957587390629486E-2</c:v>
                </c:pt>
                <c:pt idx="64">
                  <c:v>4.7481586475694337E-2</c:v>
                </c:pt>
                <c:pt idx="65">
                  <c:v>4.1706854237463897E-2</c:v>
                </c:pt>
                <c:pt idx="66">
                  <c:v>2.6320300964546295E-3</c:v>
                </c:pt>
                <c:pt idx="67">
                  <c:v>-9.35625764245962E-3</c:v>
                </c:pt>
                <c:pt idx="68">
                  <c:v>2.1197664641713132E-2</c:v>
                </c:pt>
                <c:pt idx="69">
                  <c:v>1.5402014403405051E-3</c:v>
                </c:pt>
                <c:pt idx="70">
                  <c:v>6.1025991524572554E-3</c:v>
                </c:pt>
                <c:pt idx="71">
                  <c:v>4.3887783114899159E-2</c:v>
                </c:pt>
                <c:pt idx="72">
                  <c:v>2.9663088324436204E-2</c:v>
                </c:pt>
                <c:pt idx="73">
                  <c:v>-9.1366186416669271E-3</c:v>
                </c:pt>
                <c:pt idx="74">
                  <c:v>-1.3962765050387294E-2</c:v>
                </c:pt>
                <c:pt idx="75">
                  <c:v>-3.4663399820741958E-2</c:v>
                </c:pt>
                <c:pt idx="76">
                  <c:v>-1.8310071153032181E-2</c:v>
                </c:pt>
                <c:pt idx="77">
                  <c:v>-2.1417303642505936E-2</c:v>
                </c:pt>
                <c:pt idx="78">
                  <c:v>-6.1803595440421688E-3</c:v>
                </c:pt>
                <c:pt idx="79">
                  <c:v>3.2560686074023293E-2</c:v>
                </c:pt>
                <c:pt idx="80">
                  <c:v>1.1557649780838286E-2</c:v>
                </c:pt>
                <c:pt idx="81">
                  <c:v>-1.4204686268651678E-2</c:v>
                </c:pt>
                <c:pt idx="82">
                  <c:v>-1.837327989239057E-2</c:v>
                </c:pt>
                <c:pt idx="83">
                  <c:v>-2.9627163933002354E-2</c:v>
                </c:pt>
                <c:pt idx="84">
                  <c:v>-2.4151650043677586E-2</c:v>
                </c:pt>
                <c:pt idx="85">
                  <c:v>-2.3032082300507017E-2</c:v>
                </c:pt>
                <c:pt idx="86">
                  <c:v>-1.9371432287296986E-2</c:v>
                </c:pt>
                <c:pt idx="87">
                  <c:v>-2.9261098931681495E-2</c:v>
                </c:pt>
                <c:pt idx="88">
                  <c:v>-1.037760173310176E-2</c:v>
                </c:pt>
                <c:pt idx="89">
                  <c:v>-2.8345709058812951E-2</c:v>
                </c:pt>
                <c:pt idx="90">
                  <c:v>-2.2193543340959465E-2</c:v>
                </c:pt>
                <c:pt idx="91">
                  <c:v>-9.2621266421197834E-3</c:v>
                </c:pt>
                <c:pt idx="92">
                  <c:v>-2.3216251648997765E-2</c:v>
                </c:pt>
                <c:pt idx="93">
                  <c:v>-1.5879035752954906E-2</c:v>
                </c:pt>
                <c:pt idx="94">
                  <c:v>2.7916890057265276E-2</c:v>
                </c:pt>
                <c:pt idx="95">
                  <c:v>5.9270243735627393E-2</c:v>
                </c:pt>
                <c:pt idx="96">
                  <c:v>6.0057851912382665E-2</c:v>
                </c:pt>
                <c:pt idx="97">
                  <c:v>7.3473111047750894E-2</c:v>
                </c:pt>
                <c:pt idx="98">
                  <c:v>7.5623572403337169E-2</c:v>
                </c:pt>
                <c:pt idx="99">
                  <c:v>6.3310600924120664E-2</c:v>
                </c:pt>
                <c:pt idx="100">
                  <c:v>0.11377391188883634</c:v>
                </c:pt>
                <c:pt idx="101">
                  <c:v>0.10881680061007803</c:v>
                </c:pt>
                <c:pt idx="102">
                  <c:v>0.10283834524067736</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41175</c:v>
                </c:pt>
                <c:pt idx="1">
                  <c:v>41182</c:v>
                </c:pt>
                <c:pt idx="2">
                  <c:v>41196</c:v>
                </c:pt>
                <c:pt idx="3">
                  <c:v>41203</c:v>
                </c:pt>
                <c:pt idx="4">
                  <c:v>41210</c:v>
                </c:pt>
                <c:pt idx="5">
                  <c:v>41217</c:v>
                </c:pt>
                <c:pt idx="6">
                  <c:v>41224</c:v>
                </c:pt>
                <c:pt idx="7">
                  <c:v>41231</c:v>
                </c:pt>
                <c:pt idx="8">
                  <c:v>41238</c:v>
                </c:pt>
                <c:pt idx="9">
                  <c:v>41245</c:v>
                </c:pt>
                <c:pt idx="10">
                  <c:v>41252</c:v>
                </c:pt>
                <c:pt idx="11">
                  <c:v>41259</c:v>
                </c:pt>
                <c:pt idx="12">
                  <c:v>41266</c:v>
                </c:pt>
                <c:pt idx="13">
                  <c:v>41273</c:v>
                </c:pt>
                <c:pt idx="14">
                  <c:v>41280</c:v>
                </c:pt>
                <c:pt idx="15">
                  <c:v>41287</c:v>
                </c:pt>
                <c:pt idx="16">
                  <c:v>41294</c:v>
                </c:pt>
                <c:pt idx="17">
                  <c:v>41301</c:v>
                </c:pt>
                <c:pt idx="18">
                  <c:v>41308</c:v>
                </c:pt>
                <c:pt idx="19">
                  <c:v>41315</c:v>
                </c:pt>
                <c:pt idx="20">
                  <c:v>41329</c:v>
                </c:pt>
                <c:pt idx="21">
                  <c:v>41336</c:v>
                </c:pt>
                <c:pt idx="22">
                  <c:v>41343</c:v>
                </c:pt>
                <c:pt idx="23">
                  <c:v>41350</c:v>
                </c:pt>
                <c:pt idx="24">
                  <c:v>41357</c:v>
                </c:pt>
                <c:pt idx="25">
                  <c:v>41364</c:v>
                </c:pt>
                <c:pt idx="26">
                  <c:v>41371</c:v>
                </c:pt>
                <c:pt idx="27">
                  <c:v>41378</c:v>
                </c:pt>
                <c:pt idx="28">
                  <c:v>41385</c:v>
                </c:pt>
                <c:pt idx="29">
                  <c:v>41392</c:v>
                </c:pt>
                <c:pt idx="30">
                  <c:v>41399</c:v>
                </c:pt>
                <c:pt idx="31">
                  <c:v>41406</c:v>
                </c:pt>
                <c:pt idx="32">
                  <c:v>41413</c:v>
                </c:pt>
                <c:pt idx="33">
                  <c:v>41420</c:v>
                </c:pt>
                <c:pt idx="34">
                  <c:v>41427</c:v>
                </c:pt>
                <c:pt idx="35">
                  <c:v>41434</c:v>
                </c:pt>
                <c:pt idx="36">
                  <c:v>41441</c:v>
                </c:pt>
                <c:pt idx="37">
                  <c:v>41448</c:v>
                </c:pt>
                <c:pt idx="38">
                  <c:v>41455</c:v>
                </c:pt>
                <c:pt idx="39">
                  <c:v>41462</c:v>
                </c:pt>
                <c:pt idx="40">
                  <c:v>41469</c:v>
                </c:pt>
                <c:pt idx="41">
                  <c:v>41476</c:v>
                </c:pt>
                <c:pt idx="42">
                  <c:v>41483</c:v>
                </c:pt>
                <c:pt idx="43">
                  <c:v>41490</c:v>
                </c:pt>
                <c:pt idx="44">
                  <c:v>41497</c:v>
                </c:pt>
                <c:pt idx="45">
                  <c:v>41504</c:v>
                </c:pt>
                <c:pt idx="46">
                  <c:v>41511</c:v>
                </c:pt>
                <c:pt idx="47">
                  <c:v>41518</c:v>
                </c:pt>
                <c:pt idx="48">
                  <c:v>41525</c:v>
                </c:pt>
                <c:pt idx="49">
                  <c:v>41532</c:v>
                </c:pt>
                <c:pt idx="50">
                  <c:v>41539</c:v>
                </c:pt>
                <c:pt idx="51">
                  <c:v>41546</c:v>
                </c:pt>
                <c:pt idx="52">
                  <c:v>41553</c:v>
                </c:pt>
                <c:pt idx="53">
                  <c:v>41560</c:v>
                </c:pt>
                <c:pt idx="54">
                  <c:v>41567</c:v>
                </c:pt>
                <c:pt idx="55">
                  <c:v>41574</c:v>
                </c:pt>
                <c:pt idx="56">
                  <c:v>41581</c:v>
                </c:pt>
                <c:pt idx="57">
                  <c:v>41588</c:v>
                </c:pt>
                <c:pt idx="58">
                  <c:v>41595</c:v>
                </c:pt>
                <c:pt idx="59">
                  <c:v>41602</c:v>
                </c:pt>
                <c:pt idx="60">
                  <c:v>41609</c:v>
                </c:pt>
                <c:pt idx="61">
                  <c:v>41616</c:v>
                </c:pt>
                <c:pt idx="62">
                  <c:v>41623</c:v>
                </c:pt>
                <c:pt idx="63">
                  <c:v>41630</c:v>
                </c:pt>
                <c:pt idx="64">
                  <c:v>41637</c:v>
                </c:pt>
                <c:pt idx="65">
                  <c:v>41644</c:v>
                </c:pt>
                <c:pt idx="66">
                  <c:v>41651</c:v>
                </c:pt>
                <c:pt idx="67">
                  <c:v>41658</c:v>
                </c:pt>
                <c:pt idx="68">
                  <c:v>41665</c:v>
                </c:pt>
                <c:pt idx="69">
                  <c:v>41672</c:v>
                </c:pt>
                <c:pt idx="70">
                  <c:v>41679</c:v>
                </c:pt>
                <c:pt idx="71">
                  <c:v>41686</c:v>
                </c:pt>
                <c:pt idx="72">
                  <c:v>41693</c:v>
                </c:pt>
                <c:pt idx="73">
                  <c:v>41700</c:v>
                </c:pt>
                <c:pt idx="74">
                  <c:v>41707</c:v>
                </c:pt>
                <c:pt idx="75">
                  <c:v>41714</c:v>
                </c:pt>
                <c:pt idx="76">
                  <c:v>41721</c:v>
                </c:pt>
                <c:pt idx="77">
                  <c:v>41728</c:v>
                </c:pt>
                <c:pt idx="78">
                  <c:v>41735</c:v>
                </c:pt>
                <c:pt idx="79">
                  <c:v>41742</c:v>
                </c:pt>
                <c:pt idx="80">
                  <c:v>41749</c:v>
                </c:pt>
                <c:pt idx="81">
                  <c:v>41756</c:v>
                </c:pt>
                <c:pt idx="82">
                  <c:v>41763</c:v>
                </c:pt>
                <c:pt idx="83">
                  <c:v>41770</c:v>
                </c:pt>
                <c:pt idx="84">
                  <c:v>41777</c:v>
                </c:pt>
                <c:pt idx="85">
                  <c:v>41784</c:v>
                </c:pt>
                <c:pt idx="86">
                  <c:v>41791</c:v>
                </c:pt>
                <c:pt idx="87">
                  <c:v>41798</c:v>
                </c:pt>
                <c:pt idx="88">
                  <c:v>41805</c:v>
                </c:pt>
                <c:pt idx="89">
                  <c:v>41812</c:v>
                </c:pt>
                <c:pt idx="90">
                  <c:v>41819</c:v>
                </c:pt>
                <c:pt idx="91">
                  <c:v>41826</c:v>
                </c:pt>
                <c:pt idx="92">
                  <c:v>41833</c:v>
                </c:pt>
                <c:pt idx="93">
                  <c:v>41840</c:v>
                </c:pt>
                <c:pt idx="94">
                  <c:v>41847</c:v>
                </c:pt>
                <c:pt idx="95">
                  <c:v>41854</c:v>
                </c:pt>
                <c:pt idx="96">
                  <c:v>41861</c:v>
                </c:pt>
                <c:pt idx="97">
                  <c:v>41868</c:v>
                </c:pt>
                <c:pt idx="98">
                  <c:v>41875</c:v>
                </c:pt>
                <c:pt idx="99">
                  <c:v>41882</c:v>
                </c:pt>
                <c:pt idx="100">
                  <c:v>41889</c:v>
                </c:pt>
                <c:pt idx="101">
                  <c:v>41896</c:v>
                </c:pt>
              </c:numCache>
            </c:numRef>
          </c:cat>
          <c:val>
            <c:numRef>
              <c:f>[0]!_zs2</c:f>
              <c:numCache>
                <c:formatCode>0.0%</c:formatCode>
                <c:ptCount val="104"/>
                <c:pt idx="0">
                  <c:v>0</c:v>
                </c:pt>
                <c:pt idx="1">
                  <c:v>2.8204389892690029E-2</c:v>
                </c:pt>
                <c:pt idx="2">
                  <c:v>2.6603254714096414E-2</c:v>
                </c:pt>
                <c:pt idx="3">
                  <c:v>1.4397879992031015E-2</c:v>
                </c:pt>
                <c:pt idx="4">
                  <c:v>-2.1857332556039055E-2</c:v>
                </c:pt>
                <c:pt idx="5">
                  <c:v>-1.9796855318013007E-2</c:v>
                </c:pt>
                <c:pt idx="6">
                  <c:v>-5.7305415485392031E-2</c:v>
                </c:pt>
                <c:pt idx="7">
                  <c:v>-0.10491950096028735</c:v>
                </c:pt>
                <c:pt idx="8">
                  <c:v>-0.10064105777814403</c:v>
                </c:pt>
                <c:pt idx="9">
                  <c:v>-0.15960745415044419</c:v>
                </c:pt>
                <c:pt idx="10">
                  <c:v>-0.11463786653199626</c:v>
                </c:pt>
                <c:pt idx="11">
                  <c:v>-8.7562933143156885E-2</c:v>
                </c:pt>
                <c:pt idx="12">
                  <c:v>-8.2083638577068574E-2</c:v>
                </c:pt>
                <c:pt idx="13">
                  <c:v>-3.7481524606166605E-2</c:v>
                </c:pt>
                <c:pt idx="14">
                  <c:v>-3.2304083393419614E-2</c:v>
                </c:pt>
                <c:pt idx="15">
                  <c:v>9.0891981908747255E-3</c:v>
                </c:pt>
                <c:pt idx="16">
                  <c:v>4.1367820910143127E-2</c:v>
                </c:pt>
                <c:pt idx="17">
                  <c:v>1.2790182784017112E-2</c:v>
                </c:pt>
                <c:pt idx="18">
                  <c:v>4.7129282741311451E-2</c:v>
                </c:pt>
                <c:pt idx="19">
                  <c:v>7.278852390297974E-2</c:v>
                </c:pt>
                <c:pt idx="20">
                  <c:v>6.1008696788831696E-2</c:v>
                </c:pt>
                <c:pt idx="21">
                  <c:v>9.1409463548845382E-2</c:v>
                </c:pt>
                <c:pt idx="22">
                  <c:v>0.10771768154576211</c:v>
                </c:pt>
                <c:pt idx="23">
                  <c:v>8.9608711435281263E-2</c:v>
                </c:pt>
                <c:pt idx="24">
                  <c:v>0.12383245091536388</c:v>
                </c:pt>
                <c:pt idx="25">
                  <c:v>0.10590885813601103</c:v>
                </c:pt>
                <c:pt idx="26">
                  <c:v>8.7504859182785832E-2</c:v>
                </c:pt>
                <c:pt idx="27">
                  <c:v>8.7902911887431268E-2</c:v>
                </c:pt>
                <c:pt idx="28">
                  <c:v>0.12034604468427057</c:v>
                </c:pt>
                <c:pt idx="29">
                  <c:v>0.12507142769024182</c:v>
                </c:pt>
                <c:pt idx="30">
                  <c:v>0.17112191279482869</c:v>
                </c:pt>
                <c:pt idx="31">
                  <c:v>0.22150340293721693</c:v>
                </c:pt>
                <c:pt idx="32">
                  <c:v>0.28076299078402345</c:v>
                </c:pt>
                <c:pt idx="33">
                  <c:v>0.31667671532105257</c:v>
                </c:pt>
                <c:pt idx="34">
                  <c:v>0.30642387245304681</c:v>
                </c:pt>
                <c:pt idx="35">
                  <c:v>0.22997406423491862</c:v>
                </c:pt>
                <c:pt idx="36">
                  <c:v>0.24021634223555743</c:v>
                </c:pt>
                <c:pt idx="37">
                  <c:v>0.19659584224566284</c:v>
                </c:pt>
                <c:pt idx="38">
                  <c:v>0.18051355492169274</c:v>
                </c:pt>
                <c:pt idx="39">
                  <c:v>0.24158839696708245</c:v>
                </c:pt>
                <c:pt idx="40">
                  <c:v>0.27350984842499493</c:v>
                </c:pt>
                <c:pt idx="41">
                  <c:v>0.3219416283859744</c:v>
                </c:pt>
                <c:pt idx="42">
                  <c:v>0.39703716497230701</c:v>
                </c:pt>
                <c:pt idx="43">
                  <c:v>0.40559346075394576</c:v>
                </c:pt>
                <c:pt idx="44">
                  <c:v>0.41706585678974517</c:v>
                </c:pt>
                <c:pt idx="45">
                  <c:v>0.38376421368382618</c:v>
                </c:pt>
                <c:pt idx="46">
                  <c:v>0.4808998353455578</c:v>
                </c:pt>
                <c:pt idx="47">
                  <c:v>0.42152541198389315</c:v>
                </c:pt>
                <c:pt idx="48">
                  <c:v>0.49468613419560148</c:v>
                </c:pt>
                <c:pt idx="49">
                  <c:v>0.44593668639037731</c:v>
                </c:pt>
                <c:pt idx="50">
                  <c:v>0.46283174667836646</c:v>
                </c:pt>
                <c:pt idx="51">
                  <c:v>0.51104297683052402</c:v>
                </c:pt>
                <c:pt idx="52">
                  <c:v>0.54519597763345407</c:v>
                </c:pt>
                <c:pt idx="53">
                  <c:v>0.62219154983848246</c:v>
                </c:pt>
                <c:pt idx="54">
                  <c:v>0.58450962085381475</c:v>
                </c:pt>
                <c:pt idx="55">
                  <c:v>0.47279225113569057</c:v>
                </c:pt>
                <c:pt idx="56">
                  <c:v>0.40414384283467064</c:v>
                </c:pt>
                <c:pt idx="57">
                  <c:v>0.37721183044660922</c:v>
                </c:pt>
                <c:pt idx="58">
                  <c:v>0.42746326116588373</c:v>
                </c:pt>
                <c:pt idx="59">
                  <c:v>0.48706899606461973</c:v>
                </c:pt>
                <c:pt idx="60">
                  <c:v>0.54803077434309477</c:v>
                </c:pt>
                <c:pt idx="61">
                  <c:v>0.4629600343535365</c:v>
                </c:pt>
                <c:pt idx="62">
                  <c:v>0.46998862406579689</c:v>
                </c:pt>
                <c:pt idx="63">
                  <c:v>0.39736684133039102</c:v>
                </c:pt>
                <c:pt idx="64">
                  <c:v>0.41032278097756913</c:v>
                </c:pt>
                <c:pt idx="65">
                  <c:v>0.44614634323036118</c:v>
                </c:pt>
                <c:pt idx="66">
                  <c:v>0.40304299677909339</c:v>
                </c:pt>
                <c:pt idx="67">
                  <c:v>0.41573028694179781</c:v>
                </c:pt>
                <c:pt idx="68">
                  <c:v>0.52031204024781386</c:v>
                </c:pt>
                <c:pt idx="69">
                  <c:v>0.54104181928853423</c:v>
                </c:pt>
                <c:pt idx="70">
                  <c:v>0.58680081904626435</c:v>
                </c:pt>
                <c:pt idx="71">
                  <c:v>0.61035161453484266</c:v>
                </c:pt>
                <c:pt idx="72">
                  <c:v>0.63044520482324917</c:v>
                </c:pt>
                <c:pt idx="73">
                  <c:v>0.55508219991773844</c:v>
                </c:pt>
                <c:pt idx="74">
                  <c:v>0.59965524409830784</c:v>
                </c:pt>
                <c:pt idx="75">
                  <c:v>0.51060351772023549</c:v>
                </c:pt>
                <c:pt idx="76">
                  <c:v>0.55188695093203144</c:v>
                </c:pt>
                <c:pt idx="77">
                  <c:v>0.46998147145372848</c:v>
                </c:pt>
                <c:pt idx="78">
                  <c:v>0.50318678396775463</c:v>
                </c:pt>
                <c:pt idx="79">
                  <c:v>0.55001611634425673</c:v>
                </c:pt>
                <c:pt idx="80">
                  <c:v>0.56544850027442406</c:v>
                </c:pt>
                <c:pt idx="81">
                  <c:v>0.45583078310996639</c:v>
                </c:pt>
                <c:pt idx="82">
                  <c:v>0.45818477992396978</c:v>
                </c:pt>
                <c:pt idx="83">
                  <c:v>0.43765258358909942</c:v>
                </c:pt>
                <c:pt idx="84">
                  <c:v>0.42734068245630952</c:v>
                </c:pt>
                <c:pt idx="85">
                  <c:v>0.47770734241220736</c:v>
                </c:pt>
                <c:pt idx="86">
                  <c:v>0.51983215903629532</c:v>
                </c:pt>
                <c:pt idx="87">
                  <c:v>0.50215628286756497</c:v>
                </c:pt>
                <c:pt idx="88">
                  <c:v>0.54005193715045707</c:v>
                </c:pt>
                <c:pt idx="89">
                  <c:v>0.52336023415420829</c:v>
                </c:pt>
                <c:pt idx="90">
                  <c:v>0.59051571514177792</c:v>
                </c:pt>
                <c:pt idx="91">
                  <c:v>0.64916870898895662</c:v>
                </c:pt>
                <c:pt idx="92">
                  <c:v>0.64027794656775683</c:v>
                </c:pt>
                <c:pt idx="93">
                  <c:v>0.59890671340231516</c:v>
                </c:pt>
                <c:pt idx="94">
                  <c:v>0.58716350241233317</c:v>
                </c:pt>
                <c:pt idx="95">
                  <c:v>0.61350355412637469</c:v>
                </c:pt>
                <c:pt idx="96">
                  <c:v>0.65808263537401079</c:v>
                </c:pt>
                <c:pt idx="97">
                  <c:v>0.70051868905351133</c:v>
                </c:pt>
                <c:pt idx="98">
                  <c:v>0.75246528883297459</c:v>
                </c:pt>
                <c:pt idx="99">
                  <c:v>0.71100710877771189</c:v>
                </c:pt>
                <c:pt idx="100">
                  <c:v>0.81862734418658012</c:v>
                </c:pt>
                <c:pt idx="101">
                  <c:v>0.85240880288372334</c:v>
                </c:pt>
                <c:pt idx="102">
                  <c:v>0.84306184817721253</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41175</c:v>
                </c:pt>
                <c:pt idx="1">
                  <c:v>41182</c:v>
                </c:pt>
                <c:pt idx="2">
                  <c:v>41196</c:v>
                </c:pt>
                <c:pt idx="3">
                  <c:v>41203</c:v>
                </c:pt>
                <c:pt idx="4">
                  <c:v>41210</c:v>
                </c:pt>
                <c:pt idx="5">
                  <c:v>41217</c:v>
                </c:pt>
                <c:pt idx="6">
                  <c:v>41224</c:v>
                </c:pt>
                <c:pt idx="7">
                  <c:v>41231</c:v>
                </c:pt>
                <c:pt idx="8">
                  <c:v>41238</c:v>
                </c:pt>
                <c:pt idx="9">
                  <c:v>41245</c:v>
                </c:pt>
                <c:pt idx="10">
                  <c:v>41252</c:v>
                </c:pt>
                <c:pt idx="11">
                  <c:v>41259</c:v>
                </c:pt>
                <c:pt idx="12">
                  <c:v>41266</c:v>
                </c:pt>
                <c:pt idx="13">
                  <c:v>41273</c:v>
                </c:pt>
                <c:pt idx="14">
                  <c:v>41280</c:v>
                </c:pt>
                <c:pt idx="15">
                  <c:v>41287</c:v>
                </c:pt>
                <c:pt idx="16">
                  <c:v>41294</c:v>
                </c:pt>
                <c:pt idx="17">
                  <c:v>41301</c:v>
                </c:pt>
                <c:pt idx="18">
                  <c:v>41308</c:v>
                </c:pt>
                <c:pt idx="19">
                  <c:v>41315</c:v>
                </c:pt>
                <c:pt idx="20">
                  <c:v>41329</c:v>
                </c:pt>
                <c:pt idx="21">
                  <c:v>41336</c:v>
                </c:pt>
                <c:pt idx="22">
                  <c:v>41343</c:v>
                </c:pt>
                <c:pt idx="23">
                  <c:v>41350</c:v>
                </c:pt>
                <c:pt idx="24">
                  <c:v>41357</c:v>
                </c:pt>
                <c:pt idx="25">
                  <c:v>41364</c:v>
                </c:pt>
                <c:pt idx="26">
                  <c:v>41371</c:v>
                </c:pt>
                <c:pt idx="27">
                  <c:v>41378</c:v>
                </c:pt>
                <c:pt idx="28">
                  <c:v>41385</c:v>
                </c:pt>
                <c:pt idx="29">
                  <c:v>41392</c:v>
                </c:pt>
                <c:pt idx="30">
                  <c:v>41399</c:v>
                </c:pt>
                <c:pt idx="31">
                  <c:v>41406</c:v>
                </c:pt>
                <c:pt idx="32">
                  <c:v>41413</c:v>
                </c:pt>
                <c:pt idx="33">
                  <c:v>41420</c:v>
                </c:pt>
                <c:pt idx="34">
                  <c:v>41427</c:v>
                </c:pt>
                <c:pt idx="35">
                  <c:v>41434</c:v>
                </c:pt>
                <c:pt idx="36">
                  <c:v>41441</c:v>
                </c:pt>
                <c:pt idx="37">
                  <c:v>41448</c:v>
                </c:pt>
                <c:pt idx="38">
                  <c:v>41455</c:v>
                </c:pt>
                <c:pt idx="39">
                  <c:v>41462</c:v>
                </c:pt>
                <c:pt idx="40">
                  <c:v>41469</c:v>
                </c:pt>
                <c:pt idx="41">
                  <c:v>41476</c:v>
                </c:pt>
                <c:pt idx="42">
                  <c:v>41483</c:v>
                </c:pt>
                <c:pt idx="43">
                  <c:v>41490</c:v>
                </c:pt>
                <c:pt idx="44">
                  <c:v>41497</c:v>
                </c:pt>
                <c:pt idx="45">
                  <c:v>41504</c:v>
                </c:pt>
                <c:pt idx="46">
                  <c:v>41511</c:v>
                </c:pt>
                <c:pt idx="47">
                  <c:v>41518</c:v>
                </c:pt>
                <c:pt idx="48">
                  <c:v>41525</c:v>
                </c:pt>
                <c:pt idx="49">
                  <c:v>41532</c:v>
                </c:pt>
                <c:pt idx="50">
                  <c:v>41539</c:v>
                </c:pt>
                <c:pt idx="51">
                  <c:v>41546</c:v>
                </c:pt>
                <c:pt idx="52">
                  <c:v>41553</c:v>
                </c:pt>
                <c:pt idx="53">
                  <c:v>41560</c:v>
                </c:pt>
                <c:pt idx="54">
                  <c:v>41567</c:v>
                </c:pt>
                <c:pt idx="55">
                  <c:v>41574</c:v>
                </c:pt>
                <c:pt idx="56">
                  <c:v>41581</c:v>
                </c:pt>
                <c:pt idx="57">
                  <c:v>41588</c:v>
                </c:pt>
                <c:pt idx="58">
                  <c:v>41595</c:v>
                </c:pt>
                <c:pt idx="59">
                  <c:v>41602</c:v>
                </c:pt>
                <c:pt idx="60">
                  <c:v>41609</c:v>
                </c:pt>
                <c:pt idx="61">
                  <c:v>41616</c:v>
                </c:pt>
                <c:pt idx="62">
                  <c:v>41623</c:v>
                </c:pt>
                <c:pt idx="63">
                  <c:v>41630</c:v>
                </c:pt>
                <c:pt idx="64">
                  <c:v>41637</c:v>
                </c:pt>
                <c:pt idx="65">
                  <c:v>41644</c:v>
                </c:pt>
                <c:pt idx="66">
                  <c:v>41651</c:v>
                </c:pt>
                <c:pt idx="67">
                  <c:v>41658</c:v>
                </c:pt>
                <c:pt idx="68">
                  <c:v>41665</c:v>
                </c:pt>
                <c:pt idx="69">
                  <c:v>41672</c:v>
                </c:pt>
                <c:pt idx="70">
                  <c:v>41679</c:v>
                </c:pt>
                <c:pt idx="71">
                  <c:v>41686</c:v>
                </c:pt>
                <c:pt idx="72">
                  <c:v>41693</c:v>
                </c:pt>
                <c:pt idx="73">
                  <c:v>41700</c:v>
                </c:pt>
                <c:pt idx="74">
                  <c:v>41707</c:v>
                </c:pt>
                <c:pt idx="75">
                  <c:v>41714</c:v>
                </c:pt>
                <c:pt idx="76">
                  <c:v>41721</c:v>
                </c:pt>
                <c:pt idx="77">
                  <c:v>41728</c:v>
                </c:pt>
                <c:pt idx="78">
                  <c:v>41735</c:v>
                </c:pt>
                <c:pt idx="79">
                  <c:v>41742</c:v>
                </c:pt>
                <c:pt idx="80">
                  <c:v>41749</c:v>
                </c:pt>
                <c:pt idx="81">
                  <c:v>41756</c:v>
                </c:pt>
                <c:pt idx="82">
                  <c:v>41763</c:v>
                </c:pt>
                <c:pt idx="83">
                  <c:v>41770</c:v>
                </c:pt>
                <c:pt idx="84">
                  <c:v>41777</c:v>
                </c:pt>
                <c:pt idx="85">
                  <c:v>41784</c:v>
                </c:pt>
                <c:pt idx="86">
                  <c:v>41791</c:v>
                </c:pt>
                <c:pt idx="87">
                  <c:v>41798</c:v>
                </c:pt>
                <c:pt idx="88">
                  <c:v>41805</c:v>
                </c:pt>
                <c:pt idx="89">
                  <c:v>41812</c:v>
                </c:pt>
                <c:pt idx="90">
                  <c:v>41819</c:v>
                </c:pt>
                <c:pt idx="91">
                  <c:v>41826</c:v>
                </c:pt>
                <c:pt idx="92">
                  <c:v>41833</c:v>
                </c:pt>
                <c:pt idx="93">
                  <c:v>41840</c:v>
                </c:pt>
                <c:pt idx="94">
                  <c:v>41847</c:v>
                </c:pt>
                <c:pt idx="95">
                  <c:v>41854</c:v>
                </c:pt>
                <c:pt idx="96">
                  <c:v>41861</c:v>
                </c:pt>
                <c:pt idx="97">
                  <c:v>41868</c:v>
                </c:pt>
                <c:pt idx="98">
                  <c:v>41875</c:v>
                </c:pt>
                <c:pt idx="99">
                  <c:v>41882</c:v>
                </c:pt>
                <c:pt idx="100">
                  <c:v>41889</c:v>
                </c:pt>
                <c:pt idx="101">
                  <c:v>41896</c:v>
                </c:pt>
              </c:numCache>
            </c:numRef>
          </c:cat>
          <c:val>
            <c:numRef>
              <c:f>[0]!_zs3</c:f>
              <c:numCache>
                <c:formatCode>0.0%</c:formatCode>
                <c:ptCount val="104"/>
                <c:pt idx="0">
                  <c:v>0</c:v>
                </c:pt>
                <c:pt idx="1">
                  <c:v>5.1285381878128034E-2</c:v>
                </c:pt>
                <c:pt idx="2">
                  <c:v>5.4131807969672208E-2</c:v>
                </c:pt>
                <c:pt idx="3">
                  <c:v>5.4123789868006034E-2</c:v>
                </c:pt>
                <c:pt idx="4">
                  <c:v>2.8481900739108612E-2</c:v>
                </c:pt>
                <c:pt idx="5">
                  <c:v>2.8481900739108612E-2</c:v>
                </c:pt>
                <c:pt idx="6">
                  <c:v>-1.4254581142387091E-2</c:v>
                </c:pt>
                <c:pt idx="7">
                  <c:v>-6.2691933308637648E-2</c:v>
                </c:pt>
                <c:pt idx="8">
                  <c:v>-7.4093673878147359E-2</c:v>
                </c:pt>
                <c:pt idx="9">
                  <c:v>-9.6881118813834211E-2</c:v>
                </c:pt>
                <c:pt idx="10">
                  <c:v>-4.2758932566161478E-2</c:v>
                </c:pt>
                <c:pt idx="11">
                  <c:v>-2.2817913722018912E-2</c:v>
                </c:pt>
                <c:pt idx="12">
                  <c:v>-3.4203618088196053E-2</c:v>
                </c:pt>
                <c:pt idx="13">
                  <c:v>-1.1408155050842805E-2</c:v>
                </c:pt>
                <c:pt idx="14">
                  <c:v>-5.707284766088061E-3</c:v>
                </c:pt>
                <c:pt idx="15">
                  <c:v>-1.1408155050842805E-2</c:v>
                </c:pt>
                <c:pt idx="16">
                  <c:v>2.2781030454353646E-2</c:v>
                </c:pt>
                <c:pt idx="17">
                  <c:v>-1.4262599244053376E-2</c:v>
                </c:pt>
                <c:pt idx="18">
                  <c:v>3.7021179013741357E-2</c:v>
                </c:pt>
                <c:pt idx="19">
                  <c:v>6.5510696949433012E-2</c:v>
                </c:pt>
                <c:pt idx="20">
                  <c:v>8.5347881376995893E-3</c:v>
                </c:pt>
                <c:pt idx="21">
                  <c:v>5.6857962536220885E-3</c:v>
                </c:pt>
                <c:pt idx="22">
                  <c:v>-8.5590829857487005E-3</c:v>
                </c:pt>
                <c:pt idx="23">
                  <c:v>-2.8501785631241172E-2</c:v>
                </c:pt>
                <c:pt idx="24">
                  <c:v>-8.5590028047319855E-3</c:v>
                </c:pt>
                <c:pt idx="25">
                  <c:v>5.6858764346388035E-3</c:v>
                </c:pt>
                <c:pt idx="26">
                  <c:v>4.2722530384596169E-2</c:v>
                </c:pt>
                <c:pt idx="27">
                  <c:v>-5.7099307396377696E-3</c:v>
                </c:pt>
                <c:pt idx="28">
                  <c:v>5.6859566156552965E-3</c:v>
                </c:pt>
                <c:pt idx="29">
                  <c:v>1.7081843970948585E-2</c:v>
                </c:pt>
                <c:pt idx="30">
                  <c:v>3.7024626797457882E-2</c:v>
                </c:pt>
                <c:pt idx="31">
                  <c:v>4.2722530384596169E-2</c:v>
                </c:pt>
                <c:pt idx="32">
                  <c:v>5.6967409623966958E-2</c:v>
                </c:pt>
                <c:pt idx="33">
                  <c:v>4.8420433971734456E-2</c:v>
                </c:pt>
                <c:pt idx="34">
                  <c:v>7.1212128501304317E-2</c:v>
                </c:pt>
                <c:pt idx="35">
                  <c:v>2.5628659261147879E-2</c:v>
                </c:pt>
                <c:pt idx="36">
                  <c:v>1.7081763789932092E-2</c:v>
                </c:pt>
                <c:pt idx="37">
                  <c:v>-4.5595576573672747E-2</c:v>
                </c:pt>
                <c:pt idx="38">
                  <c:v>-0.11112190882135531</c:v>
                </c:pt>
                <c:pt idx="39">
                  <c:v>-0.10534991797481996</c:v>
                </c:pt>
                <c:pt idx="40">
                  <c:v>-7.9376239798970127E-2</c:v>
                </c:pt>
                <c:pt idx="41">
                  <c:v>-0.11400786415411435</c:v>
                </c:pt>
                <c:pt idx="42">
                  <c:v>-0.11112182864033848</c:v>
                </c:pt>
                <c:pt idx="43">
                  <c:v>-7.649012410417777E-2</c:v>
                </c:pt>
                <c:pt idx="44">
                  <c:v>-4.47444550817927E-2</c:v>
                </c:pt>
                <c:pt idx="45">
                  <c:v>-4.763041041455196E-2</c:v>
                </c:pt>
                <c:pt idx="46">
                  <c:v>-7.3604168771418399E-2</c:v>
                </c:pt>
                <c:pt idx="47">
                  <c:v>-6.4946302773140729E-2</c:v>
                </c:pt>
                <c:pt idx="48">
                  <c:v>-6.2060427621398184E-2</c:v>
                </c:pt>
                <c:pt idx="49">
                  <c:v>-2.1656892600735556E-2</c:v>
                </c:pt>
                <c:pt idx="50">
                  <c:v>4.3168657561309942E-3</c:v>
                </c:pt>
                <c:pt idx="51">
                  <c:v>-5.6288436774862949E-2</c:v>
                </c:pt>
                <c:pt idx="52">
                  <c:v>-5.3402481442103911E-2</c:v>
                </c:pt>
                <c:pt idx="53">
                  <c:v>1.0088696240632578E-2</c:v>
                </c:pt>
                <c:pt idx="54">
                  <c:v>-1.5884981935217035E-2</c:v>
                </c:pt>
                <c:pt idx="55">
                  <c:v>-3.031483878002994E-2</c:v>
                </c:pt>
                <c:pt idx="56">
                  <c:v>-1.588490175420032E-2</c:v>
                </c:pt>
                <c:pt idx="57">
                  <c:v>-4.4744535262809526E-2</c:v>
                </c:pt>
                <c:pt idx="58">
                  <c:v>-5.3402401261087085E-2</c:v>
                </c:pt>
                <c:pt idx="59">
                  <c:v>-3.8972464235257576E-2</c:v>
                </c:pt>
                <c:pt idx="60">
                  <c:v>-7.2269555749059355E-3</c:v>
                </c:pt>
                <c:pt idx="61">
                  <c:v>-2.165681241971873E-2</c:v>
                </c:pt>
                <c:pt idx="62">
                  <c:v>-3.897254441627418E-2</c:v>
                </c:pt>
                <c:pt idx="63">
                  <c:v>-7.649012410417777E-2</c:v>
                </c:pt>
                <c:pt idx="64">
                  <c:v>-7.6490204285194374E-2</c:v>
                </c:pt>
                <c:pt idx="65">
                  <c:v>-8.5148150464488759E-2</c:v>
                </c:pt>
                <c:pt idx="66">
                  <c:v>-0.13420955148342917</c:v>
                </c:pt>
                <c:pt idx="67">
                  <c:v>-0.13709550681618832</c:v>
                </c:pt>
                <c:pt idx="68">
                  <c:v>-0.12555160530413478</c:v>
                </c:pt>
                <c:pt idx="69">
                  <c:v>-0.13420955148342917</c:v>
                </c:pt>
                <c:pt idx="70">
                  <c:v>-0.12555168548515139</c:v>
                </c:pt>
                <c:pt idx="71">
                  <c:v>-0.10075698897831753</c:v>
                </c:pt>
                <c:pt idx="72">
                  <c:v>-7.2387983110670628E-2</c:v>
                </c:pt>
                <c:pt idx="73">
                  <c:v>-9.6776963673188665E-2</c:v>
                </c:pt>
                <c:pt idx="74">
                  <c:v>-4.7595611853320063E-2</c:v>
                </c:pt>
                <c:pt idx="75">
                  <c:v>-9.7078444295842337E-2</c:v>
                </c:pt>
                <c:pt idx="76">
                  <c:v>-8.5904818718739562E-2</c:v>
                </c:pt>
                <c:pt idx="77">
                  <c:v>-9.7988418653953246E-2</c:v>
                </c:pt>
                <c:pt idx="78">
                  <c:v>-0.10106608679755424</c:v>
                </c:pt>
                <c:pt idx="79">
                  <c:v>-7.7458790966486002E-2</c:v>
                </c:pt>
                <c:pt idx="80">
                  <c:v>-8.2092371738436754E-2</c:v>
                </c:pt>
                <c:pt idx="81">
                  <c:v>-9.9517550822737499E-2</c:v>
                </c:pt>
                <c:pt idx="82">
                  <c:v>-7.0898300002084746E-2</c:v>
                </c:pt>
                <c:pt idx="83">
                  <c:v>-5.9812312276194768E-2</c:v>
                </c:pt>
                <c:pt idx="84">
                  <c:v>-5.6187649236917325E-2</c:v>
                </c:pt>
                <c:pt idx="85">
                  <c:v>-5.8709743116058921E-2</c:v>
                </c:pt>
                <c:pt idx="86">
                  <c:v>-4.5829224056229467E-2</c:v>
                </c:pt>
                <c:pt idx="87">
                  <c:v>-6.2953563966009707E-2</c:v>
                </c:pt>
                <c:pt idx="88">
                  <c:v>-6.6350432736946963E-2</c:v>
                </c:pt>
                <c:pt idx="89">
                  <c:v>-5.9861703782459363E-2</c:v>
                </c:pt>
                <c:pt idx="90">
                  <c:v>-1.5723176643590575E-2</c:v>
                </c:pt>
                <c:pt idx="91">
                  <c:v>-1.3390069420724293E-2</c:v>
                </c:pt>
                <c:pt idx="92">
                  <c:v>8.8876647920343999E-3</c:v>
                </c:pt>
                <c:pt idx="93">
                  <c:v>-5.4163078566171752E-3</c:v>
                </c:pt>
                <c:pt idx="94">
                  <c:v>2.8820665534510681E-2</c:v>
                </c:pt>
                <c:pt idx="95">
                  <c:v>2.3579312656252682E-2</c:v>
                </c:pt>
                <c:pt idx="96">
                  <c:v>3.3856755010110762E-2</c:v>
                </c:pt>
                <c:pt idx="97">
                  <c:v>5.6417848935757187E-2</c:v>
                </c:pt>
                <c:pt idx="98">
                  <c:v>3.425942407579341E-2</c:v>
                </c:pt>
                <c:pt idx="99">
                  <c:v>2.2755292348004774E-2</c:v>
                </c:pt>
                <c:pt idx="100">
                  <c:v>6.2279001072822027E-2</c:v>
                </c:pt>
                <c:pt idx="101">
                  <c:v>5.4596136237168968E-2</c:v>
                </c:pt>
                <c:pt idx="102">
                  <c:v>6.4156038672907867E-2</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2.4920492773287117E-2</c:v>
                </c:pt>
                <c:pt idx="2">
                  <c:v>2.1483396808626098E-2</c:v>
                </c:pt>
                <c:pt idx="3">
                  <c:v>4.7149423274130964E-3</c:v>
                </c:pt>
                <c:pt idx="4">
                  <c:v>-3.2723171448131305E-2</c:v>
                </c:pt>
                <c:pt idx="5">
                  <c:v>-3.6375506299033189E-2</c:v>
                </c:pt>
                <c:pt idx="6">
                  <c:v>-7.4304633783814911E-2</c:v>
                </c:pt>
                <c:pt idx="7">
                  <c:v>-0.12154956931371486</c:v>
                </c:pt>
                <c:pt idx="8">
                  <c:v>-0.11390858885215938</c:v>
                </c:pt>
                <c:pt idx="9">
                  <c:v>-0.17924031704149845</c:v>
                </c:pt>
                <c:pt idx="10">
                  <c:v>-0.13503563077975256</c:v>
                </c:pt>
                <c:pt idx="11">
                  <c:v>-0.10671826480867086</c:v>
                </c:pt>
                <c:pt idx="12">
                  <c:v>-9.9857525309738793E-2</c:v>
                </c:pt>
                <c:pt idx="13">
                  <c:v>-4.7453582725249799E-2</c:v>
                </c:pt>
                <c:pt idx="14">
                  <c:v>-3.8891110781974936E-2</c:v>
                </c:pt>
                <c:pt idx="15">
                  <c:v>3.9145227192043386E-3</c:v>
                </c:pt>
                <c:pt idx="16">
                  <c:v>3.5184697160904888E-2</c:v>
                </c:pt>
                <c:pt idx="17">
                  <c:v>9.4972813310802984E-3</c:v>
                </c:pt>
                <c:pt idx="18">
                  <c:v>4.4863720826554987E-2</c:v>
                </c:pt>
                <c:pt idx="19">
                  <c:v>5.6519579138024856E-2</c:v>
                </c:pt>
                <c:pt idx="20">
                  <c:v>5.6249857908704071E-2</c:v>
                </c:pt>
                <c:pt idx="21">
                  <c:v>9.3082948627455364E-2</c:v>
                </c:pt>
                <c:pt idx="22">
                  <c:v>0.11974021742625141</c:v>
                </c:pt>
                <c:pt idx="23">
                  <c:v>0.10890657166022244</c:v>
                </c:pt>
                <c:pt idx="24">
                  <c:v>0.14325466217516936</c:v>
                </c:pt>
                <c:pt idx="25">
                  <c:v>9.9982632912366531E-2</c:v>
                </c:pt>
                <c:pt idx="26">
                  <c:v>6.9792890417443854E-2</c:v>
                </c:pt>
                <c:pt idx="27">
                  <c:v>8.2159104315660647E-2</c:v>
                </c:pt>
                <c:pt idx="28">
                  <c:v>0.11199457705626115</c:v>
                </c:pt>
                <c:pt idx="29">
                  <c:v>9.842739743497142E-2</c:v>
                </c:pt>
                <c:pt idx="30">
                  <c:v>0.14324107522047513</c:v>
                </c:pt>
                <c:pt idx="31">
                  <c:v>0.18989430559966824</c:v>
                </c:pt>
                <c:pt idx="32">
                  <c:v>0.24316599720646837</c:v>
                </c:pt>
                <c:pt idx="33">
                  <c:v>0.28956457307837757</c:v>
                </c:pt>
                <c:pt idx="34">
                  <c:v>0.28011646038037274</c:v>
                </c:pt>
                <c:pt idx="35">
                  <c:v>0.19924683877975169</c:v>
                </c:pt>
                <c:pt idx="36">
                  <c:v>0.19494246462784326</c:v>
                </c:pt>
                <c:pt idx="37">
                  <c:v>0.16543960322863716</c:v>
                </c:pt>
                <c:pt idx="38">
                  <c:v>0.15974619837680293</c:v>
                </c:pt>
                <c:pt idx="39">
                  <c:v>0.21313115944748717</c:v>
                </c:pt>
                <c:pt idx="40">
                  <c:v>0.22441869021487704</c:v>
                </c:pt>
                <c:pt idx="41">
                  <c:v>0.29453403538877043</c:v>
                </c:pt>
                <c:pt idx="42">
                  <c:v>0.3652976531831611</c:v>
                </c:pt>
                <c:pt idx="43">
                  <c:v>0.37377813256320858</c:v>
                </c:pt>
                <c:pt idx="44">
                  <c:v>0.38604426037932349</c:v>
                </c:pt>
                <c:pt idx="45">
                  <c:v>0.35587503284074584</c:v>
                </c:pt>
                <c:pt idx="46">
                  <c:v>0.46585759714571706</c:v>
                </c:pt>
                <c:pt idx="47">
                  <c:v>0.40772365909873298</c:v>
                </c:pt>
                <c:pt idx="48">
                  <c:v>0.47260338562696602</c:v>
                </c:pt>
                <c:pt idx="49">
                  <c:v>0.42245884598864003</c:v>
                </c:pt>
                <c:pt idx="50">
                  <c:v>0.42565097319589795</c:v>
                </c:pt>
                <c:pt idx="51">
                  <c:v>0.48005892433559461</c:v>
                </c:pt>
                <c:pt idx="52">
                  <c:v>0.51044224730383037</c:v>
                </c:pt>
                <c:pt idx="53">
                  <c:v>0.5945907642877255</c:v>
                </c:pt>
                <c:pt idx="54">
                  <c:v>0.56000638183297724</c:v>
                </c:pt>
                <c:pt idx="55">
                  <c:v>0.45123574698184621</c:v>
                </c:pt>
                <c:pt idx="56">
                  <c:v>0.37588417780292471</c:v>
                </c:pt>
                <c:pt idx="57">
                  <c:v>0.36194012834425737</c:v>
                </c:pt>
                <c:pt idx="58">
                  <c:v>0.41534903474103602</c:v>
                </c:pt>
                <c:pt idx="59">
                  <c:v>0.49200535514348975</c:v>
                </c:pt>
                <c:pt idx="60">
                  <c:v>0.54697104404715846</c:v>
                </c:pt>
                <c:pt idx="61">
                  <c:v>0.46533887142987629</c:v>
                </c:pt>
                <c:pt idx="62">
                  <c:v>0.46079921427044579</c:v>
                </c:pt>
                <c:pt idx="63">
                  <c:v>0.38903379398490734</c:v>
                </c:pt>
                <c:pt idx="64">
                  <c:v>0.39143142065332803</c:v>
                </c:pt>
                <c:pt idx="65">
                  <c:v>0.43344531136390008</c:v>
                </c:pt>
                <c:pt idx="66">
                  <c:v>0.37616741872478765</c:v>
                </c:pt>
                <c:pt idx="67">
                  <c:v>0.38338128452145859</c:v>
                </c:pt>
                <c:pt idx="68">
                  <c:v>0.49707880474079769</c:v>
                </c:pt>
                <c:pt idx="69">
                  <c:v>0.50400936235345428</c:v>
                </c:pt>
                <c:pt idx="70">
                  <c:v>0.54984589568366649</c:v>
                </c:pt>
                <c:pt idx="71">
                  <c:v>0.59433328477005953</c:v>
                </c:pt>
                <c:pt idx="72">
                  <c:v>0.60986646983070503</c:v>
                </c:pt>
                <c:pt idx="73">
                  <c:v>0.56190014772113805</c:v>
                </c:pt>
                <c:pt idx="74">
                  <c:v>0.60421362405649681</c:v>
                </c:pt>
                <c:pt idx="75">
                  <c:v>0.51034754219388412</c:v>
                </c:pt>
                <c:pt idx="76">
                  <c:v>0.55659686335061576</c:v>
                </c:pt>
                <c:pt idx="77">
                  <c:v>0.47280207802382734</c:v>
                </c:pt>
                <c:pt idx="78">
                  <c:v>0.51467202772922582</c:v>
                </c:pt>
                <c:pt idx="79">
                  <c:v>0.56863988260871157</c:v>
                </c:pt>
                <c:pt idx="80">
                  <c:v>0.58672600264663122</c:v>
                </c:pt>
                <c:pt idx="81">
                  <c:v>0.46050662390946195</c:v>
                </c:pt>
                <c:pt idx="82">
                  <c:v>0.44120803632048577</c:v>
                </c:pt>
                <c:pt idx="83">
                  <c:v>0.42105764083921104</c:v>
                </c:pt>
                <c:pt idx="84">
                  <c:v>0.41875794786402976</c:v>
                </c:pt>
                <c:pt idx="85">
                  <c:v>0.48122773875003522</c:v>
                </c:pt>
                <c:pt idx="86">
                  <c:v>0.52630420976320913</c:v>
                </c:pt>
                <c:pt idx="87">
                  <c:v>0.51731590113593673</c:v>
                </c:pt>
                <c:pt idx="88">
                  <c:v>0.56723639054611619</c:v>
                </c:pt>
                <c:pt idx="89">
                  <c:v>0.52585631109337183</c:v>
                </c:pt>
                <c:pt idx="90">
                  <c:v>0.59783454882768128</c:v>
                </c:pt>
                <c:pt idx="91">
                  <c:v>0.63746204564920839</c:v>
                </c:pt>
                <c:pt idx="92">
                  <c:v>0.64461624991709932</c:v>
                </c:pt>
                <c:pt idx="93">
                  <c:v>0.62170770263295005</c:v>
                </c:pt>
                <c:pt idx="94">
                  <c:v>0.61051716388867239</c:v>
                </c:pt>
                <c:pt idx="95">
                  <c:v>0.64161904842619344</c:v>
                </c:pt>
                <c:pt idx="96">
                  <c:v>0.68888295188294357</c:v>
                </c:pt>
                <c:pt idx="97">
                  <c:v>0.72415899104619696</c:v>
                </c:pt>
                <c:pt idx="98">
                  <c:v>0.79206571619864974</c:v>
                </c:pt>
                <c:pt idx="99">
                  <c:v>0.75058561792595535</c:v>
                </c:pt>
                <c:pt idx="100">
                  <c:v>0.86082626710796006</c:v>
                </c:pt>
                <c:pt idx="101">
                  <c:v>0.91131249847819373</c:v>
                </c:pt>
                <c:pt idx="102">
                  <c:v>0.90944099636232845</c:v>
                </c:pt>
              </c:numCache>
            </c:numRef>
          </c:val>
          <c:smooth val="0"/>
        </c:ser>
        <c:ser>
          <c:idx val="4"/>
          <c:order val="4"/>
          <c:tx>
            <c:strRef>
              <c:f>市场表现!$T$2</c:f>
              <c:strCache>
                <c:ptCount val="1"/>
                <c:pt idx="0">
                  <c:v>增值服务Ⅱ(中信)</c:v>
                </c:pt>
              </c:strCache>
            </c:strRef>
          </c:tx>
          <c:marker>
            <c:symbol val="none"/>
          </c:marker>
          <c:val>
            <c:numRef>
              <c:f>[0]!_zs5</c:f>
              <c:numCache>
                <c:formatCode>0.0%</c:formatCode>
                <c:ptCount val="104"/>
                <c:pt idx="0">
                  <c:v>0</c:v>
                </c:pt>
                <c:pt idx="1">
                  <c:v>1.3962526058710401E-2</c:v>
                </c:pt>
                <c:pt idx="2">
                  <c:v>1.4112162309791065E-2</c:v>
                </c:pt>
                <c:pt idx="3">
                  <c:v>8.5034233358636246E-3</c:v>
                </c:pt>
                <c:pt idx="4">
                  <c:v>-3.5614240997676294E-2</c:v>
                </c:pt>
                <c:pt idx="5">
                  <c:v>-2.8060411479812197E-3</c:v>
                </c:pt>
                <c:pt idx="6">
                  <c:v>-3.143436557346968E-2</c:v>
                </c:pt>
                <c:pt idx="7">
                  <c:v>-7.9753501384361325E-2</c:v>
                </c:pt>
                <c:pt idx="8">
                  <c:v>-7.1789075776574784E-2</c:v>
                </c:pt>
                <c:pt idx="9">
                  <c:v>-0.14624711649769495</c:v>
                </c:pt>
                <c:pt idx="10">
                  <c:v>-0.10954683799896936</c:v>
                </c:pt>
                <c:pt idx="11">
                  <c:v>-7.9502119711350239E-2</c:v>
                </c:pt>
                <c:pt idx="12">
                  <c:v>-5.8963279209768737E-2</c:v>
                </c:pt>
                <c:pt idx="13">
                  <c:v>-2.4897538474633607E-2</c:v>
                </c:pt>
                <c:pt idx="14">
                  <c:v>-3.7258793998682704E-2</c:v>
                </c:pt>
                <c:pt idx="15">
                  <c:v>5.8423468241196597E-2</c:v>
                </c:pt>
                <c:pt idx="16">
                  <c:v>9.3166909388834318E-2</c:v>
                </c:pt>
                <c:pt idx="17">
                  <c:v>6.1369206034208146E-2</c:v>
                </c:pt>
                <c:pt idx="18">
                  <c:v>6.8561866412236716E-2</c:v>
                </c:pt>
                <c:pt idx="19">
                  <c:v>0.15782847438703573</c:v>
                </c:pt>
                <c:pt idx="20">
                  <c:v>0.14841214341550346</c:v>
                </c:pt>
                <c:pt idx="21">
                  <c:v>0.19064534880201078</c:v>
                </c:pt>
                <c:pt idx="22">
                  <c:v>0.19645721717957887</c:v>
                </c:pt>
                <c:pt idx="23">
                  <c:v>0.14517924136770066</c:v>
                </c:pt>
                <c:pt idx="24">
                  <c:v>0.19695564324296089</c:v>
                </c:pt>
                <c:pt idx="25">
                  <c:v>0.25883809438957139</c:v>
                </c:pt>
                <c:pt idx="26">
                  <c:v>0.2244054918311349</c:v>
                </c:pt>
                <c:pt idx="27">
                  <c:v>0.23145926880462775</c:v>
                </c:pt>
                <c:pt idx="28">
                  <c:v>0.30349990697432339</c:v>
                </c:pt>
                <c:pt idx="29">
                  <c:v>0.38735331513421589</c:v>
                </c:pt>
                <c:pt idx="30">
                  <c:v>0.47406942019657472</c:v>
                </c:pt>
                <c:pt idx="31">
                  <c:v>0.59532890924480042</c:v>
                </c:pt>
                <c:pt idx="32">
                  <c:v>0.73462833147357265</c:v>
                </c:pt>
                <c:pt idx="33">
                  <c:v>0.7685949472283724</c:v>
                </c:pt>
                <c:pt idx="34">
                  <c:v>0.71625370464930471</c:v>
                </c:pt>
                <c:pt idx="35">
                  <c:v>0.62215906857578185</c:v>
                </c:pt>
                <c:pt idx="36">
                  <c:v>0.71847430300093862</c:v>
                </c:pt>
                <c:pt idx="37">
                  <c:v>0.6341393661079493</c:v>
                </c:pt>
                <c:pt idx="38">
                  <c:v>0.62903799884284894</c:v>
                </c:pt>
                <c:pt idx="39">
                  <c:v>0.77138734400804854</c:v>
                </c:pt>
                <c:pt idx="40">
                  <c:v>0.90545193717048478</c:v>
                </c:pt>
                <c:pt idx="41">
                  <c:v>0.96949345147127386</c:v>
                </c:pt>
                <c:pt idx="42">
                  <c:v>1.1522587709568688</c:v>
                </c:pt>
                <c:pt idx="43">
                  <c:v>1.1297197202777993</c:v>
                </c:pt>
                <c:pt idx="44">
                  <c:v>1.1159597814623994</c:v>
                </c:pt>
                <c:pt idx="45">
                  <c:v>1.0345596487957671</c:v>
                </c:pt>
                <c:pt idx="46">
                  <c:v>1.2142846235107649</c:v>
                </c:pt>
                <c:pt idx="47">
                  <c:v>1.0743722890289247</c:v>
                </c:pt>
                <c:pt idx="48">
                  <c:v>1.2606726745862433</c:v>
                </c:pt>
                <c:pt idx="49">
                  <c:v>1.1198095716056899</c:v>
                </c:pt>
                <c:pt idx="50">
                  <c:v>1.1841026482996</c:v>
                </c:pt>
                <c:pt idx="51">
                  <c:v>1.3240969393513247</c:v>
                </c:pt>
                <c:pt idx="52">
                  <c:v>1.4094762577600086</c:v>
                </c:pt>
                <c:pt idx="53">
                  <c:v>1.4746198936516368</c:v>
                </c:pt>
                <c:pt idx="54">
                  <c:v>1.4095096006203036</c:v>
                </c:pt>
                <c:pt idx="55">
                  <c:v>1.1774863947124188</c:v>
                </c:pt>
                <c:pt idx="56">
                  <c:v>1.0358917367265823</c:v>
                </c:pt>
                <c:pt idx="57">
                  <c:v>0.95063124179022429</c:v>
                </c:pt>
                <c:pt idx="58">
                  <c:v>1.0545955452312166</c:v>
                </c:pt>
                <c:pt idx="59">
                  <c:v>1.0889467333800975</c:v>
                </c:pt>
                <c:pt idx="60">
                  <c:v>1.2122512511930914</c:v>
                </c:pt>
                <c:pt idx="61">
                  <c:v>1.031799871995946</c:v>
                </c:pt>
                <c:pt idx="62">
                  <c:v>1.1183797140953642</c:v>
                </c:pt>
                <c:pt idx="63">
                  <c:v>1.0003094831883761</c:v>
                </c:pt>
                <c:pt idx="64">
                  <c:v>1.0755131750833593</c:v>
                </c:pt>
                <c:pt idx="65">
                  <c:v>1.1345931091241335</c:v>
                </c:pt>
                <c:pt idx="66">
                  <c:v>1.1649375517141891</c:v>
                </c:pt>
                <c:pt idx="67">
                  <c:v>1.2152204826004032</c:v>
                </c:pt>
                <c:pt idx="68">
                  <c:v>1.4110716548910949</c:v>
                </c:pt>
                <c:pt idx="69">
                  <c:v>1.5333141709776692</c:v>
                </c:pt>
                <c:pt idx="70">
                  <c:v>1.6228007153263393</c:v>
                </c:pt>
                <c:pt idx="71">
                  <c:v>1.5444433671517883</c:v>
                </c:pt>
                <c:pt idx="72">
                  <c:v>1.5792717467511266</c:v>
                </c:pt>
                <c:pt idx="73">
                  <c:v>1.30265576334051</c:v>
                </c:pt>
                <c:pt idx="74">
                  <c:v>1.3504396965456342</c:v>
                </c:pt>
                <c:pt idx="75">
                  <c:v>1.2382471161362543</c:v>
                </c:pt>
                <c:pt idx="76">
                  <c:v>1.2909092272706286</c:v>
                </c:pt>
                <c:pt idx="77">
                  <c:v>1.1308238297898487</c:v>
                </c:pt>
                <c:pt idx="78">
                  <c:v>1.1654442005425758</c:v>
                </c:pt>
                <c:pt idx="79">
                  <c:v>1.2046504344466262</c:v>
                </c:pt>
                <c:pt idx="80">
                  <c:v>1.232358532071991</c:v>
                </c:pt>
                <c:pt idx="81">
                  <c:v>1.0880471990325691</c:v>
                </c:pt>
                <c:pt idx="82">
                  <c:v>1.1641571119191507</c:v>
                </c:pt>
                <c:pt idx="83">
                  <c:v>1.0998973780855361</c:v>
                </c:pt>
                <c:pt idx="84">
                  <c:v>1.0296100864230673</c:v>
                </c:pt>
                <c:pt idx="85">
                  <c:v>1.0863847547406724</c:v>
                </c:pt>
                <c:pt idx="86">
                  <c:v>1.1497311291383436</c:v>
                </c:pt>
                <c:pt idx="87">
                  <c:v>1.0920622577164552</c:v>
                </c:pt>
                <c:pt idx="88">
                  <c:v>1.1234487324607745</c:v>
                </c:pt>
                <c:pt idx="89">
                  <c:v>1.1830683871100658</c:v>
                </c:pt>
                <c:pt idx="90">
                  <c:v>1.257063965069694</c:v>
                </c:pt>
                <c:pt idx="91">
                  <c:v>1.4528019162114703</c:v>
                </c:pt>
                <c:pt idx="92">
                  <c:v>1.3442961164061598</c:v>
                </c:pt>
                <c:pt idx="93">
                  <c:v>1.1949486560613476</c:v>
                </c:pt>
                <c:pt idx="94">
                  <c:v>1.1303729331153969</c:v>
                </c:pt>
                <c:pt idx="95">
                  <c:v>1.1710453492718829</c:v>
                </c:pt>
                <c:pt idx="96">
                  <c:v>1.2424499430144311</c:v>
                </c:pt>
                <c:pt idx="97">
                  <c:v>1.3389247532967188</c:v>
                </c:pt>
                <c:pt idx="98">
                  <c:v>1.4041926342639726</c:v>
                </c:pt>
                <c:pt idx="99">
                  <c:v>1.3291076754812599</c:v>
                </c:pt>
                <c:pt idx="100">
                  <c:v>1.5021424820840861</c:v>
                </c:pt>
                <c:pt idx="101">
                  <c:v>1.5093580035560294</c:v>
                </c:pt>
                <c:pt idx="102">
                  <c:v>1.44514245578931</c:v>
                </c:pt>
              </c:numCache>
            </c:numRef>
          </c:val>
          <c:smooth val="0"/>
        </c:ser>
        <c:dLbls>
          <c:showLegendKey val="0"/>
          <c:showVal val="0"/>
          <c:showCatName val="0"/>
          <c:showSerName val="0"/>
          <c:showPercent val="0"/>
          <c:showBubbleSize val="0"/>
        </c:dLbls>
        <c:marker val="1"/>
        <c:smooth val="0"/>
        <c:axId val="274629760"/>
        <c:axId val="274631296"/>
      </c:lineChart>
      <c:dateAx>
        <c:axId val="27462976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74631296"/>
        <c:crosses val="autoZero"/>
        <c:auto val="0"/>
        <c:lblOffset val="100"/>
        <c:baseTimeUnit val="days"/>
        <c:majorUnit val="2"/>
        <c:majorTimeUnit val="months"/>
        <c:minorUnit val="6"/>
        <c:minorTimeUnit val="days"/>
      </c:dateAx>
      <c:valAx>
        <c:axId val="274631296"/>
        <c:scaling>
          <c:orientation val="minMax"/>
        </c:scaling>
        <c:delete val="0"/>
        <c:axPos val="l"/>
        <c:numFmt formatCode="0%" sourceLinked="0"/>
        <c:majorTickMark val="out"/>
        <c:minorTickMark val="none"/>
        <c:tickLblPos val="nextTo"/>
        <c:crossAx val="274629760"/>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emf"/><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 </a:t>
          </a:r>
          <a:r>
            <a:rPr lang="en-US" altLang="zh-CN" sz="1100" b="0" i="0" u="none" strike="noStrike" baseline="0">
              <a:solidFill>
                <a:srgbClr val="000000"/>
              </a:solidFill>
              <a:latin typeface="仿宋_GB2312"/>
              <a:ea typeface="仿宋_GB2312"/>
              <a:cs typeface="+mn-cs"/>
            </a:rPr>
            <a:t>A </a:t>
          </a:r>
          <a:r>
            <a:rPr lang="zh-CN" altLang="en-US" sz="1100" b="0" i="0" u="none" strike="noStrike" baseline="0">
              <a:solidFill>
                <a:srgbClr val="000000"/>
              </a:solidFill>
              <a:latin typeface="仿宋_GB2312"/>
              <a:ea typeface="仿宋_GB2312"/>
              <a:cs typeface="+mn-cs"/>
            </a:rPr>
            <a:t>股市场先抑后扬，截至收盘，上证综指收报 </a:t>
          </a:r>
          <a:r>
            <a:rPr lang="en-US" altLang="zh-CN" sz="1100" b="0" i="0" u="none" strike="noStrike" baseline="0">
              <a:solidFill>
                <a:srgbClr val="000000"/>
              </a:solidFill>
              <a:latin typeface="仿宋_GB2312"/>
              <a:ea typeface="仿宋_GB2312"/>
              <a:cs typeface="+mn-cs"/>
            </a:rPr>
            <a:t>2329.45 </a:t>
          </a:r>
          <a:r>
            <a:rPr lang="zh-CN" altLang="en-US" sz="1100" b="0" i="0" u="none" strike="noStrike" baseline="0">
              <a:solidFill>
                <a:srgbClr val="000000"/>
              </a:solidFill>
              <a:latin typeface="仿宋_GB2312"/>
              <a:ea typeface="仿宋_GB2312"/>
              <a:cs typeface="+mn-cs"/>
            </a:rPr>
            <a:t>点，周跌 </a:t>
          </a:r>
          <a:r>
            <a:rPr lang="en-US" altLang="zh-CN" sz="1100" b="0" i="0" u="none" strike="noStrike" baseline="0">
              <a:solidFill>
                <a:srgbClr val="000000"/>
              </a:solidFill>
              <a:latin typeface="仿宋_GB2312"/>
              <a:ea typeface="仿宋_GB2312"/>
              <a:cs typeface="+mn-cs"/>
            </a:rPr>
            <a:t>0.11%</a:t>
          </a:r>
          <a:r>
            <a:rPr lang="zh-CN" altLang="en-US" sz="1100" b="0" i="0" u="none" strike="noStrike" baseline="0">
              <a:solidFill>
                <a:srgbClr val="000000"/>
              </a:solidFill>
              <a:latin typeface="仿宋_GB2312"/>
              <a:ea typeface="仿宋_GB2312"/>
              <a:cs typeface="+mn-cs"/>
            </a:rPr>
            <a:t>；深证成指收报 </a:t>
          </a:r>
          <a:r>
            <a:rPr lang="en-US" altLang="zh-CN" sz="1100" b="0" i="0" u="none" strike="noStrike" baseline="0">
              <a:solidFill>
                <a:srgbClr val="000000"/>
              </a:solidFill>
              <a:latin typeface="仿宋_GB2312"/>
              <a:ea typeface="仿宋_GB2312"/>
              <a:cs typeface="+mn-cs"/>
            </a:rPr>
            <a:t>8047.25 </a:t>
          </a:r>
          <a:r>
            <a:rPr lang="zh-CN" altLang="en-US" sz="1100" b="0" i="0" u="none" strike="noStrike" baseline="0">
              <a:solidFill>
                <a:srgbClr val="000000"/>
              </a:solidFill>
              <a:latin typeface="仿宋_GB2312"/>
              <a:ea typeface="仿宋_GB2312"/>
              <a:cs typeface="+mn-cs"/>
            </a:rPr>
            <a:t>点，一周跌 </a:t>
          </a:r>
          <a:r>
            <a:rPr lang="en-US" altLang="zh-CN" sz="1100" b="0" i="0" u="none" strike="noStrike" baseline="0">
              <a:solidFill>
                <a:srgbClr val="000000"/>
              </a:solidFill>
              <a:latin typeface="仿宋_GB2312"/>
              <a:ea typeface="仿宋_GB2312"/>
              <a:cs typeface="+mn-cs"/>
            </a:rPr>
            <a:t>1.22%</a:t>
          </a:r>
          <a:r>
            <a:rPr lang="zh-CN" altLang="en-US" sz="1100" b="0" i="0" u="none" strike="noStrike" baseline="0">
              <a:solidFill>
                <a:srgbClr val="000000"/>
              </a:solidFill>
              <a:latin typeface="仿宋_GB2312"/>
              <a:ea typeface="仿宋_GB2312"/>
              <a:cs typeface="+mn-cs"/>
            </a:rPr>
            <a:t>；中小板指和创业 板指分别在上周下跌 </a:t>
          </a:r>
          <a:r>
            <a:rPr lang="en-US" altLang="zh-CN" sz="1100" b="0" i="0" u="none" strike="noStrike" baseline="0">
              <a:solidFill>
                <a:srgbClr val="000000"/>
              </a:solidFill>
              <a:latin typeface="仿宋_GB2312"/>
              <a:ea typeface="仿宋_GB2312"/>
              <a:cs typeface="+mn-cs"/>
            </a:rPr>
            <a:t>1.27%</a:t>
          </a:r>
          <a:r>
            <a:rPr lang="zh-CN" altLang="en-US" sz="1100" b="0" i="0" u="none" strike="noStrike" baseline="0">
              <a:solidFill>
                <a:srgbClr val="000000"/>
              </a:solidFill>
              <a:latin typeface="仿宋_GB2312"/>
              <a:ea typeface="仿宋_GB2312"/>
              <a:cs typeface="+mn-cs"/>
            </a:rPr>
            <a:t>和 </a:t>
          </a:r>
          <a:r>
            <a:rPr lang="en-US" altLang="zh-CN" sz="1100" b="0" i="0" u="none" strike="noStrike" baseline="0">
              <a:solidFill>
                <a:srgbClr val="000000"/>
              </a:solidFill>
              <a:latin typeface="仿宋_GB2312"/>
              <a:ea typeface="仿宋_GB2312"/>
              <a:cs typeface="+mn-cs"/>
            </a:rPr>
            <a:t>1.64%</a:t>
          </a:r>
          <a:r>
            <a:rPr lang="zh-CN" altLang="en-US" sz="1100" b="0" i="0" u="none" strike="noStrike" baseline="0">
              <a:solidFill>
                <a:srgbClr val="000000"/>
              </a:solidFill>
              <a:latin typeface="仿宋_GB2312"/>
              <a:ea typeface="仿宋_GB2312"/>
              <a:cs typeface="+mn-cs"/>
            </a:rPr>
            <a:t>。受大盘走势下行的影响，上周通信板块也出现了小幅下挫，报收于</a:t>
          </a:r>
          <a:r>
            <a:rPr lang="en-US" altLang="zh-CN" sz="1100" b="0" i="0" u="none" strike="noStrike" baseline="0">
              <a:solidFill>
                <a:srgbClr val="000000"/>
              </a:solidFill>
              <a:latin typeface="仿宋_GB2312"/>
              <a:ea typeface="仿宋_GB2312"/>
              <a:cs typeface="+mn-cs"/>
            </a:rPr>
            <a:t>2808.68</a:t>
          </a:r>
          <a:r>
            <a:rPr lang="zh-CN" altLang="en-US" sz="1100" b="0" i="0" u="none" strike="noStrike" baseline="0">
              <a:solidFill>
                <a:srgbClr val="000000"/>
              </a:solidFill>
              <a:latin typeface="仿宋_GB2312"/>
              <a:ea typeface="仿宋_GB2312"/>
              <a:cs typeface="+mn-cs"/>
            </a:rPr>
            <a:t>点，全周下跌</a:t>
          </a:r>
          <a:r>
            <a:rPr lang="en-US" altLang="zh-CN" sz="1100" b="0" i="0" u="none" strike="noStrike" baseline="0">
              <a:solidFill>
                <a:srgbClr val="000000"/>
              </a:solidFill>
              <a:latin typeface="仿宋_GB2312"/>
              <a:ea typeface="仿宋_GB2312"/>
              <a:cs typeface="+mn-cs"/>
            </a:rPr>
            <a:t>0.50%</a:t>
          </a:r>
          <a:r>
            <a:rPr lang="zh-CN" altLang="en-US" sz="1100" b="0" i="0" u="none" strike="noStrike" baseline="0">
              <a:solidFill>
                <a:srgbClr val="000000"/>
              </a:solidFill>
              <a:latin typeface="仿宋_GB2312"/>
              <a:ea typeface="仿宋_GB2312"/>
              <a:cs typeface="+mn-cs"/>
            </a:rPr>
            <a:t>。个股方面，本周涨幅居前的有中创信测，佳讯飞鸿，青鸟华光，佳创视讯和佳都科技；本周下跌幅度居前的有恒信移动，宜通世纪，辉煌科技，朗玛信息和三元达。</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上周五，中国联通发布</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a:t>
          </a:r>
          <a:r>
            <a:rPr lang="en-US" altLang="zh-CN" sz="1100" b="0" i="0" u="none" strike="noStrike" baseline="0">
              <a:solidFill>
                <a:srgbClr val="000000"/>
              </a:solidFill>
              <a:latin typeface="仿宋_GB2312"/>
              <a:ea typeface="仿宋_GB2312"/>
              <a:cs typeface="+mn-cs"/>
            </a:rPr>
            <a:t>8</a:t>
          </a:r>
          <a:r>
            <a:rPr lang="zh-CN" altLang="en-US" sz="1100" b="0" i="0" u="none" strike="noStrike" baseline="0">
              <a:solidFill>
                <a:srgbClr val="000000"/>
              </a:solidFill>
              <a:latin typeface="仿宋_GB2312"/>
              <a:ea typeface="仿宋_GB2312"/>
              <a:cs typeface="+mn-cs"/>
            </a:rPr>
            <a:t>月运营数据。移动业务方面，移动用户数累计</a:t>
          </a:r>
          <a:r>
            <a:rPr lang="en-US" altLang="zh-CN" sz="1100" b="0" i="0" u="none" strike="noStrike" baseline="0">
              <a:solidFill>
                <a:srgbClr val="000000"/>
              </a:solidFill>
              <a:latin typeface="仿宋_GB2312"/>
              <a:ea typeface="仿宋_GB2312"/>
              <a:cs typeface="+mn-cs"/>
            </a:rPr>
            <a:t>2.96526</a:t>
          </a:r>
          <a:r>
            <a:rPr lang="zh-CN" altLang="en-US" sz="1100" b="0" i="0" u="none" strike="noStrike" baseline="0">
              <a:solidFill>
                <a:srgbClr val="000000"/>
              </a:solidFill>
              <a:latin typeface="仿宋_GB2312"/>
              <a:ea typeface="仿宋_GB2312"/>
              <a:cs typeface="+mn-cs"/>
            </a:rPr>
            <a:t>亿户，本月净增长</a:t>
          </a:r>
          <a:r>
            <a:rPr lang="en-US" altLang="zh-CN" sz="1100" b="0" i="0" u="none" strike="noStrike" baseline="0">
              <a:solidFill>
                <a:srgbClr val="000000"/>
              </a:solidFill>
              <a:latin typeface="仿宋_GB2312"/>
              <a:ea typeface="仿宋_GB2312"/>
              <a:cs typeface="+mn-cs"/>
            </a:rPr>
            <a:t>63.5</a:t>
          </a:r>
          <a:r>
            <a:rPr lang="zh-CN" altLang="en-US" sz="1100" b="0" i="0" u="none" strike="noStrike" baseline="0">
              <a:solidFill>
                <a:srgbClr val="000000"/>
              </a:solidFill>
              <a:latin typeface="仿宋_GB2312"/>
              <a:ea typeface="仿宋_GB2312"/>
              <a:cs typeface="+mn-cs"/>
            </a:rPr>
            <a:t>万户，再创年内新低；其中移动宽带用户数累计</a:t>
          </a:r>
          <a:r>
            <a:rPr lang="en-US" altLang="zh-CN" sz="1100" b="0" i="0" u="none" strike="noStrike" baseline="0">
              <a:solidFill>
                <a:srgbClr val="000000"/>
              </a:solidFill>
              <a:latin typeface="仿宋_GB2312"/>
              <a:ea typeface="仿宋_GB2312"/>
              <a:cs typeface="+mn-cs"/>
            </a:rPr>
            <a:t>1.4458</a:t>
          </a:r>
          <a:r>
            <a:rPr lang="zh-CN" altLang="en-US" sz="1100" b="0" i="0" u="none" strike="noStrike" baseline="0">
              <a:solidFill>
                <a:srgbClr val="000000"/>
              </a:solidFill>
              <a:latin typeface="仿宋_GB2312"/>
              <a:ea typeface="仿宋_GB2312"/>
              <a:cs typeface="+mn-cs"/>
            </a:rPr>
            <a:t>亿户，本月净增长</a:t>
          </a:r>
          <a:r>
            <a:rPr lang="en-US" altLang="zh-CN" sz="1100" b="0" i="0" u="none" strike="noStrike" baseline="0">
              <a:solidFill>
                <a:srgbClr val="000000"/>
              </a:solidFill>
              <a:latin typeface="仿宋_GB2312"/>
              <a:ea typeface="仿宋_GB2312"/>
              <a:cs typeface="+mn-cs"/>
            </a:rPr>
            <a:t>126.2</a:t>
          </a:r>
          <a:r>
            <a:rPr lang="zh-CN" altLang="en-US" sz="1100" b="0" i="0" u="none" strike="noStrike" baseline="0">
              <a:solidFill>
                <a:srgbClr val="000000"/>
              </a:solidFill>
              <a:latin typeface="仿宋_GB2312"/>
              <a:ea typeface="仿宋_GB2312"/>
              <a:cs typeface="+mn-cs"/>
            </a:rPr>
            <a:t>万户。</a:t>
          </a:r>
          <a:r>
            <a:rPr lang="en-US" altLang="zh-CN" sz="1100" b="0" i="0" u="none" strike="noStrike" baseline="0">
              <a:solidFill>
                <a:srgbClr val="000000"/>
              </a:solidFill>
              <a:latin typeface="仿宋_GB2312"/>
              <a:ea typeface="仿宋_GB2312"/>
              <a:cs typeface="+mn-cs"/>
            </a:rPr>
            <a:t>9</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15</a:t>
          </a:r>
          <a:r>
            <a:rPr lang="zh-CN" altLang="en-US" sz="1100" b="0" i="0" u="none" strike="noStrike" baseline="0">
              <a:solidFill>
                <a:srgbClr val="000000"/>
              </a:solidFill>
              <a:latin typeface="仿宋_GB2312"/>
              <a:ea typeface="仿宋_GB2312"/>
              <a:cs typeface="+mn-cs"/>
            </a:rPr>
            <a:t>日，</a:t>
          </a:r>
          <a:r>
            <a:rPr lang="en-US" altLang="zh-CN" sz="1100" b="0" i="0" u="none" strike="noStrike" baseline="0">
              <a:solidFill>
                <a:srgbClr val="000000"/>
              </a:solidFill>
              <a:latin typeface="仿宋_GB2312"/>
              <a:ea typeface="仿宋_GB2312"/>
              <a:cs typeface="+mn-cs"/>
            </a:rPr>
            <a:t>Verizon</a:t>
          </a:r>
          <a:r>
            <a:rPr lang="zh-CN" altLang="en-US" sz="1100" b="0" i="0" u="none" strike="noStrike" baseline="0">
              <a:solidFill>
                <a:srgbClr val="000000"/>
              </a:solidFill>
              <a:latin typeface="仿宋_GB2312"/>
              <a:ea typeface="仿宋_GB2312"/>
              <a:cs typeface="+mn-cs"/>
            </a:rPr>
            <a:t>无线正式开始在美国商用</a:t>
          </a:r>
          <a:r>
            <a:rPr lang="en-US" altLang="zh-CN" sz="1100" b="0" i="0" u="none" strike="noStrike" baseline="0">
              <a:solidFill>
                <a:srgbClr val="000000"/>
              </a:solidFill>
              <a:latin typeface="仿宋_GB2312"/>
              <a:ea typeface="仿宋_GB2312"/>
              <a:cs typeface="+mn-cs"/>
            </a:rPr>
            <a:t>VoLTE</a:t>
          </a:r>
          <a:r>
            <a:rPr lang="zh-CN" altLang="en-US" sz="1100" b="0" i="0" u="none" strike="noStrike" baseline="0">
              <a:solidFill>
                <a:srgbClr val="000000"/>
              </a:solidFill>
              <a:latin typeface="仿宋_GB2312"/>
              <a:ea typeface="仿宋_GB2312"/>
              <a:cs typeface="+mn-cs"/>
            </a:rPr>
            <a:t>服务。这意味着</a:t>
          </a:r>
          <a:r>
            <a:rPr lang="en-US" altLang="zh-CN" sz="1100" b="0" i="0" u="none" strike="noStrike" baseline="0">
              <a:solidFill>
                <a:srgbClr val="000000"/>
              </a:solidFill>
              <a:latin typeface="仿宋_GB2312"/>
              <a:ea typeface="仿宋_GB2312"/>
              <a:cs typeface="+mn-cs"/>
            </a:rPr>
            <a:t>Verizon</a:t>
          </a:r>
          <a:r>
            <a:rPr lang="zh-CN" altLang="en-US" sz="1100" b="0" i="0" u="none" strike="noStrike" baseline="0">
              <a:solidFill>
                <a:srgbClr val="000000"/>
              </a:solidFill>
              <a:latin typeface="仿宋_GB2312"/>
              <a:ea typeface="仿宋_GB2312"/>
              <a:cs typeface="+mn-cs"/>
            </a:rPr>
            <a:t>用户可以通过其</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网络进行语音通话，而之前用户们都必须切换回</a:t>
          </a:r>
          <a:r>
            <a:rPr lang="en-US" altLang="zh-CN" sz="1100" b="0" i="0" u="none" strike="noStrike" baseline="0">
              <a:solidFill>
                <a:srgbClr val="000000"/>
              </a:solidFill>
              <a:latin typeface="仿宋_GB2312"/>
              <a:ea typeface="仿宋_GB2312"/>
              <a:cs typeface="+mn-cs"/>
            </a:rPr>
            <a:t>3G</a:t>
          </a:r>
          <a:r>
            <a:rPr lang="zh-CN" altLang="en-US" sz="1100" b="0" i="0" u="none" strike="noStrike" baseline="0">
              <a:solidFill>
                <a:srgbClr val="000000"/>
              </a:solidFill>
              <a:latin typeface="仿宋_GB2312"/>
              <a:ea typeface="仿宋_GB2312"/>
              <a:cs typeface="+mn-cs"/>
            </a:rPr>
            <a:t>网络才能使用语音通话服务，</a:t>
          </a:r>
          <a:r>
            <a:rPr lang="en-US" altLang="zh-CN" sz="1100" b="0" i="0" u="none" strike="noStrike" baseline="0">
              <a:solidFill>
                <a:srgbClr val="000000"/>
              </a:solidFill>
              <a:latin typeface="仿宋_GB2312"/>
              <a:ea typeface="仿宋_GB2312"/>
              <a:cs typeface="+mn-cs"/>
            </a:rPr>
            <a:t>LTE</a:t>
          </a:r>
          <a:r>
            <a:rPr lang="zh-CN" altLang="en-US" sz="1100" b="0" i="0" u="none" strike="noStrike" baseline="0">
              <a:solidFill>
                <a:srgbClr val="000000"/>
              </a:solidFill>
              <a:latin typeface="仿宋_GB2312"/>
              <a:ea typeface="仿宋_GB2312"/>
              <a:cs typeface="+mn-cs"/>
            </a:rPr>
            <a:t>网络仅提供数据服务。语音业务向数据业务转移是运营商的战略方向。在移动渗透率逐渐饱和的情况下，需要通过</a:t>
          </a:r>
          <a:r>
            <a:rPr lang="en-US" altLang="zh-CN" sz="1100" b="0" i="0" u="none" strike="noStrike" baseline="0">
              <a:solidFill>
                <a:srgbClr val="000000"/>
              </a:solidFill>
              <a:latin typeface="仿宋_GB2312"/>
              <a:ea typeface="仿宋_GB2312"/>
              <a:cs typeface="+mn-cs"/>
            </a:rPr>
            <a:t>LTE</a:t>
          </a:r>
          <a:r>
            <a:rPr lang="zh-CN" altLang="en-US" sz="1100" b="0" i="0" u="none" strike="noStrike" baseline="0">
              <a:solidFill>
                <a:srgbClr val="000000"/>
              </a:solidFill>
              <a:latin typeface="仿宋_GB2312"/>
              <a:ea typeface="仿宋_GB2312"/>
              <a:cs typeface="+mn-cs"/>
            </a:rPr>
            <a:t>数据业务来提升</a:t>
          </a:r>
          <a:r>
            <a:rPr lang="en-US" altLang="zh-CN" sz="1100" b="0" i="0" u="none" strike="noStrike" baseline="0">
              <a:solidFill>
                <a:srgbClr val="000000"/>
              </a:solidFill>
              <a:latin typeface="仿宋_GB2312"/>
              <a:ea typeface="仿宋_GB2312"/>
              <a:cs typeface="+mn-cs"/>
            </a:rPr>
            <a:t>APRU</a:t>
          </a:r>
          <a:r>
            <a:rPr lang="zh-CN" altLang="en-US" sz="1100" b="0" i="0" u="none" strike="noStrike" baseline="0">
              <a:solidFill>
                <a:srgbClr val="000000"/>
              </a:solidFill>
              <a:latin typeface="仿宋_GB2312"/>
              <a:ea typeface="仿宋_GB2312"/>
              <a:cs typeface="+mn-cs"/>
            </a:rPr>
            <a:t>值从而带动收益增长。  </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  目前，三大运营商均在北京开通</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业务。北京联通正式开放</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专属</a:t>
          </a:r>
          <a:r>
            <a:rPr lang="en-US" altLang="zh-CN" sz="1100" b="0" i="0" u="none" strike="noStrike" baseline="0">
              <a:solidFill>
                <a:srgbClr val="000000"/>
              </a:solidFill>
              <a:latin typeface="仿宋_GB2312"/>
              <a:ea typeface="仿宋_GB2312"/>
              <a:cs typeface="+mn-cs"/>
            </a:rPr>
            <a:t>176</a:t>
          </a:r>
          <a:r>
            <a:rPr lang="zh-CN" altLang="en-US" sz="1100" b="0" i="0" u="none" strike="noStrike" baseline="0">
              <a:solidFill>
                <a:srgbClr val="000000"/>
              </a:solidFill>
              <a:latin typeface="仿宋_GB2312"/>
              <a:ea typeface="仿宋_GB2312"/>
              <a:cs typeface="+mn-cs"/>
            </a:rPr>
            <a:t>号码段。目前北京联通的</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网络已覆盖城区及全部县城区域，并延伸覆盖机场等部分重要区域。今年底基本实现全市覆盖。这意味着到今年年底，北京联通和北京移动的网络覆盖将旗鼓相当。移动的抢跑优势正在被追平。预计激烈的市场竞争将会从</a:t>
          </a:r>
          <a:r>
            <a:rPr lang="en-US" altLang="zh-CN" sz="1100" b="0" i="0" u="none" strike="noStrike" baseline="0">
              <a:solidFill>
                <a:srgbClr val="000000"/>
              </a:solidFill>
              <a:latin typeface="仿宋_GB2312"/>
              <a:ea typeface="仿宋_GB2312"/>
              <a:cs typeface="+mn-cs"/>
            </a:rPr>
            <a:t>2G/3G</a:t>
          </a:r>
          <a:r>
            <a:rPr lang="zh-CN" altLang="en-US" sz="1100" b="0" i="0" u="none" strike="noStrike" baseline="0">
              <a:solidFill>
                <a:srgbClr val="000000"/>
              </a:solidFill>
              <a:latin typeface="仿宋_GB2312"/>
              <a:ea typeface="仿宋_GB2312"/>
              <a:cs typeface="+mn-cs"/>
            </a:rPr>
            <a:t>延续到</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时代，比拼的是网络质量和服务。</a:t>
          </a:r>
          <a:r>
            <a:rPr lang="en-US" altLang="zh-CN" sz="1100" b="0" i="0" u="none" strike="noStrike" baseline="0">
              <a:solidFill>
                <a:srgbClr val="000000"/>
              </a:solidFill>
              <a:latin typeface="仿宋_GB2312"/>
              <a:ea typeface="仿宋_GB2312"/>
              <a:cs typeface="+mn-cs"/>
            </a:rPr>
            <a:t>TDD/FDD</a:t>
          </a:r>
          <a:r>
            <a:rPr lang="zh-CN" altLang="en-US" sz="1100" b="0" i="0" u="none" strike="noStrike" baseline="0">
              <a:solidFill>
                <a:srgbClr val="000000"/>
              </a:solidFill>
              <a:latin typeface="仿宋_GB2312"/>
              <a:ea typeface="仿宋_GB2312"/>
              <a:cs typeface="+mn-cs"/>
            </a:rPr>
            <a:t>的混合组网将对无线设备和网络优化带来新的需求和挑战。</a:t>
          </a:r>
        </a:p>
        <a:p>
          <a:pPr algn="l" rtl="0">
            <a:defRPr sz="1000"/>
          </a:pPr>
          <a:endParaRPr lang="en-US" altLang="zh-CN"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p>
        <a:p>
          <a:r>
            <a:rPr lang="en-US" altLang="zh-CN" sz="1100" b="0" i="0" u="none" strike="noStrike" baseline="0">
              <a:solidFill>
                <a:srgbClr val="000000"/>
              </a:solidFill>
              <a:latin typeface="仿宋_GB2312"/>
              <a:ea typeface="仿宋_GB2312"/>
            </a:rPr>
            <a:t>    FDD LTE</a:t>
          </a:r>
          <a:r>
            <a:rPr lang="zh-CN" altLang="en-US" sz="1100" b="0" i="0" u="none" strike="noStrike" baseline="0">
              <a:solidFill>
                <a:srgbClr val="000000"/>
              </a:solidFill>
              <a:latin typeface="仿宋_GB2312"/>
              <a:ea typeface="仿宋_GB2312"/>
            </a:rPr>
            <a:t>的试商用已经大规模深入开展，市场竞争和信息消费将推动行业的持续景气。较之于前期的</a:t>
          </a:r>
          <a:r>
            <a:rPr lang="en-US" altLang="zh-CN" sz="1100" b="0" i="0" u="none" strike="noStrike" baseline="0">
              <a:solidFill>
                <a:srgbClr val="000000"/>
              </a:solidFill>
              <a:latin typeface="仿宋_GB2312"/>
              <a:ea typeface="仿宋_GB2312"/>
            </a:rPr>
            <a:t>TDD LTE</a:t>
          </a:r>
          <a:r>
            <a:rPr lang="zh-CN" altLang="en-US" sz="1100" b="0" i="0" u="none" strike="noStrike" baseline="0">
              <a:solidFill>
                <a:srgbClr val="000000"/>
              </a:solidFill>
              <a:latin typeface="仿宋_GB2312"/>
              <a:ea typeface="仿宋_GB2312"/>
            </a:rPr>
            <a:t>网络建设，</a:t>
          </a:r>
          <a:r>
            <a:rPr lang="en-US" altLang="zh-CN" sz="1100" b="0" i="0" u="none" strike="noStrike" baseline="0">
              <a:solidFill>
                <a:srgbClr val="000000"/>
              </a:solidFill>
              <a:latin typeface="仿宋_GB2312"/>
              <a:ea typeface="仿宋_GB2312"/>
            </a:rPr>
            <a:t>FDD</a:t>
          </a:r>
          <a:r>
            <a:rPr lang="zh-CN" altLang="en-US" sz="1100" b="0" i="0" u="none" strike="noStrike" baseline="0">
              <a:solidFill>
                <a:srgbClr val="000000"/>
              </a:solidFill>
              <a:latin typeface="仿宋_GB2312"/>
              <a:ea typeface="仿宋_GB2312"/>
            </a:rPr>
            <a:t>与</a:t>
          </a:r>
          <a:r>
            <a:rPr lang="en-US" altLang="zh-CN" sz="1100" b="0" i="0" u="none" strike="noStrike" baseline="0">
              <a:solidFill>
                <a:srgbClr val="000000"/>
              </a:solidFill>
              <a:latin typeface="仿宋_GB2312"/>
              <a:ea typeface="仿宋_GB2312"/>
            </a:rPr>
            <a:t>TDD</a:t>
          </a:r>
          <a:r>
            <a:rPr lang="zh-CN" altLang="en-US" sz="1100" b="0" i="0" u="none" strike="noStrike" baseline="0">
              <a:solidFill>
                <a:srgbClr val="000000"/>
              </a:solidFill>
              <a:latin typeface="仿宋_GB2312"/>
              <a:ea typeface="仿宋_GB2312"/>
            </a:rPr>
            <a:t>的混合组网是无线流量激增的趋势使然，由此引入的载波聚合等新技术，对无线设备，射频器件及网络优化带来了新的挑战。而有着技术积累优势的公司将可望保持竞争优势，提升市场份额和经营业绩。我们</a:t>
          </a:r>
          <a:r>
            <a:rPr lang="zh-CN" altLang="zh-CN" sz="1100" b="0" i="0" baseline="0">
              <a:effectLst/>
              <a:latin typeface="+mn-lt"/>
              <a:ea typeface="+mn-ea"/>
              <a:cs typeface="+mn-cs"/>
            </a:rPr>
            <a:t>建议投资者着重关注：</a:t>
          </a:r>
          <a:endParaRPr lang="zh-CN" altLang="zh-CN">
            <a:effectLst/>
          </a:endParaRPr>
        </a:p>
        <a:p>
          <a:r>
            <a:rPr lang="en-US" altLang="zh-CN" sz="1100" b="0" i="0" baseline="0">
              <a:effectLst/>
              <a:latin typeface="+mn-lt"/>
              <a:ea typeface="+mn-ea"/>
              <a:cs typeface="+mn-cs"/>
            </a:rPr>
            <a:t>    1. </a:t>
          </a:r>
          <a:r>
            <a:rPr lang="zh-CN" altLang="zh-CN" sz="1100" b="0" i="0" baseline="0">
              <a:effectLst/>
              <a:latin typeface="+mn-lt"/>
              <a:ea typeface="+mn-ea"/>
              <a:cs typeface="+mn-cs"/>
            </a:rPr>
            <a:t>具有技术壁垒和核心优势的射频，</a:t>
          </a:r>
          <a:r>
            <a:rPr lang="zh-CN" altLang="en-US" sz="1100" b="0" i="0" baseline="0">
              <a:effectLst/>
              <a:latin typeface="+mn-lt"/>
              <a:ea typeface="+mn-ea"/>
              <a:cs typeface="+mn-cs"/>
            </a:rPr>
            <a:t>终端</a:t>
          </a:r>
          <a:r>
            <a:rPr lang="zh-CN" altLang="zh-CN" sz="1100" b="0" i="0" baseline="0">
              <a:effectLst/>
              <a:latin typeface="+mn-lt"/>
              <a:ea typeface="+mn-ea"/>
              <a:cs typeface="+mn-cs"/>
            </a:rPr>
            <a:t>天线和</a:t>
          </a:r>
          <a:r>
            <a:rPr lang="zh-CN" altLang="en-US" sz="1100" b="0" i="0" baseline="0">
              <a:effectLst/>
              <a:latin typeface="+mn-lt"/>
              <a:ea typeface="+mn-ea"/>
              <a:cs typeface="+mn-cs"/>
            </a:rPr>
            <a:t>网络优化</a:t>
          </a:r>
          <a:r>
            <a:rPr lang="zh-CN" altLang="zh-CN" sz="1100" b="0" i="0" baseline="0">
              <a:effectLst/>
              <a:latin typeface="+mn-lt"/>
              <a:ea typeface="+mn-ea"/>
              <a:cs typeface="+mn-cs"/>
            </a:rPr>
            <a:t>公司</a:t>
          </a:r>
          <a:endParaRPr lang="zh-CN" altLang="zh-CN">
            <a:effectLst/>
          </a:endParaRPr>
        </a:p>
        <a:p>
          <a:r>
            <a:rPr lang="en-US" altLang="zh-CN" sz="1100" b="0" i="0" baseline="0">
              <a:effectLst/>
              <a:latin typeface="+mn-lt"/>
              <a:ea typeface="+mn-ea"/>
              <a:cs typeface="+mn-cs"/>
            </a:rPr>
            <a:t>    2. </a:t>
          </a:r>
          <a:r>
            <a:rPr lang="zh-CN" altLang="zh-CN" sz="1100" b="0" i="0" baseline="0">
              <a:effectLst/>
              <a:latin typeface="+mn-lt"/>
              <a:ea typeface="+mn-ea"/>
              <a:cs typeface="+mn-cs"/>
            </a:rPr>
            <a:t>长期绩优经营稳健的设备商和服务提供商</a:t>
          </a:r>
          <a:endParaRPr lang="zh-CN" altLang="zh-CN">
            <a:effectLst/>
          </a:endParaRPr>
        </a:p>
        <a:p>
          <a:r>
            <a:rPr lang="en-US" altLang="zh-CN" sz="1100" b="0" i="0" baseline="0">
              <a:effectLst/>
              <a:latin typeface="+mn-lt"/>
              <a:ea typeface="+mn-ea"/>
              <a:cs typeface="+mn-cs"/>
            </a:rPr>
            <a:t>    3. </a:t>
          </a:r>
          <a:r>
            <a:rPr lang="zh-CN" altLang="zh-CN" sz="1100" b="0" i="0" baseline="0">
              <a:effectLst/>
              <a:latin typeface="+mn-lt"/>
              <a:ea typeface="+mn-ea"/>
              <a:cs typeface="+mn-cs"/>
            </a:rPr>
            <a:t>当期业绩增长可期，稳健转型的通信企业。</a:t>
          </a:r>
          <a:r>
            <a:rPr lang="en-US" altLang="zh-CN" sz="1100" b="0" i="0" baseline="0">
              <a:effectLst/>
              <a:latin typeface="+mn-lt"/>
              <a:ea typeface="+mn-ea"/>
              <a:cs typeface="+mn-cs"/>
            </a:rPr>
            <a:t>  </a:t>
          </a:r>
          <a:endParaRPr lang="zh-CN" altLang="zh-CN">
            <a:effectLst/>
          </a:endParaRPr>
        </a:p>
        <a:p>
          <a:pPr algn="l" rtl="0">
            <a:defRPr sz="1000"/>
          </a:pPr>
          <a:endParaRPr lang="en-US" altLang="zh-CN" sz="1100" b="1"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1" i="0" u="none" strike="noStrike" baseline="0">
              <a:solidFill>
                <a:srgbClr val="000000"/>
              </a:solidFill>
              <a:latin typeface="仿宋_GB2312"/>
              <a:ea typeface="仿宋_GB2312"/>
            </a:rPr>
            <a:t>    </a:t>
          </a:r>
          <a:r>
            <a:rPr lang="zh-CN" altLang="zh-CN" sz="1100" b="0" i="0" u="none" strike="noStrike" baseline="0">
              <a:solidFill>
                <a:srgbClr val="000000"/>
              </a:solidFill>
              <a:latin typeface="仿宋_GB2312"/>
              <a:ea typeface="仿宋_GB2312"/>
              <a:cs typeface="+mn-cs"/>
            </a:rPr>
            <a:t>创业板系统性风险；</a:t>
          </a:r>
          <a:r>
            <a:rPr lang="zh-CN" altLang="en-US" sz="1100" b="0" i="0" u="none" strike="noStrike" baseline="0">
              <a:solidFill>
                <a:srgbClr val="000000"/>
              </a:solidFill>
              <a:latin typeface="仿宋_GB2312"/>
              <a:ea typeface="仿宋_GB2312"/>
              <a:cs typeface="+mn-cs"/>
            </a:rPr>
            <a:t>板块估值切换的阶段性调整；</a:t>
          </a:r>
        </a:p>
      </xdr:txBody>
    </xdr:sp>
    <xdr:clientData/>
  </xdr:twoCellAnchor>
  <xdr:twoCellAnchor editAs="oneCell">
    <xdr:from>
      <xdr:col>7</xdr:col>
      <xdr:colOff>1</xdr:colOff>
      <xdr:row>15</xdr:row>
      <xdr:rowOff>9526</xdr:rowOff>
    </xdr:from>
    <xdr:to>
      <xdr:col>10</xdr:col>
      <xdr:colOff>1</xdr:colOff>
      <xdr:row>25</xdr:row>
      <xdr:rowOff>89490</xdr:rowOff>
    </xdr:to>
    <xdr:pic>
      <xdr:nvPicPr>
        <xdr:cNvPr id="2" name="图片 1"/>
        <xdr:cNvPicPr>
          <a:picLocks noChangeAspect="1"/>
        </xdr:cNvPicPr>
      </xdr:nvPicPr>
      <xdr:blipFill>
        <a:blip xmlns:r="http://schemas.openxmlformats.org/officeDocument/2006/relationships" r:embed="rId2"/>
        <a:stretch>
          <a:fillRect/>
        </a:stretch>
      </xdr:blipFill>
      <xdr:spPr>
        <a:xfrm>
          <a:off x="4810126" y="2438401"/>
          <a:ext cx="2514600" cy="1889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xdr:row>
      <xdr:rowOff>171450</xdr:rowOff>
    </xdr:from>
    <xdr:to>
      <xdr:col>7</xdr:col>
      <xdr:colOff>47625</xdr:colOff>
      <xdr:row>19</xdr:row>
      <xdr:rowOff>145781</xdr:rowOff>
    </xdr:to>
    <xdr:pic>
      <xdr:nvPicPr>
        <xdr:cNvPr id="10" name="图片 9"/>
        <xdr:cNvPicPr>
          <a:picLocks noChangeAspect="1"/>
        </xdr:cNvPicPr>
      </xdr:nvPicPr>
      <xdr:blipFill>
        <a:blip xmlns:r="http://schemas.openxmlformats.org/officeDocument/2006/relationships" r:embed="rId3"/>
        <a:stretch>
          <a:fillRect/>
        </a:stretch>
      </xdr:blipFill>
      <xdr:spPr>
        <a:xfrm>
          <a:off x="95250" y="1219200"/>
          <a:ext cx="4752975" cy="2755631"/>
        </a:xfrm>
        <a:prstGeom prst="rect">
          <a:avLst/>
        </a:prstGeom>
      </xdr:spPr>
    </xdr:pic>
    <xdr:clientData/>
  </xdr:twoCellAnchor>
  <xdr:twoCellAnchor editAs="oneCell">
    <xdr:from>
      <xdr:col>7</xdr:col>
      <xdr:colOff>266701</xdr:colOff>
      <xdr:row>5</xdr:row>
      <xdr:rowOff>161925</xdr:rowOff>
    </xdr:from>
    <xdr:to>
      <xdr:col>14</xdr:col>
      <xdr:colOff>31640</xdr:colOff>
      <xdr:row>19</xdr:row>
      <xdr:rowOff>136256</xdr:rowOff>
    </xdr:to>
    <xdr:pic>
      <xdr:nvPicPr>
        <xdr:cNvPr id="14" name="图片 13"/>
        <xdr:cNvPicPr>
          <a:picLocks noChangeAspect="1"/>
        </xdr:cNvPicPr>
      </xdr:nvPicPr>
      <xdr:blipFill>
        <a:blip xmlns:r="http://schemas.openxmlformats.org/officeDocument/2006/relationships" r:embed="rId4"/>
        <a:stretch>
          <a:fillRect/>
        </a:stretch>
      </xdr:blipFill>
      <xdr:spPr>
        <a:xfrm>
          <a:off x="5067301" y="1209675"/>
          <a:ext cx="4613164" cy="2755631"/>
        </a:xfrm>
        <a:prstGeom prst="rect">
          <a:avLst/>
        </a:prstGeom>
      </xdr:spPr>
    </xdr:pic>
    <xdr:clientData/>
  </xdr:twoCellAnchor>
  <xdr:twoCellAnchor editAs="oneCell">
    <xdr:from>
      <xdr:col>7</xdr:col>
      <xdr:colOff>266700</xdr:colOff>
      <xdr:row>21</xdr:row>
      <xdr:rowOff>180976</xdr:rowOff>
    </xdr:from>
    <xdr:to>
      <xdr:col>14</xdr:col>
      <xdr:colOff>76200</xdr:colOff>
      <xdr:row>35</xdr:row>
      <xdr:rowOff>183882</xdr:rowOff>
    </xdr:to>
    <xdr:pic>
      <xdr:nvPicPr>
        <xdr:cNvPr id="16" name="图片 15"/>
        <xdr:cNvPicPr>
          <a:picLocks noChangeAspect="1"/>
        </xdr:cNvPicPr>
      </xdr:nvPicPr>
      <xdr:blipFill>
        <a:blip xmlns:r="http://schemas.openxmlformats.org/officeDocument/2006/relationships" r:embed="rId5"/>
        <a:stretch>
          <a:fillRect/>
        </a:stretch>
      </xdr:blipFill>
      <xdr:spPr>
        <a:xfrm>
          <a:off x="5067300" y="4410076"/>
          <a:ext cx="4657725" cy="2803256"/>
        </a:xfrm>
        <a:prstGeom prst="rect">
          <a:avLst/>
        </a:prstGeom>
      </xdr:spPr>
    </xdr:pic>
    <xdr:clientData/>
  </xdr:twoCellAnchor>
  <xdr:twoCellAnchor editAs="oneCell">
    <xdr:from>
      <xdr:col>0</xdr:col>
      <xdr:colOff>104775</xdr:colOff>
      <xdr:row>22</xdr:row>
      <xdr:rowOff>0</xdr:rowOff>
    </xdr:from>
    <xdr:to>
      <xdr:col>7</xdr:col>
      <xdr:colOff>95250</xdr:colOff>
      <xdr:row>35</xdr:row>
      <xdr:rowOff>155306</xdr:rowOff>
    </xdr:to>
    <xdr:pic>
      <xdr:nvPicPr>
        <xdr:cNvPr id="18" name="图片 17"/>
        <xdr:cNvPicPr>
          <a:picLocks noChangeAspect="1"/>
        </xdr:cNvPicPr>
      </xdr:nvPicPr>
      <xdr:blipFill>
        <a:blip xmlns:r="http://schemas.openxmlformats.org/officeDocument/2006/relationships" r:embed="rId6"/>
        <a:stretch>
          <a:fillRect/>
        </a:stretch>
      </xdr:blipFill>
      <xdr:spPr>
        <a:xfrm>
          <a:off x="104775" y="4429125"/>
          <a:ext cx="4791075"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2</xdr:row>
      <xdr:rowOff>114300</xdr:rowOff>
    </xdr:to>
    <xdr:pic>
      <xdr:nvPicPr>
        <xdr:cNvPr id="7"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180976</xdr:colOff>
      <xdr:row>18</xdr:row>
      <xdr:rowOff>123825</xdr:rowOff>
    </xdr:from>
    <xdr:to>
      <xdr:col>7</xdr:col>
      <xdr:colOff>364832</xdr:colOff>
      <xdr:row>34</xdr:row>
      <xdr:rowOff>0</xdr:rowOff>
    </xdr:to>
    <xdr:pic>
      <xdr:nvPicPr>
        <xdr:cNvPr id="3" name="图片 2"/>
        <xdr:cNvPicPr>
          <a:picLocks noChangeAspect="1"/>
        </xdr:cNvPicPr>
      </xdr:nvPicPr>
      <xdr:blipFill>
        <a:blip xmlns:r="http://schemas.openxmlformats.org/officeDocument/2006/relationships" r:embed="rId3"/>
        <a:stretch>
          <a:fillRect/>
        </a:stretch>
      </xdr:blipFill>
      <xdr:spPr>
        <a:xfrm>
          <a:off x="180976" y="3352800"/>
          <a:ext cx="4984456" cy="2771775"/>
        </a:xfrm>
        <a:prstGeom prst="rect">
          <a:avLst/>
        </a:prstGeom>
      </xdr:spPr>
    </xdr:pic>
    <xdr:clientData/>
  </xdr:twoCellAnchor>
  <xdr:twoCellAnchor editAs="oneCell">
    <xdr:from>
      <xdr:col>0</xdr:col>
      <xdr:colOff>171451</xdr:colOff>
      <xdr:row>35</xdr:row>
      <xdr:rowOff>1</xdr:rowOff>
    </xdr:from>
    <xdr:to>
      <xdr:col>7</xdr:col>
      <xdr:colOff>371475</xdr:colOff>
      <xdr:row>49</xdr:row>
      <xdr:rowOff>66675</xdr:rowOff>
    </xdr:to>
    <xdr:pic>
      <xdr:nvPicPr>
        <xdr:cNvPr id="5" name="图片 4"/>
        <xdr:cNvPicPr>
          <a:picLocks noChangeAspect="1"/>
        </xdr:cNvPicPr>
      </xdr:nvPicPr>
      <xdr:blipFill>
        <a:blip xmlns:r="http://schemas.openxmlformats.org/officeDocument/2006/relationships" r:embed="rId4"/>
        <a:stretch>
          <a:fillRect/>
        </a:stretch>
      </xdr:blipFill>
      <xdr:spPr>
        <a:xfrm>
          <a:off x="171451" y="6305551"/>
          <a:ext cx="5000624" cy="2600324"/>
        </a:xfrm>
        <a:prstGeom prst="rect">
          <a:avLst/>
        </a:prstGeom>
      </xdr:spPr>
    </xdr:pic>
    <xdr:clientData/>
  </xdr:twoCellAnchor>
  <xdr:twoCellAnchor editAs="oneCell">
    <xdr:from>
      <xdr:col>0</xdr:col>
      <xdr:colOff>161925</xdr:colOff>
      <xdr:row>50</xdr:row>
      <xdr:rowOff>142876</xdr:rowOff>
    </xdr:from>
    <xdr:to>
      <xdr:col>7</xdr:col>
      <xdr:colOff>361950</xdr:colOff>
      <xdr:row>63</xdr:row>
      <xdr:rowOff>159669</xdr:rowOff>
    </xdr:to>
    <xdr:pic>
      <xdr:nvPicPr>
        <xdr:cNvPr id="6" name="图片 5"/>
        <xdr:cNvPicPr>
          <a:picLocks noChangeAspect="1"/>
        </xdr:cNvPicPr>
      </xdr:nvPicPr>
      <xdr:blipFill>
        <a:blip xmlns:r="http://schemas.openxmlformats.org/officeDocument/2006/relationships" r:embed="rId5"/>
        <a:stretch>
          <a:fillRect/>
        </a:stretch>
      </xdr:blipFill>
      <xdr:spPr>
        <a:xfrm>
          <a:off x="161925" y="9163051"/>
          <a:ext cx="5000625" cy="2369468"/>
        </a:xfrm>
        <a:prstGeom prst="rect">
          <a:avLst/>
        </a:prstGeom>
      </xdr:spPr>
    </xdr:pic>
    <xdr:clientData/>
  </xdr:twoCellAnchor>
  <xdr:twoCellAnchor editAs="oneCell">
    <xdr:from>
      <xdr:col>0</xdr:col>
      <xdr:colOff>0</xdr:colOff>
      <xdr:row>3</xdr:row>
      <xdr:rowOff>95249</xdr:rowOff>
    </xdr:from>
    <xdr:to>
      <xdr:col>7</xdr:col>
      <xdr:colOff>781048</xdr:colOff>
      <xdr:row>18</xdr:row>
      <xdr:rowOff>142874</xdr:rowOff>
    </xdr:to>
    <xdr:pic>
      <xdr:nvPicPr>
        <xdr:cNvPr id="9" name="图片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781049"/>
          <a:ext cx="5581648"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2</xdr:col>
      <xdr:colOff>247650</xdr:colOff>
      <xdr:row>2</xdr:row>
      <xdr:rowOff>142875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opLeftCell="A16" workbookViewId="0">
      <pane xSplit="10" topLeftCell="K1" activePane="topRight" state="frozenSplit"/>
      <selection pane="topRight" activeCell="L37" sqref="L37"/>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65" t="s">
        <v>12</v>
      </c>
      <c r="H1" s="165"/>
      <c r="I1" s="165"/>
      <c r="J1" s="166"/>
    </row>
    <row r="2" spans="1:10" ht="14.25" customHeight="1">
      <c r="A2" s="32"/>
      <c r="B2" s="30"/>
      <c r="C2" s="30"/>
      <c r="D2" s="30"/>
      <c r="E2" s="30"/>
      <c r="F2" s="30"/>
      <c r="G2" s="165"/>
      <c r="H2" s="165"/>
      <c r="I2" s="165"/>
      <c r="J2" s="166"/>
    </row>
    <row r="3" spans="1:10" ht="14.25" customHeight="1">
      <c r="A3" s="32"/>
      <c r="B3" s="30"/>
      <c r="C3" s="30"/>
      <c r="D3" s="30"/>
      <c r="E3" s="30"/>
      <c r="F3" s="30"/>
      <c r="G3" s="165"/>
      <c r="H3" s="165"/>
      <c r="I3" s="165"/>
      <c r="J3" s="166"/>
    </row>
    <row r="4" spans="1:10" ht="5.25" customHeight="1">
      <c r="A4" s="32"/>
      <c r="B4" s="30"/>
      <c r="C4" s="30"/>
      <c r="D4" s="30"/>
      <c r="E4" s="30"/>
      <c r="F4" s="30"/>
      <c r="G4" s="30"/>
      <c r="H4" s="30"/>
      <c r="I4" s="30"/>
      <c r="J4" s="31"/>
    </row>
    <row r="5" spans="1:10" ht="8.25" customHeight="1">
      <c r="A5" s="33"/>
      <c r="B5" s="59"/>
      <c r="C5" s="59"/>
      <c r="D5" s="59"/>
      <c r="E5" s="74"/>
      <c r="F5" s="75"/>
      <c r="G5" s="75"/>
      <c r="H5" s="75"/>
      <c r="I5" s="75"/>
      <c r="J5" s="75"/>
    </row>
    <row r="6" spans="1:10" ht="6.75" customHeight="1">
      <c r="A6" s="32"/>
      <c r="B6" s="30"/>
      <c r="C6" s="30"/>
      <c r="D6" s="30"/>
      <c r="E6" s="30"/>
      <c r="F6" s="30"/>
      <c r="G6" s="30"/>
      <c r="H6" s="30"/>
      <c r="I6" s="30"/>
      <c r="J6" s="31"/>
    </row>
    <row r="7" spans="1:10" ht="24.75" customHeight="1">
      <c r="A7" s="60" t="s">
        <v>132</v>
      </c>
      <c r="B7" s="61"/>
      <c r="C7" s="61"/>
      <c r="D7" s="61"/>
      <c r="E7" s="61"/>
      <c r="F7" s="61"/>
      <c r="G7" s="61"/>
      <c r="H7" s="174">
        <v>41904</v>
      </c>
      <c r="I7" s="175"/>
      <c r="J7" s="176"/>
    </row>
    <row r="8" spans="1:10" ht="12" customHeight="1">
      <c r="A8" s="177" t="s">
        <v>373</v>
      </c>
      <c r="B8" s="177"/>
      <c r="C8" s="177"/>
      <c r="D8" s="177"/>
      <c r="E8" s="177"/>
      <c r="F8" s="177"/>
      <c r="G8" s="178"/>
      <c r="H8" s="37"/>
      <c r="I8" s="38"/>
      <c r="J8" s="39"/>
    </row>
    <row r="9" spans="1:10" ht="14.25" customHeight="1">
      <c r="A9" s="179"/>
      <c r="B9" s="179"/>
      <c r="C9" s="179"/>
      <c r="D9" s="179"/>
      <c r="E9" s="179"/>
      <c r="F9" s="179"/>
      <c r="G9" s="180"/>
      <c r="H9" s="167" t="s">
        <v>31</v>
      </c>
      <c r="I9" s="168"/>
      <c r="J9" s="169"/>
    </row>
    <row r="10" spans="1:10" ht="14.25" customHeight="1">
      <c r="A10" s="181" t="s">
        <v>296</v>
      </c>
      <c r="B10" s="182"/>
      <c r="C10" s="182"/>
      <c r="D10" s="182"/>
      <c r="E10" s="182"/>
      <c r="F10" s="182"/>
      <c r="G10" s="183"/>
      <c r="H10" s="64"/>
      <c r="I10" s="58"/>
      <c r="J10" s="65"/>
    </row>
    <row r="11" spans="1:10" ht="15.75">
      <c r="A11" s="171" t="s">
        <v>46</v>
      </c>
      <c r="B11" s="172"/>
      <c r="C11" s="172"/>
      <c r="D11" s="172"/>
      <c r="E11" s="172"/>
      <c r="F11" s="172"/>
      <c r="G11" s="173"/>
      <c r="H11" s="167" t="s">
        <v>293</v>
      </c>
      <c r="I11" s="168"/>
      <c r="J11" s="169"/>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70"/>
      <c r="B14" s="170"/>
      <c r="C14" s="170"/>
      <c r="D14" s="170"/>
      <c r="E14" s="170"/>
      <c r="F14" s="170"/>
      <c r="G14" s="170"/>
      <c r="H14" s="43"/>
      <c r="I14" s="44"/>
      <c r="J14" s="45"/>
    </row>
    <row r="15" spans="1:10">
      <c r="A15" s="170"/>
      <c r="B15" s="170"/>
      <c r="C15" s="170"/>
      <c r="D15" s="170"/>
      <c r="E15" s="170"/>
      <c r="F15" s="170"/>
      <c r="G15" s="170"/>
      <c r="H15" s="62" t="s">
        <v>30</v>
      </c>
      <c r="I15" s="61"/>
      <c r="J15" s="63"/>
    </row>
    <row r="16" spans="1:10">
      <c r="A16" s="170"/>
      <c r="B16" s="170"/>
      <c r="C16" s="170"/>
      <c r="D16" s="170"/>
      <c r="E16" s="170"/>
      <c r="F16" s="170"/>
      <c r="G16" s="170"/>
      <c r="H16" s="41"/>
      <c r="I16" s="41"/>
      <c r="J16" s="42"/>
    </row>
    <row r="17" spans="1:10">
      <c r="A17" s="170"/>
      <c r="B17" s="170"/>
      <c r="C17" s="170"/>
      <c r="D17" s="170"/>
      <c r="E17" s="170"/>
      <c r="F17" s="170"/>
      <c r="G17" s="170"/>
      <c r="H17" s="41"/>
      <c r="I17" s="41"/>
      <c r="J17" s="42"/>
    </row>
    <row r="18" spans="1:10">
      <c r="A18" s="170"/>
      <c r="B18" s="170"/>
      <c r="C18" s="170"/>
      <c r="D18" s="170"/>
      <c r="E18" s="170"/>
      <c r="F18" s="170"/>
      <c r="G18" s="170"/>
      <c r="H18" s="41"/>
      <c r="I18" s="41"/>
      <c r="J18" s="42"/>
    </row>
    <row r="19" spans="1:10">
      <c r="A19" s="170"/>
      <c r="B19" s="170"/>
      <c r="C19" s="170"/>
      <c r="D19" s="170"/>
      <c r="E19" s="170"/>
      <c r="F19" s="170"/>
      <c r="G19" s="170"/>
      <c r="H19" s="41"/>
      <c r="I19" s="41"/>
      <c r="J19" s="42"/>
    </row>
    <row r="20" spans="1:10">
      <c r="A20" s="170"/>
      <c r="B20" s="170"/>
      <c r="C20" s="170"/>
      <c r="D20" s="170"/>
      <c r="E20" s="170"/>
      <c r="F20" s="170"/>
      <c r="G20" s="170"/>
      <c r="H20" s="41"/>
      <c r="I20" s="41"/>
      <c r="J20" s="42"/>
    </row>
    <row r="21" spans="1:10">
      <c r="A21" s="170"/>
      <c r="B21" s="170"/>
      <c r="C21" s="170"/>
      <c r="D21" s="170"/>
      <c r="E21" s="170"/>
      <c r="F21" s="170"/>
      <c r="G21" s="170"/>
      <c r="H21" s="41"/>
      <c r="I21" s="41"/>
      <c r="J21" s="42"/>
    </row>
    <row r="22" spans="1:10">
      <c r="A22" s="170"/>
      <c r="B22" s="170"/>
      <c r="C22" s="170"/>
      <c r="D22" s="170"/>
      <c r="E22" s="170"/>
      <c r="F22" s="170"/>
      <c r="G22" s="170"/>
      <c r="H22" s="41"/>
      <c r="I22" s="41"/>
      <c r="J22" s="42"/>
    </row>
    <row r="23" spans="1:10">
      <c r="A23" s="170"/>
      <c r="B23" s="170"/>
      <c r="C23" s="170"/>
      <c r="D23" s="170"/>
      <c r="E23" s="170"/>
      <c r="F23" s="170"/>
      <c r="G23" s="170"/>
      <c r="H23" s="41"/>
      <c r="I23" s="41"/>
      <c r="J23" s="42"/>
    </row>
    <row r="24" spans="1:10">
      <c r="A24" s="170"/>
      <c r="B24" s="170"/>
      <c r="C24" s="170"/>
      <c r="D24" s="170"/>
      <c r="E24" s="170"/>
      <c r="F24" s="170"/>
      <c r="G24" s="170"/>
      <c r="H24" s="41"/>
      <c r="I24" s="41"/>
      <c r="J24" s="42"/>
    </row>
    <row r="25" spans="1:10">
      <c r="A25" s="170"/>
      <c r="B25" s="170"/>
      <c r="C25" s="170"/>
      <c r="D25" s="170"/>
      <c r="E25" s="170"/>
      <c r="F25" s="170"/>
      <c r="G25" s="170"/>
      <c r="H25" s="41"/>
      <c r="I25" s="41"/>
      <c r="J25" s="42"/>
    </row>
    <row r="26" spans="1:10">
      <c r="A26" s="170"/>
      <c r="B26" s="170"/>
      <c r="C26" s="170"/>
      <c r="D26" s="170"/>
      <c r="E26" s="170"/>
      <c r="F26" s="170"/>
      <c r="G26" s="170"/>
      <c r="H26" s="47"/>
      <c r="I26" s="41"/>
      <c r="J26" s="42"/>
    </row>
    <row r="27" spans="1:10">
      <c r="A27" s="170"/>
      <c r="B27" s="170"/>
      <c r="C27" s="170"/>
      <c r="D27" s="170"/>
      <c r="E27" s="170"/>
      <c r="F27" s="170"/>
      <c r="G27" s="170"/>
      <c r="H27" s="41"/>
      <c r="I27" s="41"/>
      <c r="J27" s="42"/>
    </row>
    <row r="28" spans="1:10">
      <c r="A28" s="170"/>
      <c r="B28" s="170"/>
      <c r="C28" s="170"/>
      <c r="D28" s="170"/>
      <c r="E28" s="170"/>
      <c r="F28" s="170"/>
      <c r="G28" s="170"/>
      <c r="H28" s="41"/>
      <c r="I28" s="41"/>
      <c r="J28" s="42"/>
    </row>
    <row r="29" spans="1:10">
      <c r="A29" s="170"/>
      <c r="B29" s="170"/>
      <c r="C29" s="170"/>
      <c r="D29" s="170"/>
      <c r="E29" s="170"/>
      <c r="F29" s="170"/>
      <c r="G29" s="170"/>
      <c r="H29" s="41"/>
      <c r="I29" s="41"/>
      <c r="J29" s="42"/>
    </row>
    <row r="30" spans="1:10">
      <c r="A30" s="170"/>
      <c r="B30" s="170"/>
      <c r="C30" s="170"/>
      <c r="D30" s="170"/>
      <c r="E30" s="170"/>
      <c r="F30" s="170"/>
      <c r="G30" s="170"/>
      <c r="H30" s="41"/>
      <c r="I30" s="41"/>
      <c r="J30" s="42"/>
    </row>
    <row r="31" spans="1:10">
      <c r="A31" s="170"/>
      <c r="B31" s="170"/>
      <c r="C31" s="170"/>
      <c r="D31" s="170"/>
      <c r="E31" s="170"/>
      <c r="F31" s="170"/>
      <c r="G31" s="170"/>
      <c r="H31" s="41"/>
      <c r="I31" s="41"/>
      <c r="J31" s="42"/>
    </row>
    <row r="32" spans="1:10">
      <c r="A32" s="170"/>
      <c r="B32" s="170"/>
      <c r="C32" s="170"/>
      <c r="D32" s="170"/>
      <c r="E32" s="170"/>
      <c r="F32" s="170"/>
      <c r="G32" s="170"/>
      <c r="H32" s="41"/>
      <c r="I32" s="41"/>
      <c r="J32" s="42"/>
    </row>
    <row r="33" spans="1:10">
      <c r="A33" s="170"/>
      <c r="B33" s="170"/>
      <c r="C33" s="170"/>
      <c r="D33" s="170"/>
      <c r="E33" s="170"/>
      <c r="F33" s="170"/>
      <c r="G33" s="170"/>
      <c r="H33" s="41"/>
      <c r="I33" s="41"/>
      <c r="J33" s="42"/>
    </row>
    <row r="34" spans="1:10">
      <c r="A34" s="170"/>
      <c r="B34" s="170"/>
      <c r="C34" s="170"/>
      <c r="D34" s="170"/>
      <c r="E34" s="170"/>
      <c r="F34" s="170"/>
      <c r="G34" s="170"/>
      <c r="H34" s="41"/>
      <c r="I34" s="41"/>
      <c r="J34" s="42"/>
    </row>
    <row r="35" spans="1:10">
      <c r="A35" s="170"/>
      <c r="B35" s="170"/>
      <c r="C35" s="170"/>
      <c r="D35" s="170"/>
      <c r="E35" s="170"/>
      <c r="F35" s="170"/>
      <c r="G35" s="170"/>
      <c r="H35" s="41"/>
      <c r="I35" s="41"/>
      <c r="J35" s="42"/>
    </row>
    <row r="36" spans="1:10" ht="15">
      <c r="A36" s="170"/>
      <c r="B36" s="170"/>
      <c r="C36" s="170"/>
      <c r="D36" s="170"/>
      <c r="E36" s="170"/>
      <c r="F36" s="170"/>
      <c r="G36" s="170"/>
      <c r="H36" s="57" t="s">
        <v>214</v>
      </c>
      <c r="I36" s="71"/>
      <c r="J36" s="42"/>
    </row>
    <row r="37" spans="1:10" ht="15">
      <c r="A37" s="170"/>
      <c r="B37" s="170"/>
      <c r="C37" s="170"/>
      <c r="D37" s="170"/>
      <c r="E37" s="170"/>
      <c r="F37" s="170"/>
      <c r="G37" s="170"/>
      <c r="H37" s="57" t="s">
        <v>42</v>
      </c>
      <c r="I37" s="71"/>
      <c r="J37" s="42"/>
    </row>
    <row r="38" spans="1:10" ht="15">
      <c r="A38" s="170"/>
      <c r="B38" s="170"/>
      <c r="C38" s="170"/>
      <c r="D38" s="170"/>
      <c r="E38" s="170"/>
      <c r="F38" s="170"/>
      <c r="G38" s="170"/>
      <c r="H38" s="57" t="s">
        <v>44</v>
      </c>
      <c r="I38" s="71"/>
      <c r="J38" s="42"/>
    </row>
    <row r="39" spans="1:10" ht="15">
      <c r="A39" s="170"/>
      <c r="B39" s="170"/>
      <c r="C39" s="170"/>
      <c r="D39" s="170"/>
      <c r="E39" s="170"/>
      <c r="F39" s="170"/>
      <c r="G39" s="170"/>
      <c r="H39" s="57" t="s">
        <v>43</v>
      </c>
      <c r="I39" s="71"/>
      <c r="J39" s="42"/>
    </row>
    <row r="40" spans="1:10" ht="15">
      <c r="A40" s="170"/>
      <c r="B40" s="170"/>
      <c r="C40" s="170"/>
      <c r="D40" s="170"/>
      <c r="E40" s="170"/>
      <c r="F40" s="170"/>
      <c r="G40" s="170"/>
      <c r="H40" s="57"/>
      <c r="I40" s="71"/>
      <c r="J40" s="42"/>
    </row>
    <row r="41" spans="1:10" ht="15.75">
      <c r="A41" s="170"/>
      <c r="B41" s="170"/>
      <c r="C41" s="170"/>
      <c r="D41" s="170"/>
      <c r="E41" s="170"/>
      <c r="F41" s="170"/>
      <c r="G41" s="170"/>
      <c r="H41" s="68"/>
      <c r="I41" s="71"/>
      <c r="J41" s="42"/>
    </row>
    <row r="42" spans="1:10" ht="15">
      <c r="A42" s="170"/>
      <c r="B42" s="170"/>
      <c r="C42" s="170"/>
      <c r="D42" s="170"/>
      <c r="E42" s="170"/>
      <c r="F42" s="170"/>
      <c r="G42" s="170"/>
      <c r="H42" s="57" t="s">
        <v>36</v>
      </c>
      <c r="I42" s="77" t="s">
        <v>38</v>
      </c>
      <c r="J42" s="42"/>
    </row>
    <row r="43" spans="1:10" ht="15">
      <c r="A43" s="30"/>
      <c r="B43" s="30"/>
      <c r="C43" s="30"/>
      <c r="D43" s="30"/>
      <c r="E43" s="30"/>
      <c r="F43" s="30"/>
      <c r="G43" s="30"/>
      <c r="H43" s="57" t="s">
        <v>40</v>
      </c>
      <c r="I43" s="71"/>
      <c r="J43" s="42"/>
    </row>
    <row r="44" spans="1:10" ht="15">
      <c r="A44" s="30"/>
      <c r="B44" s="30"/>
      <c r="C44" s="30"/>
      <c r="D44" s="30"/>
      <c r="E44" s="30"/>
      <c r="F44" s="30"/>
      <c r="G44" s="30"/>
      <c r="H44" s="57" t="s">
        <v>39</v>
      </c>
      <c r="I44" s="71"/>
      <c r="J44" s="42"/>
    </row>
    <row r="45" spans="1:10" ht="15">
      <c r="A45" s="30"/>
      <c r="B45" s="30"/>
      <c r="C45" s="30"/>
      <c r="D45" s="30"/>
      <c r="E45" s="30"/>
      <c r="F45" s="30"/>
      <c r="G45" s="30"/>
      <c r="H45" s="57"/>
      <c r="I45" s="71"/>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ht="12.75" customHeight="1">
      <c r="H53" s="67"/>
      <c r="I53" s="44"/>
      <c r="J53" s="45"/>
    </row>
  </sheetData>
  <mergeCells count="8">
    <mergeCell ref="G1:J3"/>
    <mergeCell ref="H9:J9"/>
    <mergeCell ref="H11:J11"/>
    <mergeCell ref="A14:G42"/>
    <mergeCell ref="A11:G11"/>
    <mergeCell ref="H7:J7"/>
    <mergeCell ref="A8:G9"/>
    <mergeCell ref="A10:G10"/>
  </mergeCells>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workbookViewId="0">
      <pane xSplit="7" topLeftCell="H1" activePane="topRight" state="frozenSplit"/>
      <selection pane="topRight" activeCell="AE55" sqref="AE55"/>
    </sheetView>
  </sheetViews>
  <sheetFormatPr defaultRowHeight="12.75"/>
  <cols>
    <col min="1" max="1" width="9" style="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0" width="12" style="1" customWidth="1"/>
    <col min="11" max="11" width="13.25" style="1" customWidth="1"/>
    <col min="12" max="12" width="15.5" style="1" bestFit="1" customWidth="1"/>
    <col min="13" max="13" width="13.875" style="1" bestFit="1" customWidth="1"/>
    <col min="14" max="14" width="6.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H1" s="141"/>
      <c r="I1" s="80" t="s">
        <v>153</v>
      </c>
      <c r="J1" s="80" t="s">
        <v>154</v>
      </c>
      <c r="K1" s="80" t="s">
        <v>155</v>
      </c>
      <c r="L1" s="80" t="s">
        <v>156</v>
      </c>
      <c r="M1" s="80" t="s">
        <v>269</v>
      </c>
      <c r="N1" s="29"/>
      <c r="O1" s="184" t="s">
        <v>4</v>
      </c>
      <c r="P1" s="184"/>
      <c r="Q1" s="184"/>
      <c r="R1" s="184"/>
      <c r="S1" s="184"/>
      <c r="T1" s="185"/>
      <c r="U1" s="29"/>
      <c r="V1" s="186" t="s">
        <v>5</v>
      </c>
      <c r="W1" s="184"/>
      <c r="X1" s="184"/>
      <c r="Y1" s="184"/>
      <c r="Z1" s="184"/>
      <c r="AA1" s="184"/>
      <c r="AB1" s="29"/>
      <c r="AC1" s="184" t="s">
        <v>6</v>
      </c>
      <c r="AD1" s="184"/>
      <c r="AE1" s="184"/>
      <c r="AF1" s="184"/>
      <c r="AG1" s="184"/>
      <c r="AH1" s="184"/>
    </row>
    <row r="2" spans="1:35">
      <c r="H2" s="80"/>
      <c r="I2" s="80" t="s">
        <v>157</v>
      </c>
      <c r="J2" s="80" t="s">
        <v>158</v>
      </c>
      <c r="K2" s="80" t="s">
        <v>159</v>
      </c>
      <c r="L2" s="80" t="s">
        <v>160</v>
      </c>
      <c r="M2" s="80" t="s">
        <v>270</v>
      </c>
      <c r="N2" s="26"/>
      <c r="O2" s="23"/>
      <c r="P2" s="23" t="str">
        <f t="array" ref="P2:T2">I2:M2</f>
        <v>沪深300</v>
      </c>
      <c r="Q2" s="23" t="str">
        <v>通信(中信)</v>
      </c>
      <c r="R2" s="23" t="str">
        <v>电信运营Ⅱ(中信)</v>
      </c>
      <c r="S2" s="23" t="str">
        <v>通信设备制造(中信)</v>
      </c>
      <c r="T2" s="27" t="str">
        <v>增值服务Ⅱ(中信)</v>
      </c>
      <c r="U2" s="26"/>
      <c r="V2" s="28"/>
      <c r="W2" s="23" t="str">
        <f t="array" ref="W2:AA2">I2:M2</f>
        <v>沪深300</v>
      </c>
      <c r="X2" s="23" t="str">
        <v>通信(中信)</v>
      </c>
      <c r="Y2" s="23" t="str">
        <v>电信运营Ⅱ(中信)</v>
      </c>
      <c r="Z2" s="23" t="str">
        <v>通信设备制造(中信)</v>
      </c>
      <c r="AA2" s="23" t="str">
        <v>增值服务Ⅱ(中信)</v>
      </c>
      <c r="AB2" s="26"/>
      <c r="AC2" s="23"/>
      <c r="AD2" s="23" t="str">
        <f t="array" ref="AD2:AH2">I2:M2</f>
        <v>沪深300</v>
      </c>
      <c r="AE2" s="23" t="str">
        <v>通信(中信)</v>
      </c>
      <c r="AF2" s="23" t="str">
        <v>电信运营Ⅱ(中信)</v>
      </c>
      <c r="AG2" s="23" t="str">
        <v>通信设备制造(中信)</v>
      </c>
      <c r="AH2" s="23" t="str">
        <v>增值服务Ⅱ(中信)</v>
      </c>
    </row>
    <row r="3" spans="1:35">
      <c r="H3" s="80" t="s">
        <v>35</v>
      </c>
      <c r="I3" s="80" t="s">
        <v>161</v>
      </c>
      <c r="J3" s="80" t="s">
        <v>161</v>
      </c>
      <c r="K3" s="80" t="s">
        <v>161</v>
      </c>
      <c r="L3" s="80" t="s">
        <v>161</v>
      </c>
      <c r="M3" s="80" t="s">
        <v>161</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53">
        <v>40811</v>
      </c>
      <c r="I4" s="78">
        <v>2669.4780000000001</v>
      </c>
      <c r="J4" s="78">
        <v>2091.1300999999999</v>
      </c>
      <c r="K4" s="78">
        <v>1889.4489000000001</v>
      </c>
      <c r="L4" s="78">
        <v>2076.1257000000001</v>
      </c>
      <c r="M4" s="78">
        <v>1163.0052000000001</v>
      </c>
      <c r="O4" s="13">
        <f t="shared" ref="O4:O35" si="0">H4</f>
        <v>40811</v>
      </c>
      <c r="P4" s="2">
        <v>0</v>
      </c>
      <c r="Q4" s="2">
        <v>0</v>
      </c>
      <c r="R4" s="2">
        <v>0</v>
      </c>
      <c r="S4" s="2">
        <v>0</v>
      </c>
      <c r="T4" s="2">
        <v>0</v>
      </c>
      <c r="V4" s="13">
        <f>H54</f>
        <v>41175</v>
      </c>
      <c r="W4" s="79">
        <v>0</v>
      </c>
      <c r="X4" s="79">
        <v>0</v>
      </c>
      <c r="Y4" s="79">
        <v>0</v>
      </c>
      <c r="Z4" s="79">
        <v>0</v>
      </c>
      <c r="AA4" s="79">
        <v>0</v>
      </c>
      <c r="AC4" s="13">
        <f>H104</f>
        <v>41539</v>
      </c>
      <c r="AD4" s="79">
        <v>0</v>
      </c>
      <c r="AE4" s="79">
        <v>0</v>
      </c>
      <c r="AF4" s="79">
        <v>0</v>
      </c>
      <c r="AG4" s="79">
        <v>0</v>
      </c>
      <c r="AH4" s="79">
        <v>0</v>
      </c>
    </row>
    <row r="5" spans="1:35">
      <c r="A5" s="17" t="s">
        <v>10</v>
      </c>
      <c r="B5" s="18" t="str">
        <f>P2</f>
        <v>沪深300</v>
      </c>
      <c r="C5" s="18" t="str">
        <f>Q2</f>
        <v>通信(中信)</v>
      </c>
      <c r="D5" s="18" t="str">
        <f>R2</f>
        <v>电信运营Ⅱ(中信)</v>
      </c>
      <c r="E5" s="18" t="str">
        <f>S2</f>
        <v>通信设备制造(中信)</v>
      </c>
      <c r="F5" s="18" t="str">
        <f>T2</f>
        <v>增值服务Ⅱ(中信)</v>
      </c>
      <c r="H5" s="153">
        <v>40818</v>
      </c>
      <c r="I5" s="78">
        <v>2581.3510000000001</v>
      </c>
      <c r="J5" s="78">
        <v>1975.0875000000001</v>
      </c>
      <c r="K5" s="78">
        <v>1804.8466000000001</v>
      </c>
      <c r="L5" s="78">
        <v>1969.5908999999999</v>
      </c>
      <c r="M5" s="78">
        <v>1036.162</v>
      </c>
      <c r="O5" s="13">
        <f t="shared" si="0"/>
        <v>40818</v>
      </c>
      <c r="P5" s="2">
        <f t="shared" ref="P5:P36" si="1">I5/I$4-1</f>
        <v>-3.3012821233214917E-2</v>
      </c>
      <c r="Q5" s="2">
        <f t="shared" ref="Q5:Q36" si="2">J5/J$4-1</f>
        <v>-5.549276919690449E-2</v>
      </c>
      <c r="R5" s="2">
        <f t="shared" ref="R5:R36" si="3">K5/K$4-1</f>
        <v>-4.47761778579987E-2</v>
      </c>
      <c r="S5" s="2">
        <f t="shared" ref="S5:S36" si="4">L5/L$4-1</f>
        <v>-5.1314234008085435E-2</v>
      </c>
      <c r="T5" s="2">
        <f t="shared" ref="T5:T36" si="5">M5/M$4-1</f>
        <v>-0.10906503255531452</v>
      </c>
      <c r="V5" s="13">
        <f t="shared" ref="V5:V68" si="6">H55</f>
        <v>41182</v>
      </c>
      <c r="W5" s="79">
        <f>I55/I$54-1</f>
        <v>4.2765032197804365E-2</v>
      </c>
      <c r="X5" s="79">
        <f t="shared" ref="X5:AA20" si="7">J55/J$54-1</f>
        <v>2.8204389892690029E-2</v>
      </c>
      <c r="Y5" s="79">
        <f t="shared" si="7"/>
        <v>5.1285381878128034E-2</v>
      </c>
      <c r="Z5" s="79">
        <f t="shared" si="7"/>
        <v>2.4920492773287117E-2</v>
      </c>
      <c r="AA5" s="79">
        <f t="shared" si="7"/>
        <v>1.3962526058710401E-2</v>
      </c>
      <c r="AC5" s="13">
        <f t="shared" ref="AC5:AC56" si="8">H105</f>
        <v>41546</v>
      </c>
      <c r="AD5" s="79">
        <f>I105/I$104-1</f>
        <v>-1.5432207884037541E-2</v>
      </c>
      <c r="AE5" s="79">
        <f t="shared" ref="AE5:AH20" si="9">J105/J$104-1</f>
        <v>3.2957467775518445E-2</v>
      </c>
      <c r="AF5" s="79">
        <f t="shared" si="9"/>
        <v>-6.034480212115656E-2</v>
      </c>
      <c r="AG5" s="79">
        <f t="shared" si="9"/>
        <v>3.8163584329290456E-2</v>
      </c>
      <c r="AH5" s="79">
        <f t="shared" si="9"/>
        <v>6.4096937550401023E-2</v>
      </c>
    </row>
    <row r="6" spans="1:35">
      <c r="A6" s="19">
        <f>通信行业周报!H7-2</f>
        <v>41902</v>
      </c>
      <c r="B6" s="55">
        <f ca="1">OFFSET(I$1,MATCH($A$6,$H$1:$H$156)-1,0)/OFFSET(I$1,MATCH($A$6,$H$1:$H$156)-2,0)-1</f>
        <v>-5.3917431320587017E-3</v>
      </c>
      <c r="C6" s="55">
        <f ca="1">OFFSET(J$1,MATCH($A$6,$H$1:$H$156)-1,0)/OFFSET(J$1,MATCH($A$6,$H$1:$H$156)-2,0)-1</f>
        <v>-5.0458379877917903E-3</v>
      </c>
      <c r="D6" s="55">
        <f ca="1">OFFSET(K$1,MATCH($A$6,$H$1:$H$156)-1,0)/OFFSET(K$1,MATCH($A$6,$H$1:$H$156)-2,0)-1</f>
        <v>9.0649890581326886E-3</v>
      </c>
      <c r="E6" s="55">
        <f ca="1">OFFSET(L$1,MATCH($A$6,$H$1:$H$156)-1,0)/OFFSET(L$1,MATCH($A$6,$H$1:$H$156)-2,0)-1</f>
        <v>-9.7917118072288201E-4</v>
      </c>
      <c r="F6" s="55">
        <f ca="1">OFFSET(M$1,MATCH($A$6,$H$1:$H$156)-1,0)/OFFSET(M$1,MATCH($A$6,$H$1:$H$156)-2,0)-1</f>
        <v>-2.5590428976542734E-2</v>
      </c>
      <c r="H6" s="153">
        <v>40832</v>
      </c>
      <c r="I6" s="78">
        <v>2653.7820000000002</v>
      </c>
      <c r="J6" s="78">
        <v>2008.3788999999999</v>
      </c>
      <c r="K6" s="78">
        <v>1868.2982</v>
      </c>
      <c r="L6" s="78">
        <v>1985.4484</v>
      </c>
      <c r="M6" s="78">
        <v>1080.5824</v>
      </c>
      <c r="O6" s="13">
        <f t="shared" si="0"/>
        <v>40832</v>
      </c>
      <c r="P6" s="2">
        <f t="shared" si="1"/>
        <v>-5.879801219564218E-3</v>
      </c>
      <c r="Q6" s="2">
        <f t="shared" si="2"/>
        <v>-3.9572478058634397E-2</v>
      </c>
      <c r="R6" s="2">
        <f t="shared" si="3"/>
        <v>-1.1194110621356335E-2</v>
      </c>
      <c r="S6" s="2">
        <f t="shared" si="4"/>
        <v>-4.367620900796132E-2</v>
      </c>
      <c r="T6" s="2">
        <f t="shared" si="5"/>
        <v>-7.0870534370783611E-2</v>
      </c>
      <c r="V6" s="13">
        <f t="shared" si="6"/>
        <v>41196</v>
      </c>
      <c r="W6" s="79">
        <f t="shared" ref="W6:AA69" si="10">I56/I$54-1</f>
        <v>4.7960426781770149E-2</v>
      </c>
      <c r="X6" s="79">
        <f t="shared" si="7"/>
        <v>2.6603254714096414E-2</v>
      </c>
      <c r="Y6" s="79">
        <f t="shared" si="7"/>
        <v>5.4131807969672208E-2</v>
      </c>
      <c r="Z6" s="79">
        <f t="shared" si="7"/>
        <v>2.1483396808626098E-2</v>
      </c>
      <c r="AA6" s="79">
        <f t="shared" si="7"/>
        <v>1.4112162309791065E-2</v>
      </c>
      <c r="AC6" s="13">
        <f t="shared" si="8"/>
        <v>41553</v>
      </c>
      <c r="AD6" s="79">
        <f t="shared" ref="AD6:AH56" si="11">I106/I$104-1</f>
        <v>-9.6497033927920306E-3</v>
      </c>
      <c r="AE6" s="79">
        <f t="shared" si="9"/>
        <v>5.6304650990868232E-2</v>
      </c>
      <c r="AF6" s="79">
        <f t="shared" si="9"/>
        <v>-5.7471251520583522E-2</v>
      </c>
      <c r="AG6" s="79">
        <f t="shared" si="9"/>
        <v>5.9475478712615493E-2</v>
      </c>
      <c r="AH6" s="79">
        <f t="shared" si="9"/>
        <v>0.10318819476542007</v>
      </c>
      <c r="AI6" s="2"/>
    </row>
    <row r="7" spans="1:35">
      <c r="A7" s="6"/>
      <c r="B7" s="7"/>
      <c r="H7" s="153">
        <v>40839</v>
      </c>
      <c r="I7" s="78">
        <v>2507.877</v>
      </c>
      <c r="J7" s="78">
        <v>1879.2166</v>
      </c>
      <c r="K7" s="78">
        <v>1801.3214</v>
      </c>
      <c r="L7" s="78">
        <v>1831.4039</v>
      </c>
      <c r="M7" s="78">
        <v>1047.9636</v>
      </c>
      <c r="O7" s="13">
        <f t="shared" si="0"/>
        <v>40839</v>
      </c>
      <c r="P7" s="2">
        <f t="shared" si="1"/>
        <v>-6.0536554337589643E-2</v>
      </c>
      <c r="Q7" s="2">
        <f t="shared" si="2"/>
        <v>-0.10133922322671363</v>
      </c>
      <c r="R7" s="2">
        <f t="shared" si="3"/>
        <v>-4.6641907066129251E-2</v>
      </c>
      <c r="S7" s="2">
        <f t="shared" si="4"/>
        <v>-0.11787426936625278</v>
      </c>
      <c r="T7" s="2">
        <f t="shared" si="5"/>
        <v>-9.8917528485685247E-2</v>
      </c>
      <c r="V7" s="13">
        <f t="shared" si="6"/>
        <v>41203</v>
      </c>
      <c r="W7" s="79">
        <f t="shared" si="10"/>
        <v>6.0665383392835892E-2</v>
      </c>
      <c r="X7" s="79">
        <f t="shared" si="7"/>
        <v>1.4397879992031015E-2</v>
      </c>
      <c r="Y7" s="79">
        <f t="shared" si="7"/>
        <v>5.4123789868006034E-2</v>
      </c>
      <c r="Z7" s="79">
        <f t="shared" si="7"/>
        <v>4.7149423274130964E-3</v>
      </c>
      <c r="AA7" s="79">
        <f t="shared" si="7"/>
        <v>8.5034233358636246E-3</v>
      </c>
      <c r="AC7" s="13">
        <f t="shared" si="8"/>
        <v>41560</v>
      </c>
      <c r="AD7" s="79">
        <f t="shared" si="11"/>
        <v>1.4798705863490635E-2</v>
      </c>
      <c r="AE7" s="79">
        <f t="shared" si="9"/>
        <v>0.10893925669987148</v>
      </c>
      <c r="AF7" s="79">
        <f t="shared" si="9"/>
        <v>5.7470213647723423E-3</v>
      </c>
      <c r="AG7" s="79">
        <f t="shared" si="9"/>
        <v>0.11850010575387415</v>
      </c>
      <c r="AH7" s="79">
        <f t="shared" si="9"/>
        <v>0.13301446503817704</v>
      </c>
      <c r="AI7" s="2"/>
    </row>
    <row r="8" spans="1:35">
      <c r="A8" s="4" t="s">
        <v>7</v>
      </c>
      <c r="D8" s="5"/>
      <c r="H8" s="153">
        <v>40846</v>
      </c>
      <c r="I8" s="78">
        <v>2709.0169999999998</v>
      </c>
      <c r="J8" s="78">
        <v>2019.7328</v>
      </c>
      <c r="K8" s="78">
        <v>1917.6496999999999</v>
      </c>
      <c r="L8" s="78">
        <v>1976.1464000000001</v>
      </c>
      <c r="M8" s="78">
        <v>1119.0293999999999</v>
      </c>
      <c r="O8" s="13">
        <f t="shared" si="0"/>
        <v>40846</v>
      </c>
      <c r="P8" s="2">
        <f t="shared" si="1"/>
        <v>1.4811509965618752E-2</v>
      </c>
      <c r="Q8" s="2">
        <f t="shared" si="2"/>
        <v>-3.4142925875343622E-2</v>
      </c>
      <c r="R8" s="2">
        <f t="shared" si="3"/>
        <v>1.4925410261161343E-2</v>
      </c>
      <c r="S8" s="2">
        <f t="shared" si="4"/>
        <v>-4.8156669897203241E-2</v>
      </c>
      <c r="T8" s="2">
        <f t="shared" si="5"/>
        <v>-3.781221270549795E-2</v>
      </c>
      <c r="V8" s="13">
        <f t="shared" si="6"/>
        <v>41210</v>
      </c>
      <c r="W8" s="79">
        <f t="shared" si="10"/>
        <v>2.2211278167110216E-2</v>
      </c>
      <c r="X8" s="79">
        <f t="shared" si="7"/>
        <v>-2.1857332556039055E-2</v>
      </c>
      <c r="Y8" s="79">
        <f t="shared" si="7"/>
        <v>2.8481900739108612E-2</v>
      </c>
      <c r="Z8" s="79">
        <f t="shared" si="7"/>
        <v>-3.2723171448131305E-2</v>
      </c>
      <c r="AA8" s="79">
        <f t="shared" si="7"/>
        <v>-3.5614240997676294E-2</v>
      </c>
      <c r="AC8" s="13">
        <f t="shared" si="8"/>
        <v>41567</v>
      </c>
      <c r="AD8" s="79">
        <f t="shared" si="11"/>
        <v>-2.6540486986693645E-3</v>
      </c>
      <c r="AE8" s="79">
        <f t="shared" si="9"/>
        <v>8.3179678354493358E-2</v>
      </c>
      <c r="AF8" s="79">
        <f t="shared" si="9"/>
        <v>-2.011501387675918E-2</v>
      </c>
      <c r="AG8" s="79">
        <f t="shared" si="9"/>
        <v>9.4241445601438656E-2</v>
      </c>
      <c r="AH8" s="79">
        <f t="shared" si="9"/>
        <v>0.10320346092533295</v>
      </c>
      <c r="AI8" s="2"/>
    </row>
    <row r="9" spans="1:35">
      <c r="H9" s="153">
        <v>40853</v>
      </c>
      <c r="I9" s="78">
        <v>2763.7460000000001</v>
      </c>
      <c r="J9" s="78">
        <v>2154.3193000000001</v>
      </c>
      <c r="K9" s="78">
        <v>2005.7769000000001</v>
      </c>
      <c r="L9" s="78">
        <v>2112.9607000000001</v>
      </c>
      <c r="M9" s="78">
        <v>1224.5275999999999</v>
      </c>
      <c r="O9" s="13">
        <f t="shared" si="0"/>
        <v>40853</v>
      </c>
      <c r="P9" s="2">
        <f t="shared" si="1"/>
        <v>3.5313270984065115E-2</v>
      </c>
      <c r="Q9" s="2">
        <f t="shared" si="2"/>
        <v>3.0217727725309951E-2</v>
      </c>
      <c r="R9" s="2">
        <f t="shared" si="3"/>
        <v>6.1567158550834611E-2</v>
      </c>
      <c r="S9" s="2">
        <f t="shared" si="4"/>
        <v>1.7742181988306349E-2</v>
      </c>
      <c r="T9" s="2">
        <f t="shared" si="5"/>
        <v>5.2899505522417067E-2</v>
      </c>
      <c r="V9" s="13">
        <f t="shared" si="6"/>
        <v>41217</v>
      </c>
      <c r="W9" s="79">
        <f t="shared" si="10"/>
        <v>4.8980406655016129E-2</v>
      </c>
      <c r="X9" s="79">
        <f t="shared" si="7"/>
        <v>-1.9796855318013007E-2</v>
      </c>
      <c r="Y9" s="79">
        <f t="shared" si="7"/>
        <v>2.8481900739108612E-2</v>
      </c>
      <c r="Z9" s="79">
        <f t="shared" si="7"/>
        <v>-3.6375506299033189E-2</v>
      </c>
      <c r="AA9" s="79">
        <f t="shared" si="7"/>
        <v>-2.8060411479812197E-3</v>
      </c>
      <c r="AC9" s="13">
        <f t="shared" si="8"/>
        <v>41574</v>
      </c>
      <c r="AD9" s="79">
        <f t="shared" si="11"/>
        <v>-2.6290128303686378E-2</v>
      </c>
      <c r="AE9" s="79">
        <f t="shared" si="9"/>
        <v>6.8090568036558441E-3</v>
      </c>
      <c r="AF9" s="79">
        <f t="shared" si="9"/>
        <v>-3.4482846715998661E-2</v>
      </c>
      <c r="AG9" s="79">
        <f t="shared" si="9"/>
        <v>1.794602905407805E-2</v>
      </c>
      <c r="AH9" s="79">
        <f t="shared" si="9"/>
        <v>-3.0292777641802715E-3</v>
      </c>
      <c r="AI9" s="2"/>
    </row>
    <row r="10" spans="1:35">
      <c r="A10" s="70" t="s">
        <v>27</v>
      </c>
      <c r="B10" s="69">
        <v>2</v>
      </c>
      <c r="C10" s="69"/>
      <c r="D10" s="69"/>
      <c r="E10" s="69"/>
      <c r="F10" s="69"/>
      <c r="G10" s="69"/>
      <c r="H10" s="153">
        <v>40860</v>
      </c>
      <c r="I10" s="78">
        <v>2695.002</v>
      </c>
      <c r="J10" s="78">
        <v>2112.7537000000002</v>
      </c>
      <c r="K10" s="78">
        <v>1875.3486</v>
      </c>
      <c r="L10" s="78">
        <v>2089.9380000000001</v>
      </c>
      <c r="M10" s="78">
        <v>1247.6824999999999</v>
      </c>
      <c r="O10" s="13">
        <f t="shared" si="0"/>
        <v>40860</v>
      </c>
      <c r="P10" s="2">
        <f t="shared" si="1"/>
        <v>9.5614198730986644E-3</v>
      </c>
      <c r="Q10" s="2">
        <f t="shared" si="2"/>
        <v>1.0340628734673452E-2</v>
      </c>
      <c r="R10" s="2">
        <f t="shared" si="3"/>
        <v>-7.4626522050953437E-3</v>
      </c>
      <c r="S10" s="2">
        <f t="shared" si="4"/>
        <v>6.6529208708316911E-3</v>
      </c>
      <c r="T10" s="2">
        <f t="shared" si="5"/>
        <v>7.2809046769524155E-2</v>
      </c>
      <c r="V10" s="13">
        <f t="shared" si="6"/>
        <v>41224</v>
      </c>
      <c r="W10" s="79">
        <f t="shared" si="10"/>
        <v>1.9035834807825003E-2</v>
      </c>
      <c r="X10" s="79">
        <f t="shared" si="7"/>
        <v>-5.7305415485392031E-2</v>
      </c>
      <c r="Y10" s="79">
        <f t="shared" si="7"/>
        <v>-1.4254581142387091E-2</v>
      </c>
      <c r="Z10" s="79">
        <f t="shared" si="7"/>
        <v>-7.4304633783814911E-2</v>
      </c>
      <c r="AA10" s="79">
        <f t="shared" si="7"/>
        <v>-3.143436557346968E-2</v>
      </c>
      <c r="AC10" s="13">
        <f t="shared" si="8"/>
        <v>41581</v>
      </c>
      <c r="AD10" s="79">
        <f t="shared" si="11"/>
        <v>-1.9547709978581906E-2</v>
      </c>
      <c r="AE10" s="79">
        <f t="shared" si="9"/>
        <v>-4.0119380767444812E-2</v>
      </c>
      <c r="AF10" s="79">
        <f t="shared" si="9"/>
        <v>-2.0114934040385446E-2</v>
      </c>
      <c r="AG10" s="79">
        <f t="shared" si="9"/>
        <v>-3.4908120099978235E-2</v>
      </c>
      <c r="AH10" s="79">
        <f t="shared" si="9"/>
        <v>-6.7858949618693432E-2</v>
      </c>
      <c r="AI10" s="2"/>
    </row>
    <row r="11" spans="1:35">
      <c r="A11" s="70" t="s">
        <v>28</v>
      </c>
      <c r="B11" s="69"/>
      <c r="C11" s="69"/>
      <c r="D11" s="69"/>
      <c r="E11" s="69"/>
      <c r="F11" s="69"/>
      <c r="G11" s="69"/>
      <c r="H11" s="153">
        <v>40867</v>
      </c>
      <c r="I11" s="78">
        <v>2606.4949999999999</v>
      </c>
      <c r="J11" s="78">
        <v>2096.8930999999998</v>
      </c>
      <c r="K11" s="78">
        <v>1889.4489000000001</v>
      </c>
      <c r="L11" s="78">
        <v>2074.7849000000001</v>
      </c>
      <c r="M11" s="78">
        <v>1199.2651000000001</v>
      </c>
      <c r="O11" s="13">
        <f t="shared" si="0"/>
        <v>40867</v>
      </c>
      <c r="P11" s="2">
        <f t="shared" si="1"/>
        <v>-2.3593751287705023E-2</v>
      </c>
      <c r="Q11" s="2">
        <f t="shared" si="2"/>
        <v>2.7559260899165938E-3</v>
      </c>
      <c r="R11" s="2">
        <f t="shared" si="3"/>
        <v>0</v>
      </c>
      <c r="S11" s="2">
        <f t="shared" si="4"/>
        <v>-6.4581831437271475E-4</v>
      </c>
      <c r="T11" s="2">
        <f t="shared" si="5"/>
        <v>3.1177762575782086E-2</v>
      </c>
      <c r="V11" s="13">
        <f t="shared" si="6"/>
        <v>41231</v>
      </c>
      <c r="W11" s="79">
        <f t="shared" si="10"/>
        <v>-9.9237720792902939E-3</v>
      </c>
      <c r="X11" s="79">
        <f t="shared" si="7"/>
        <v>-0.10491950096028735</v>
      </c>
      <c r="Y11" s="79">
        <f t="shared" si="7"/>
        <v>-6.2691933308637648E-2</v>
      </c>
      <c r="Z11" s="79">
        <f t="shared" si="7"/>
        <v>-0.12154956931371486</v>
      </c>
      <c r="AA11" s="79">
        <f t="shared" si="7"/>
        <v>-7.9753501384361325E-2</v>
      </c>
      <c r="AC11" s="13">
        <f t="shared" si="8"/>
        <v>41588</v>
      </c>
      <c r="AD11" s="79">
        <f t="shared" si="11"/>
        <v>-5.1208422575857893E-2</v>
      </c>
      <c r="AE11" s="79">
        <f t="shared" si="9"/>
        <v>-5.8530255735954162E-2</v>
      </c>
      <c r="AF11" s="79">
        <f t="shared" si="9"/>
        <v>-4.8850519882490451E-2</v>
      </c>
      <c r="AG11" s="79">
        <f t="shared" si="9"/>
        <v>-4.4688949854829629E-2</v>
      </c>
      <c r="AH11" s="79">
        <f t="shared" si="9"/>
        <v>-0.10689580303890078</v>
      </c>
      <c r="AI11" s="2"/>
    </row>
    <row r="12" spans="1:35">
      <c r="A12" s="70" t="s">
        <v>29</v>
      </c>
      <c r="B12" s="69"/>
      <c r="C12" s="69"/>
      <c r="D12" s="69"/>
      <c r="E12" s="69"/>
      <c r="F12" s="69"/>
      <c r="G12" s="69"/>
      <c r="H12" s="153">
        <v>40874</v>
      </c>
      <c r="I12" s="78">
        <v>2569.973</v>
      </c>
      <c r="J12" s="78">
        <v>2078.4468000000002</v>
      </c>
      <c r="K12" s="78">
        <v>1889.4490000000001</v>
      </c>
      <c r="L12" s="78">
        <v>2041.5393999999999</v>
      </c>
      <c r="M12" s="78">
        <v>1229.1424999999999</v>
      </c>
      <c r="O12" s="13">
        <f t="shared" si="0"/>
        <v>40874</v>
      </c>
      <c r="P12" s="2">
        <f t="shared" si="1"/>
        <v>-3.7275077749282848E-2</v>
      </c>
      <c r="Q12" s="2">
        <f t="shared" si="2"/>
        <v>-6.0652849863332969E-3</v>
      </c>
      <c r="R12" s="2">
        <f t="shared" si="3"/>
        <v>5.2925485327648403E-8</v>
      </c>
      <c r="S12" s="2">
        <f t="shared" si="4"/>
        <v>-1.6659058745816857E-2</v>
      </c>
      <c r="T12" s="2">
        <f t="shared" si="5"/>
        <v>5.6867587522394514E-2</v>
      </c>
      <c r="V12" s="13">
        <f t="shared" si="6"/>
        <v>41238</v>
      </c>
      <c r="W12" s="79">
        <f t="shared" si="10"/>
        <v>-2.9044188365682233E-3</v>
      </c>
      <c r="X12" s="79">
        <f t="shared" si="7"/>
        <v>-0.10064105777814403</v>
      </c>
      <c r="Y12" s="79">
        <f t="shared" si="7"/>
        <v>-7.4093673878147359E-2</v>
      </c>
      <c r="Z12" s="79">
        <f t="shared" si="7"/>
        <v>-0.11390858885215938</v>
      </c>
      <c r="AA12" s="79">
        <f t="shared" si="7"/>
        <v>-7.1789075776574784E-2</v>
      </c>
      <c r="AC12" s="13">
        <f t="shared" si="8"/>
        <v>41595</v>
      </c>
      <c r="AD12" s="79">
        <f t="shared" si="11"/>
        <v>-3.3617950183144285E-2</v>
      </c>
      <c r="AE12" s="79">
        <f t="shared" si="9"/>
        <v>-2.4178095391211962E-2</v>
      </c>
      <c r="AF12" s="79">
        <f t="shared" si="9"/>
        <v>-5.7471171684209676E-2</v>
      </c>
      <c r="AG12" s="79">
        <f t="shared" si="9"/>
        <v>-7.2261294303808121E-3</v>
      </c>
      <c r="AH12" s="79">
        <f t="shared" si="9"/>
        <v>-5.9295337226576317E-2</v>
      </c>
    </row>
    <row r="13" spans="1:35">
      <c r="A13" s="70"/>
      <c r="B13" s="69"/>
      <c r="C13" s="69"/>
      <c r="D13" s="69"/>
      <c r="E13" s="69"/>
      <c r="F13" s="69"/>
      <c r="G13" s="69"/>
      <c r="H13" s="153">
        <v>40881</v>
      </c>
      <c r="I13" s="78">
        <v>2557.3110000000001</v>
      </c>
      <c r="J13" s="78">
        <v>1973.5145</v>
      </c>
      <c r="K13" s="78">
        <v>1861.248</v>
      </c>
      <c r="L13" s="78">
        <v>1922.8742999999999</v>
      </c>
      <c r="M13" s="78">
        <v>1141.8293000000001</v>
      </c>
      <c r="O13" s="13">
        <f t="shared" si="0"/>
        <v>40881</v>
      </c>
      <c r="P13" s="2">
        <f t="shared" si="1"/>
        <v>-4.2018327178572012E-2</v>
      </c>
      <c r="Q13" s="2">
        <f t="shared" si="2"/>
        <v>-5.6244994034565288E-2</v>
      </c>
      <c r="R13" s="2">
        <f t="shared" si="3"/>
        <v>-1.492546318664667E-2</v>
      </c>
      <c r="S13" s="2">
        <f t="shared" si="4"/>
        <v>-7.3816050733344407E-2</v>
      </c>
      <c r="T13" s="2">
        <f t="shared" si="5"/>
        <v>-1.8207915149476506E-2</v>
      </c>
      <c r="V13" s="13">
        <f t="shared" si="6"/>
        <v>41245</v>
      </c>
      <c r="W13" s="79">
        <f t="shared" si="10"/>
        <v>-2.7012413923566569E-2</v>
      </c>
      <c r="X13" s="79">
        <f t="shared" si="7"/>
        <v>-0.15960745415044419</v>
      </c>
      <c r="Y13" s="79">
        <f t="shared" si="7"/>
        <v>-9.6881118813834211E-2</v>
      </c>
      <c r="Z13" s="79">
        <f t="shared" si="7"/>
        <v>-0.17924031704149845</v>
      </c>
      <c r="AA13" s="79">
        <f t="shared" si="7"/>
        <v>-0.14624711649769495</v>
      </c>
      <c r="AC13" s="13">
        <f t="shared" si="8"/>
        <v>41602</v>
      </c>
      <c r="AD13" s="79">
        <f t="shared" si="11"/>
        <v>-1.4202613761094551E-2</v>
      </c>
      <c r="AE13" s="79">
        <f t="shared" si="9"/>
        <v>1.6568719841696389E-2</v>
      </c>
      <c r="AF13" s="79">
        <f t="shared" si="9"/>
        <v>-4.3103259008596684E-2</v>
      </c>
      <c r="AG13" s="79">
        <f t="shared" si="9"/>
        <v>4.6543216534159493E-2</v>
      </c>
      <c r="AH13" s="79">
        <f t="shared" si="9"/>
        <v>-4.3567510434358248E-2</v>
      </c>
    </row>
    <row r="14" spans="1:35">
      <c r="A14" s="70"/>
      <c r="B14" s="69"/>
      <c r="C14" s="69"/>
      <c r="D14" s="69"/>
      <c r="E14" s="69"/>
      <c r="F14" s="69"/>
      <c r="G14" s="69"/>
      <c r="H14" s="153">
        <v>40888</v>
      </c>
      <c r="I14" s="78">
        <v>2503.4609999999998</v>
      </c>
      <c r="J14" s="78">
        <v>1936.5418999999999</v>
      </c>
      <c r="K14" s="78">
        <v>1822.472</v>
      </c>
      <c r="L14" s="78">
        <v>1891.4825000000001</v>
      </c>
      <c r="M14" s="78">
        <v>1106.9443000000001</v>
      </c>
      <c r="O14" s="13">
        <f t="shared" si="0"/>
        <v>40888</v>
      </c>
      <c r="P14" s="2">
        <f t="shared" si="1"/>
        <v>-6.2190810338201064E-2</v>
      </c>
      <c r="Q14" s="2">
        <f t="shared" si="2"/>
        <v>-7.3925673012884219E-2</v>
      </c>
      <c r="R14" s="2">
        <f t="shared" si="3"/>
        <v>-3.5447849370258244E-2</v>
      </c>
      <c r="S14" s="2">
        <f t="shared" si="4"/>
        <v>-8.893642615184616E-2</v>
      </c>
      <c r="T14" s="2">
        <f t="shared" si="5"/>
        <v>-4.8203481807304049E-2</v>
      </c>
      <c r="V14" s="13">
        <f t="shared" si="6"/>
        <v>41252</v>
      </c>
      <c r="W14" s="79">
        <f t="shared" si="10"/>
        <v>2.1688328165223147E-2</v>
      </c>
      <c r="X14" s="79">
        <f t="shared" si="7"/>
        <v>-0.11463786653199626</v>
      </c>
      <c r="Y14" s="79">
        <f t="shared" si="7"/>
        <v>-4.2758932566161478E-2</v>
      </c>
      <c r="Z14" s="79">
        <f t="shared" si="7"/>
        <v>-0.13503563077975256</v>
      </c>
      <c r="AA14" s="79">
        <f t="shared" si="7"/>
        <v>-0.10954683799896936</v>
      </c>
      <c r="AC14" s="13">
        <f t="shared" si="8"/>
        <v>41609</v>
      </c>
      <c r="AD14" s="79">
        <f t="shared" si="11"/>
        <v>2.6450045426327229E-3</v>
      </c>
      <c r="AE14" s="79">
        <f t="shared" si="9"/>
        <v>5.824253394704404E-2</v>
      </c>
      <c r="AF14" s="79">
        <f t="shared" si="9"/>
        <v>-1.1494202402292375E-2</v>
      </c>
      <c r="AG14" s="79">
        <f t="shared" si="9"/>
        <v>8.5098017068859333E-2</v>
      </c>
      <c r="AH14" s="79">
        <f t="shared" si="9"/>
        <v>1.2887948703054874E-2</v>
      </c>
    </row>
    <row r="15" spans="1:35">
      <c r="A15" s="69"/>
      <c r="B15" s="69"/>
      <c r="C15" s="69"/>
      <c r="D15" s="69"/>
      <c r="E15" s="69"/>
      <c r="F15" s="69"/>
      <c r="G15" s="69"/>
      <c r="H15" s="153">
        <v>40895</v>
      </c>
      <c r="I15" s="78">
        <v>2390.1289999999999</v>
      </c>
      <c r="J15" s="78">
        <v>1835.5903000000001</v>
      </c>
      <c r="K15" s="78">
        <v>1720.2445</v>
      </c>
      <c r="L15" s="78">
        <v>1780.8330000000001</v>
      </c>
      <c r="M15" s="78">
        <v>1107.4474</v>
      </c>
      <c r="O15" s="13">
        <f t="shared" si="0"/>
        <v>40895</v>
      </c>
      <c r="P15" s="2">
        <f t="shared" si="1"/>
        <v>-0.10464555242635454</v>
      </c>
      <c r="Q15" s="2">
        <f t="shared" si="2"/>
        <v>-0.12220177022940837</v>
      </c>
      <c r="R15" s="2">
        <f t="shared" si="3"/>
        <v>-8.9552249865026856E-2</v>
      </c>
      <c r="S15" s="2">
        <f t="shared" si="4"/>
        <v>-0.14223257291213143</v>
      </c>
      <c r="T15" s="2">
        <f t="shared" si="5"/>
        <v>-4.7770895607345598E-2</v>
      </c>
      <c r="V15" s="13">
        <f t="shared" si="6"/>
        <v>41259</v>
      </c>
      <c r="W15" s="79">
        <f t="shared" si="10"/>
        <v>7.130400538774917E-2</v>
      </c>
      <c r="X15" s="79">
        <f t="shared" si="7"/>
        <v>-8.7562933143156885E-2</v>
      </c>
      <c r="Y15" s="79">
        <f t="shared" si="7"/>
        <v>-2.2817913722018912E-2</v>
      </c>
      <c r="Z15" s="79">
        <f t="shared" si="7"/>
        <v>-0.10671826480867086</v>
      </c>
      <c r="AA15" s="79">
        <f t="shared" si="7"/>
        <v>-7.9502119711350239E-2</v>
      </c>
      <c r="AC15" s="13">
        <f t="shared" si="8"/>
        <v>41616</v>
      </c>
      <c r="AD15" s="79">
        <f t="shared" si="11"/>
        <v>8.1302851786835273E-3</v>
      </c>
      <c r="AE15" s="79">
        <f t="shared" si="9"/>
        <v>8.7698175447181725E-5</v>
      </c>
      <c r="AF15" s="79">
        <f t="shared" si="9"/>
        <v>-2.5862035241531633E-2</v>
      </c>
      <c r="AG15" s="79">
        <f t="shared" si="9"/>
        <v>2.7838439407795068E-2</v>
      </c>
      <c r="AH15" s="79">
        <f t="shared" si="9"/>
        <v>-6.9732426002151016E-2</v>
      </c>
    </row>
    <row r="16" spans="1:35">
      <c r="A16" s="69"/>
      <c r="B16" s="69"/>
      <c r="C16" s="69"/>
      <c r="D16" s="69"/>
      <c r="E16" s="69"/>
      <c r="F16" s="69"/>
      <c r="G16" s="69"/>
      <c r="H16" s="153">
        <v>40902</v>
      </c>
      <c r="I16" s="78">
        <v>2359.1590000000001</v>
      </c>
      <c r="J16" s="78">
        <v>1833.6964</v>
      </c>
      <c r="K16" s="78">
        <v>1808.3717999999999</v>
      </c>
      <c r="L16" s="78">
        <v>1749.0715</v>
      </c>
      <c r="M16" s="78">
        <v>1111.8973000000001</v>
      </c>
      <c r="O16" s="13">
        <f t="shared" si="0"/>
        <v>40902</v>
      </c>
      <c r="P16" s="2">
        <f t="shared" si="1"/>
        <v>-0.11624707152484492</v>
      </c>
      <c r="Q16" s="2">
        <f t="shared" si="2"/>
        <v>-0.12310745275963453</v>
      </c>
      <c r="R16" s="2">
        <f t="shared" si="3"/>
        <v>-4.2910448649868371E-2</v>
      </c>
      <c r="S16" s="2">
        <f t="shared" si="4"/>
        <v>-0.15753102040016176</v>
      </c>
      <c r="T16" s="2">
        <f t="shared" si="5"/>
        <v>-4.3944687435619301E-2</v>
      </c>
      <c r="V16" s="13">
        <f t="shared" si="6"/>
        <v>41266</v>
      </c>
      <c r="W16" s="79">
        <f t="shared" si="10"/>
        <v>7.8642130762056395E-2</v>
      </c>
      <c r="X16" s="79">
        <f t="shared" si="7"/>
        <v>-8.2083638577068574E-2</v>
      </c>
      <c r="Y16" s="79">
        <f t="shared" si="7"/>
        <v>-3.4203618088196053E-2</v>
      </c>
      <c r="Z16" s="79">
        <f t="shared" si="7"/>
        <v>-9.9857525309738793E-2</v>
      </c>
      <c r="AA16" s="79">
        <f t="shared" si="7"/>
        <v>-5.8963279209768737E-2</v>
      </c>
      <c r="AC16" s="13">
        <f t="shared" si="8"/>
        <v>41623</v>
      </c>
      <c r="AD16" s="79">
        <f t="shared" si="11"/>
        <v>-1.0635516400754774E-2</v>
      </c>
      <c r="AE16" s="79">
        <f t="shared" si="9"/>
        <v>4.8924815883175654E-3</v>
      </c>
      <c r="AF16" s="79">
        <f t="shared" si="9"/>
        <v>-4.3103338844970418E-2</v>
      </c>
      <c r="AG16" s="79">
        <f t="shared" si="9"/>
        <v>2.4654169733953513E-2</v>
      </c>
      <c r="AH16" s="79">
        <f t="shared" si="9"/>
        <v>-3.0091504286853588E-2</v>
      </c>
    </row>
    <row r="17" spans="1:34">
      <c r="A17" s="69"/>
      <c r="B17" s="69"/>
      <c r="C17" s="69"/>
      <c r="D17" s="69"/>
      <c r="E17" s="69"/>
      <c r="F17" s="69"/>
      <c r="G17" s="69"/>
      <c r="H17" s="153">
        <v>40909</v>
      </c>
      <c r="I17" s="78">
        <v>2345.7420000000002</v>
      </c>
      <c r="J17" s="78">
        <v>1800.5889</v>
      </c>
      <c r="K17" s="78">
        <v>1847.1476</v>
      </c>
      <c r="L17" s="78">
        <v>1705.9663</v>
      </c>
      <c r="M17" s="78">
        <v>1046.6815999999999</v>
      </c>
      <c r="O17" s="13">
        <f t="shared" si="0"/>
        <v>40909</v>
      </c>
      <c r="P17" s="2">
        <f t="shared" si="1"/>
        <v>-0.12127314778394871</v>
      </c>
      <c r="Q17" s="2">
        <f t="shared" si="2"/>
        <v>-0.13893980101955394</v>
      </c>
      <c r="R17" s="2">
        <f t="shared" si="3"/>
        <v>-2.2388168317227342E-2</v>
      </c>
      <c r="S17" s="2">
        <f t="shared" si="4"/>
        <v>-0.17829334707431255</v>
      </c>
      <c r="T17" s="2">
        <f t="shared" si="5"/>
        <v>-0.10001984513912765</v>
      </c>
      <c r="V17" s="13">
        <f t="shared" si="6"/>
        <v>41273</v>
      </c>
      <c r="W17" s="79">
        <f t="shared" si="10"/>
        <v>0.12777532976545003</v>
      </c>
      <c r="X17" s="79">
        <f t="shared" si="7"/>
        <v>-3.7481524606166605E-2</v>
      </c>
      <c r="Y17" s="79">
        <f t="shared" si="7"/>
        <v>-1.1408155050842805E-2</v>
      </c>
      <c r="Z17" s="79">
        <f t="shared" si="7"/>
        <v>-4.7453582725249799E-2</v>
      </c>
      <c r="AA17" s="79">
        <f t="shared" si="7"/>
        <v>-2.4897538474633607E-2</v>
      </c>
      <c r="AC17" s="13">
        <f t="shared" si="8"/>
        <v>41630</v>
      </c>
      <c r="AD17" s="79">
        <f t="shared" si="11"/>
        <v>-6.3462842907120676E-2</v>
      </c>
      <c r="AE17" s="79">
        <f t="shared" si="9"/>
        <v>-4.4752177067954535E-2</v>
      </c>
      <c r="AF17" s="79">
        <f t="shared" si="9"/>
        <v>-8.0459656325168494E-2</v>
      </c>
      <c r="AG17" s="79">
        <f t="shared" si="9"/>
        <v>-2.5684532820053119E-2</v>
      </c>
      <c r="AH17" s="79">
        <f t="shared" si="9"/>
        <v>-8.4150424548183778E-2</v>
      </c>
    </row>
    <row r="18" spans="1:34">
      <c r="A18" s="69"/>
      <c r="B18" s="69"/>
      <c r="C18" s="69"/>
      <c r="D18" s="69"/>
      <c r="E18" s="69"/>
      <c r="F18" s="69"/>
      <c r="G18" s="69"/>
      <c r="H18" s="153">
        <v>40916</v>
      </c>
      <c r="I18" s="78">
        <v>2290.6010000000001</v>
      </c>
      <c r="J18" s="78">
        <v>1684.4109000000001</v>
      </c>
      <c r="K18" s="78">
        <v>1787.2212999999999</v>
      </c>
      <c r="L18" s="78">
        <v>1594.0842</v>
      </c>
      <c r="M18" s="78">
        <v>910.43370000000004</v>
      </c>
      <c r="O18" s="13">
        <f t="shared" si="0"/>
        <v>40916</v>
      </c>
      <c r="P18" s="2">
        <f t="shared" si="1"/>
        <v>-0.14192924609230717</v>
      </c>
      <c r="Q18" s="2">
        <f t="shared" si="2"/>
        <v>-0.19449731989415664</v>
      </c>
      <c r="R18" s="2">
        <f t="shared" si="3"/>
        <v>-5.4104453420254051E-2</v>
      </c>
      <c r="S18" s="2">
        <f t="shared" si="4"/>
        <v>-0.23218319584406666</v>
      </c>
      <c r="T18" s="2">
        <f t="shared" si="5"/>
        <v>-0.21717142795234279</v>
      </c>
      <c r="V18" s="13">
        <f t="shared" si="6"/>
        <v>41280</v>
      </c>
      <c r="W18" s="79">
        <f t="shared" si="10"/>
        <v>0.14794755766433254</v>
      </c>
      <c r="X18" s="79">
        <f t="shared" si="7"/>
        <v>-3.2304083393419614E-2</v>
      </c>
      <c r="Y18" s="79">
        <f t="shared" si="7"/>
        <v>-5.707284766088061E-3</v>
      </c>
      <c r="Z18" s="79">
        <f t="shared" si="7"/>
        <v>-3.8891110781974936E-2</v>
      </c>
      <c r="AA18" s="79">
        <f t="shared" si="7"/>
        <v>-3.7258793998682704E-2</v>
      </c>
      <c r="AC18" s="13">
        <f t="shared" si="8"/>
        <v>41637</v>
      </c>
      <c r="AD18" s="79">
        <f t="shared" si="11"/>
        <v>-5.3044797349240169E-2</v>
      </c>
      <c r="AE18" s="79">
        <f t="shared" si="9"/>
        <v>-3.5895423940606075E-2</v>
      </c>
      <c r="AF18" s="79">
        <f t="shared" si="9"/>
        <v>-8.0459736161542228E-2</v>
      </c>
      <c r="AG18" s="79">
        <f t="shared" si="9"/>
        <v>-2.4002756064382069E-2</v>
      </c>
      <c r="AH18" s="79">
        <f t="shared" si="9"/>
        <v>-4.9718118010974033E-2</v>
      </c>
    </row>
    <row r="19" spans="1:34">
      <c r="A19" s="69"/>
      <c r="B19" s="69"/>
      <c r="C19" s="69"/>
      <c r="D19" s="69"/>
      <c r="E19" s="69"/>
      <c r="F19" s="69"/>
      <c r="G19" s="69"/>
      <c r="H19" s="153">
        <v>40923</v>
      </c>
      <c r="I19" s="78">
        <v>2394.3339999999998</v>
      </c>
      <c r="J19" s="78">
        <v>1731.3544999999999</v>
      </c>
      <c r="K19" s="78">
        <v>1773.1207999999999</v>
      </c>
      <c r="L19" s="78">
        <v>1646.7781</v>
      </c>
      <c r="M19" s="78">
        <v>984.49620000000004</v>
      </c>
      <c r="O19" s="13">
        <f t="shared" si="0"/>
        <v>40923</v>
      </c>
      <c r="P19" s="2">
        <f t="shared" si="1"/>
        <v>-0.10307033809606236</v>
      </c>
      <c r="Q19" s="2">
        <f t="shared" si="2"/>
        <v>-0.17204840578785607</v>
      </c>
      <c r="R19" s="2">
        <f t="shared" si="3"/>
        <v>-6.1567211476319939E-2</v>
      </c>
      <c r="S19" s="2">
        <f t="shared" si="4"/>
        <v>-0.20680231452267084</v>
      </c>
      <c r="T19" s="2">
        <f t="shared" si="5"/>
        <v>-0.15348942549869937</v>
      </c>
      <c r="V19" s="13">
        <f t="shared" si="6"/>
        <v>41287</v>
      </c>
      <c r="W19" s="79">
        <f t="shared" si="10"/>
        <v>0.12922185494458316</v>
      </c>
      <c r="X19" s="79">
        <f t="shared" si="7"/>
        <v>9.0891981908747255E-3</v>
      </c>
      <c r="Y19" s="79">
        <f t="shared" si="7"/>
        <v>-1.1408155050842805E-2</v>
      </c>
      <c r="Z19" s="79">
        <f t="shared" si="7"/>
        <v>3.9145227192043386E-3</v>
      </c>
      <c r="AA19" s="79">
        <f t="shared" si="7"/>
        <v>5.8423468241196597E-2</v>
      </c>
      <c r="AC19" s="13">
        <f t="shared" si="8"/>
        <v>41644</v>
      </c>
      <c r="AD19" s="79">
        <f t="shared" si="11"/>
        <v>-5.8265330872226739E-2</v>
      </c>
      <c r="AE19" s="79">
        <f t="shared" si="9"/>
        <v>-1.1406235533165443E-2</v>
      </c>
      <c r="AF19" s="79">
        <f t="shared" si="9"/>
        <v>-8.9080467799635299E-2</v>
      </c>
      <c r="AG19" s="79">
        <f t="shared" si="9"/>
        <v>5.4672134446269727E-3</v>
      </c>
      <c r="AH19" s="79">
        <f t="shared" si="9"/>
        <v>-2.2668137513596864E-2</v>
      </c>
    </row>
    <row r="20" spans="1:34">
      <c r="A20" s="69"/>
      <c r="B20" s="69"/>
      <c r="C20" s="69"/>
      <c r="D20" s="69"/>
      <c r="E20" s="69"/>
      <c r="F20" s="69"/>
      <c r="G20" s="69"/>
      <c r="H20" s="153">
        <v>40930</v>
      </c>
      <c r="I20" s="78">
        <v>2504.0859999999998</v>
      </c>
      <c r="J20" s="78">
        <v>1715.9102</v>
      </c>
      <c r="K20" s="78">
        <v>1818.9469999999999</v>
      </c>
      <c r="L20" s="78">
        <v>1617.5872999999999</v>
      </c>
      <c r="M20" s="78">
        <v>955.37639999999999</v>
      </c>
      <c r="O20" s="13">
        <f t="shared" si="0"/>
        <v>40930</v>
      </c>
      <c r="P20" s="2">
        <f t="shared" si="1"/>
        <v>-6.1956682167824684E-2</v>
      </c>
      <c r="Q20" s="2">
        <f t="shared" si="2"/>
        <v>-0.17943402947525833</v>
      </c>
      <c r="R20" s="2">
        <f t="shared" si="3"/>
        <v>-3.731347272741814E-2</v>
      </c>
      <c r="S20" s="2">
        <f t="shared" si="4"/>
        <v>-0.22086254218614998</v>
      </c>
      <c r="T20" s="2">
        <f t="shared" si="5"/>
        <v>-0.17852783461329325</v>
      </c>
      <c r="V20" s="13">
        <f t="shared" si="6"/>
        <v>41294</v>
      </c>
      <c r="W20" s="79">
        <f t="shared" si="10"/>
        <v>0.18024767821567633</v>
      </c>
      <c r="X20" s="79">
        <f t="shared" si="7"/>
        <v>4.1367820910143127E-2</v>
      </c>
      <c r="Y20" s="79">
        <f t="shared" si="7"/>
        <v>2.2781030454353646E-2</v>
      </c>
      <c r="Z20" s="79">
        <f t="shared" si="7"/>
        <v>3.5184697160904888E-2</v>
      </c>
      <c r="AA20" s="79">
        <f t="shared" si="7"/>
        <v>9.3166909388834318E-2</v>
      </c>
      <c r="AC20" s="13">
        <f t="shared" si="8"/>
        <v>41651</v>
      </c>
      <c r="AD20" s="79">
        <f t="shared" si="11"/>
        <v>-9.3590159958232499E-2</v>
      </c>
      <c r="AE20" s="79">
        <f t="shared" si="9"/>
        <v>-4.0871925315426494E-2</v>
      </c>
      <c r="AF20" s="79">
        <f t="shared" si="9"/>
        <v>-0.13793098768212575</v>
      </c>
      <c r="AG20" s="79">
        <f t="shared" si="9"/>
        <v>-3.4709445300053043E-2</v>
      </c>
      <c r="AH20" s="79">
        <f t="shared" si="9"/>
        <v>-8.7748149567656863E-3</v>
      </c>
    </row>
    <row r="21" spans="1:34">
      <c r="A21" s="69"/>
      <c r="B21" s="69"/>
      <c r="C21" s="69"/>
      <c r="D21" s="69"/>
      <c r="E21" s="69"/>
      <c r="F21" s="69"/>
      <c r="G21" s="69"/>
      <c r="H21" s="153">
        <v>40944</v>
      </c>
      <c r="I21" s="78">
        <v>2506.09</v>
      </c>
      <c r="J21" s="78">
        <v>1741.2530999999999</v>
      </c>
      <c r="K21" s="78">
        <v>1709.6691000000001</v>
      </c>
      <c r="L21" s="78">
        <v>1674.8290999999999</v>
      </c>
      <c r="M21" s="78">
        <v>1009.8739</v>
      </c>
      <c r="O21" s="13">
        <f t="shared" si="0"/>
        <v>40944</v>
      </c>
      <c r="P21" s="2">
        <f t="shared" si="1"/>
        <v>-6.1205973602329711E-2</v>
      </c>
      <c r="Q21" s="2">
        <f t="shared" si="2"/>
        <v>-0.16731479308724029</v>
      </c>
      <c r="R21" s="2">
        <f t="shared" si="3"/>
        <v>-9.5149331638447632E-2</v>
      </c>
      <c r="S21" s="2">
        <f t="shared" si="4"/>
        <v>-0.19329109022637703</v>
      </c>
      <c r="T21" s="2">
        <f t="shared" si="5"/>
        <v>-0.13166862882470343</v>
      </c>
      <c r="V21" s="13">
        <f t="shared" si="6"/>
        <v>41301</v>
      </c>
      <c r="W21" s="79">
        <f t="shared" si="10"/>
        <v>0.16944080274189499</v>
      </c>
      <c r="X21" s="79">
        <f t="shared" si="10"/>
        <v>1.2790182784017112E-2</v>
      </c>
      <c r="Y21" s="79">
        <f t="shared" si="10"/>
        <v>-1.4262599244053376E-2</v>
      </c>
      <c r="Z21" s="79">
        <f t="shared" si="10"/>
        <v>9.4972813310802984E-3</v>
      </c>
      <c r="AA21" s="79">
        <f t="shared" si="10"/>
        <v>6.1369206034208146E-2</v>
      </c>
      <c r="AC21" s="13">
        <f t="shared" si="8"/>
        <v>41658</v>
      </c>
      <c r="AD21" s="79">
        <f t="shared" si="11"/>
        <v>-0.10442793657580041</v>
      </c>
      <c r="AE21" s="79">
        <f t="shared" si="11"/>
        <v>-3.2198822484897138E-2</v>
      </c>
      <c r="AF21" s="79">
        <f t="shared" si="11"/>
        <v>-0.14080453828269879</v>
      </c>
      <c r="AG21" s="79">
        <f t="shared" si="11"/>
        <v>-2.964939488638163E-2</v>
      </c>
      <c r="AH21" s="79">
        <f t="shared" si="11"/>
        <v>1.4247422997737624E-2</v>
      </c>
    </row>
    <row r="22" spans="1:34">
      <c r="A22" s="69"/>
      <c r="B22" s="69"/>
      <c r="C22" s="69"/>
      <c r="D22" s="69"/>
      <c r="E22" s="69"/>
      <c r="F22" s="69"/>
      <c r="G22" s="69"/>
      <c r="H22" s="153">
        <v>40951</v>
      </c>
      <c r="I22" s="78">
        <v>2533.6239999999998</v>
      </c>
      <c r="J22" s="78">
        <v>1783.5282</v>
      </c>
      <c r="K22" s="78">
        <v>1720.2445</v>
      </c>
      <c r="L22" s="78">
        <v>1718.3942</v>
      </c>
      <c r="M22" s="78">
        <v>1062.2811999999999</v>
      </c>
      <c r="O22" s="13">
        <f t="shared" si="0"/>
        <v>40951</v>
      </c>
      <c r="P22" s="2">
        <f t="shared" si="1"/>
        <v>-5.0891597533300637E-2</v>
      </c>
      <c r="Q22" s="2">
        <f t="shared" si="2"/>
        <v>-0.14709840387262363</v>
      </c>
      <c r="R22" s="2">
        <f t="shared" si="3"/>
        <v>-8.9552249865026856E-2</v>
      </c>
      <c r="S22" s="2">
        <f t="shared" si="4"/>
        <v>-0.1723072451730645</v>
      </c>
      <c r="T22" s="2">
        <f t="shared" si="5"/>
        <v>-8.6606663495571778E-2</v>
      </c>
      <c r="V22" s="13">
        <f t="shared" si="6"/>
        <v>41308</v>
      </c>
      <c r="W22" s="79">
        <f t="shared" si="10"/>
        <v>0.24749677476270571</v>
      </c>
      <c r="X22" s="79">
        <f t="shared" si="10"/>
        <v>4.7129282741311451E-2</v>
      </c>
      <c r="Y22" s="79">
        <f t="shared" si="10"/>
        <v>3.7021179013741357E-2</v>
      </c>
      <c r="Z22" s="79">
        <f t="shared" si="10"/>
        <v>4.4863720826554987E-2</v>
      </c>
      <c r="AA22" s="79">
        <f t="shared" si="10"/>
        <v>6.8561866412236716E-2</v>
      </c>
      <c r="AC22" s="13">
        <f t="shared" si="8"/>
        <v>41665</v>
      </c>
      <c r="AD22" s="79">
        <f t="shared" si="11"/>
        <v>-7.6806261844761359E-2</v>
      </c>
      <c r="AE22" s="79">
        <f t="shared" si="11"/>
        <v>3.9293851599794039E-2</v>
      </c>
      <c r="AF22" s="79">
        <f t="shared" si="11"/>
        <v>-0.12931025604403268</v>
      </c>
      <c r="AG22" s="79">
        <f t="shared" si="11"/>
        <v>5.0101906348633873E-2</v>
      </c>
      <c r="AH22" s="79">
        <f t="shared" si="11"/>
        <v>0.10391865362564268</v>
      </c>
    </row>
    <row r="23" spans="1:34">
      <c r="A23" s="69"/>
      <c r="B23" s="69"/>
      <c r="C23" s="69"/>
      <c r="D23" s="69"/>
      <c r="E23" s="69"/>
      <c r="F23" s="69"/>
      <c r="G23" s="69"/>
      <c r="H23" s="153">
        <v>40958</v>
      </c>
      <c r="I23" s="78">
        <v>2537.0859999999998</v>
      </c>
      <c r="J23" s="78">
        <v>1844.7164</v>
      </c>
      <c r="K23" s="78">
        <v>1727.2945999999999</v>
      </c>
      <c r="L23" s="78">
        <v>1791.6101000000001</v>
      </c>
      <c r="M23" s="78">
        <v>1105.6711</v>
      </c>
      <c r="O23" s="13">
        <f t="shared" si="0"/>
        <v>40958</v>
      </c>
      <c r="P23" s="2">
        <f t="shared" si="1"/>
        <v>-4.9594714771951764E-2</v>
      </c>
      <c r="Q23" s="2">
        <f t="shared" si="2"/>
        <v>-0.11783757500310466</v>
      </c>
      <c r="R23" s="2">
        <f t="shared" si="3"/>
        <v>-8.5820950225221848E-2</v>
      </c>
      <c r="S23" s="2">
        <f t="shared" si="4"/>
        <v>-0.13704160591047065</v>
      </c>
      <c r="T23" s="2">
        <f t="shared" si="5"/>
        <v>-4.9298231856573005E-2</v>
      </c>
      <c r="V23" s="13">
        <f t="shared" si="6"/>
        <v>41315</v>
      </c>
      <c r="W23" s="79">
        <f t="shared" si="10"/>
        <v>0.26041182085279035</v>
      </c>
      <c r="X23" s="79">
        <f t="shared" si="10"/>
        <v>7.278852390297974E-2</v>
      </c>
      <c r="Y23" s="79">
        <f t="shared" si="10"/>
        <v>6.5510696949433012E-2</v>
      </c>
      <c r="Z23" s="79">
        <f t="shared" si="10"/>
        <v>5.6519579138024856E-2</v>
      </c>
      <c r="AA23" s="79">
        <f t="shared" si="10"/>
        <v>0.15782847438703573</v>
      </c>
      <c r="AC23" s="13">
        <f t="shared" si="8"/>
        <v>41672</v>
      </c>
      <c r="AD23" s="79">
        <f t="shared" si="11"/>
        <v>-9.4577206260200497E-2</v>
      </c>
      <c r="AE23" s="79">
        <f t="shared" si="11"/>
        <v>5.3464845008838857E-2</v>
      </c>
      <c r="AF23" s="79">
        <f t="shared" si="11"/>
        <v>-0.13793098768212575</v>
      </c>
      <c r="AG23" s="79">
        <f t="shared" si="11"/>
        <v>5.4963234782423154E-2</v>
      </c>
      <c r="AH23" s="79">
        <f t="shared" si="11"/>
        <v>0.15988787108973246</v>
      </c>
    </row>
    <row r="24" spans="1:34">
      <c r="A24" s="69"/>
      <c r="B24" s="69"/>
      <c r="C24" s="69"/>
      <c r="D24" s="69"/>
      <c r="E24" s="69"/>
      <c r="F24" s="69"/>
      <c r="G24" s="69"/>
      <c r="H24" s="153">
        <v>40965</v>
      </c>
      <c r="I24" s="78">
        <v>2648.0169999999998</v>
      </c>
      <c r="J24" s="78">
        <v>1935.9761000000001</v>
      </c>
      <c r="K24" s="78">
        <v>1751.9703</v>
      </c>
      <c r="L24" s="78">
        <v>1892.146</v>
      </c>
      <c r="M24" s="78">
        <v>1192.846</v>
      </c>
      <c r="O24" s="13">
        <f t="shared" si="0"/>
        <v>40965</v>
      </c>
      <c r="P24" s="2">
        <f t="shared" si="1"/>
        <v>-8.0393994631160481E-3</v>
      </c>
      <c r="Q24" s="2">
        <f t="shared" si="2"/>
        <v>-7.4196244413487156E-2</v>
      </c>
      <c r="R24" s="2">
        <f t="shared" si="3"/>
        <v>-7.2761216246705618E-2</v>
      </c>
      <c r="S24" s="2">
        <f t="shared" si="4"/>
        <v>-8.8616840492846904E-2</v>
      </c>
      <c r="T24" s="2">
        <f t="shared" si="5"/>
        <v>2.5658354751982193E-2</v>
      </c>
      <c r="V24" s="13">
        <f t="shared" si="6"/>
        <v>41329</v>
      </c>
      <c r="W24" s="79">
        <f t="shared" si="10"/>
        <v>0.18077744930454465</v>
      </c>
      <c r="X24" s="79">
        <f t="shared" si="10"/>
        <v>6.1008696788831696E-2</v>
      </c>
      <c r="Y24" s="79">
        <f t="shared" si="10"/>
        <v>8.5347881376995893E-3</v>
      </c>
      <c r="Z24" s="79">
        <f t="shared" si="10"/>
        <v>5.6249857908704071E-2</v>
      </c>
      <c r="AA24" s="79">
        <f t="shared" si="10"/>
        <v>0.14841214341550346</v>
      </c>
      <c r="AC24" s="13">
        <f t="shared" si="8"/>
        <v>41679</v>
      </c>
      <c r="AD24" s="79">
        <f t="shared" si="11"/>
        <v>-9.0452660009619712E-2</v>
      </c>
      <c r="AE24" s="79">
        <f t="shared" si="11"/>
        <v>8.4745954310461835E-2</v>
      </c>
      <c r="AF24" s="79">
        <f t="shared" si="11"/>
        <v>-0.12931033588040641</v>
      </c>
      <c r="AG24" s="79">
        <f t="shared" si="11"/>
        <v>8.7114535621127143E-2</v>
      </c>
      <c r="AH24" s="79">
        <f t="shared" si="11"/>
        <v>0.20085963787841243</v>
      </c>
    </row>
    <row r="25" spans="1:34">
      <c r="H25" s="153">
        <v>40972</v>
      </c>
      <c r="I25" s="78">
        <v>2679.9340000000002</v>
      </c>
      <c r="J25" s="78">
        <v>1939.0410999999999</v>
      </c>
      <c r="K25" s="78">
        <v>1723.7697000000001</v>
      </c>
      <c r="L25" s="78">
        <v>1900.5142000000001</v>
      </c>
      <c r="M25" s="78">
        <v>1208.6385</v>
      </c>
      <c r="O25" s="13">
        <f t="shared" si="0"/>
        <v>40972</v>
      </c>
      <c r="P25" s="2">
        <f t="shared" si="1"/>
        <v>3.9168706391288222E-3</v>
      </c>
      <c r="Q25" s="2">
        <f t="shared" si="2"/>
        <v>-7.2730529774307162E-2</v>
      </c>
      <c r="R25" s="2">
        <f t="shared" si="3"/>
        <v>-8.7686520656896305E-2</v>
      </c>
      <c r="S25" s="2">
        <f t="shared" si="4"/>
        <v>-8.4586159691583229E-2</v>
      </c>
      <c r="T25" s="2">
        <f t="shared" si="5"/>
        <v>3.9237399798384365E-2</v>
      </c>
      <c r="V25" s="13">
        <f t="shared" si="6"/>
        <v>41336</v>
      </c>
      <c r="W25" s="79">
        <f t="shared" si="10"/>
        <v>0.21362416629264347</v>
      </c>
      <c r="X25" s="79">
        <f t="shared" si="10"/>
        <v>9.1409463548845382E-2</v>
      </c>
      <c r="Y25" s="79">
        <f t="shared" si="10"/>
        <v>5.6857962536220885E-3</v>
      </c>
      <c r="Z25" s="79">
        <f t="shared" si="10"/>
        <v>9.3082948627455364E-2</v>
      </c>
      <c r="AA25" s="79">
        <f t="shared" si="10"/>
        <v>0.19064534880201078</v>
      </c>
      <c r="AC25" s="13">
        <f t="shared" si="8"/>
        <v>41686</v>
      </c>
      <c r="AD25" s="79">
        <f t="shared" si="11"/>
        <v>-5.6293704856300808E-2</v>
      </c>
      <c r="AE25" s="79">
        <f t="shared" si="11"/>
        <v>0.1008454104113119</v>
      </c>
      <c r="AF25" s="79">
        <f t="shared" si="11"/>
        <v>-0.10462221467857191</v>
      </c>
      <c r="AG25" s="79">
        <f t="shared" si="11"/>
        <v>0.11831950087757059</v>
      </c>
      <c r="AH25" s="79">
        <f t="shared" si="11"/>
        <v>0.16498341739236766</v>
      </c>
    </row>
    <row r="26" spans="1:34">
      <c r="A26" s="5" t="s">
        <v>9</v>
      </c>
      <c r="H26" s="153">
        <v>40979</v>
      </c>
      <c r="I26" s="78">
        <v>2664.3020000000001</v>
      </c>
      <c r="J26" s="78">
        <v>1948.9313999999999</v>
      </c>
      <c r="K26" s="78">
        <v>1639.1674</v>
      </c>
      <c r="L26" s="78">
        <v>1928.7418</v>
      </c>
      <c r="M26" s="78">
        <v>1258.3677</v>
      </c>
      <c r="O26" s="13">
        <f t="shared" si="0"/>
        <v>40979</v>
      </c>
      <c r="P26" s="2">
        <f t="shared" si="1"/>
        <v>-1.9389558557889597E-3</v>
      </c>
      <c r="Q26" s="2">
        <f t="shared" si="2"/>
        <v>-6.800088621937006E-2</v>
      </c>
      <c r="R26" s="2">
        <f t="shared" si="3"/>
        <v>-0.13246269851489501</v>
      </c>
      <c r="S26" s="2">
        <f t="shared" si="4"/>
        <v>-7.0989873108357582E-2</v>
      </c>
      <c r="T26" s="2">
        <f t="shared" si="5"/>
        <v>8.1996623918792366E-2</v>
      </c>
      <c r="V26" s="13">
        <f t="shared" si="6"/>
        <v>41343</v>
      </c>
      <c r="W26" s="79">
        <f t="shared" si="10"/>
        <v>0.18547172136496326</v>
      </c>
      <c r="X26" s="79">
        <f t="shared" si="10"/>
        <v>0.10771768154576211</v>
      </c>
      <c r="Y26" s="79">
        <f t="shared" si="10"/>
        <v>-8.5590829857487005E-3</v>
      </c>
      <c r="Z26" s="79">
        <f t="shared" si="10"/>
        <v>0.11974021742625141</v>
      </c>
      <c r="AA26" s="79">
        <f t="shared" si="10"/>
        <v>0.19645721717957887</v>
      </c>
      <c r="AC26" s="13">
        <f t="shared" si="8"/>
        <v>41693</v>
      </c>
      <c r="AD26" s="79">
        <f t="shared" si="11"/>
        <v>-6.9153261445996206E-2</v>
      </c>
      <c r="AE26" s="79">
        <f t="shared" si="11"/>
        <v>0.11458150161526115</v>
      </c>
      <c r="AF26" s="79">
        <f t="shared" si="11"/>
        <v>-7.6375147607475435E-2</v>
      </c>
      <c r="AG26" s="79">
        <f t="shared" si="11"/>
        <v>0.12921500430210431</v>
      </c>
      <c r="AH26" s="79">
        <f t="shared" si="11"/>
        <v>0.18092972816968111</v>
      </c>
    </row>
    <row r="27" spans="1:34">
      <c r="H27" s="153">
        <v>40986</v>
      </c>
      <c r="I27" s="78">
        <v>2623.52</v>
      </c>
      <c r="J27" s="78">
        <v>1918.4564</v>
      </c>
      <c r="K27" s="78">
        <v>1614.4916000000001</v>
      </c>
      <c r="L27" s="78">
        <v>1899.8988999999999</v>
      </c>
      <c r="M27" s="78">
        <v>1231.8267000000001</v>
      </c>
      <c r="O27" s="13">
        <f t="shared" si="0"/>
        <v>40986</v>
      </c>
      <c r="P27" s="2">
        <f t="shared" si="1"/>
        <v>-1.7216099926652406E-2</v>
      </c>
      <c r="Q27" s="2">
        <f t="shared" si="2"/>
        <v>-8.2574345804691807E-2</v>
      </c>
      <c r="R27" s="2">
        <f t="shared" si="3"/>
        <v>-0.14552248541889645</v>
      </c>
      <c r="S27" s="2">
        <f t="shared" si="4"/>
        <v>-8.4882529029913778E-2</v>
      </c>
      <c r="T27" s="2">
        <f t="shared" si="5"/>
        <v>5.9175573763556644E-2</v>
      </c>
      <c r="V27" s="13">
        <f t="shared" si="6"/>
        <v>41350</v>
      </c>
      <c r="W27" s="79">
        <f t="shared" si="10"/>
        <v>0.15497964360275263</v>
      </c>
      <c r="X27" s="79">
        <f t="shared" si="10"/>
        <v>8.9608711435281263E-2</v>
      </c>
      <c r="Y27" s="79">
        <f t="shared" si="10"/>
        <v>-2.8501785631241172E-2</v>
      </c>
      <c r="Z27" s="79">
        <f t="shared" si="10"/>
        <v>0.10890657166022244</v>
      </c>
      <c r="AA27" s="79">
        <f t="shared" si="10"/>
        <v>0.14517924136770066</v>
      </c>
      <c r="AC27" s="13">
        <f t="shared" si="8"/>
        <v>41700</v>
      </c>
      <c r="AD27" s="79">
        <f t="shared" si="11"/>
        <v>-0.10422937624100215</v>
      </c>
      <c r="AE27" s="79">
        <f t="shared" si="11"/>
        <v>6.3062928083728043E-2</v>
      </c>
      <c r="AF27" s="79">
        <f t="shared" si="11"/>
        <v>-0.10065929675810825</v>
      </c>
      <c r="AG27" s="79">
        <f t="shared" si="11"/>
        <v>9.5569797297446968E-2</v>
      </c>
      <c r="AH27" s="79">
        <f t="shared" si="11"/>
        <v>5.4280010663971145E-2</v>
      </c>
    </row>
    <row r="28" spans="1:34">
      <c r="H28" s="153">
        <v>40993</v>
      </c>
      <c r="I28" s="78">
        <v>2552.94</v>
      </c>
      <c r="J28" s="78">
        <v>1850.1722</v>
      </c>
      <c r="K28" s="78">
        <v>1579.2406000000001</v>
      </c>
      <c r="L28" s="78">
        <v>1829.287</v>
      </c>
      <c r="M28" s="78">
        <v>1170.9507000000001</v>
      </c>
      <c r="O28" s="13">
        <f t="shared" si="0"/>
        <v>40993</v>
      </c>
      <c r="P28" s="2">
        <f t="shared" si="1"/>
        <v>-4.3655725950916269E-2</v>
      </c>
      <c r="Q28" s="2">
        <f t="shared" si="2"/>
        <v>-0.11522855512433205</v>
      </c>
      <c r="R28" s="2">
        <f t="shared" si="3"/>
        <v>-0.16417924824534813</v>
      </c>
      <c r="S28" s="2">
        <f t="shared" si="4"/>
        <v>-0.11889390897670604</v>
      </c>
      <c r="T28" s="2">
        <f t="shared" si="5"/>
        <v>6.8318697113305404E-3</v>
      </c>
      <c r="V28" s="13">
        <f t="shared" si="6"/>
        <v>41357</v>
      </c>
      <c r="W28" s="79">
        <f t="shared" si="10"/>
        <v>0.19064710742711766</v>
      </c>
      <c r="X28" s="79">
        <f t="shared" si="10"/>
        <v>0.12383245091536388</v>
      </c>
      <c r="Y28" s="79">
        <f t="shared" si="10"/>
        <v>-8.5590028047319855E-3</v>
      </c>
      <c r="Z28" s="79">
        <f t="shared" si="10"/>
        <v>0.14325466217516936</v>
      </c>
      <c r="AA28" s="79">
        <f t="shared" si="10"/>
        <v>0.19695564324296089</v>
      </c>
      <c r="AC28" s="13">
        <f t="shared" si="8"/>
        <v>41707</v>
      </c>
      <c r="AD28" s="79">
        <f t="shared" si="11"/>
        <v>-0.1085923593325413</v>
      </c>
      <c r="AE28" s="79">
        <f t="shared" si="11"/>
        <v>9.3533311490282323E-2</v>
      </c>
      <c r="AF28" s="79">
        <f t="shared" si="11"/>
        <v>-5.1689341660479893E-2</v>
      </c>
      <c r="AG28" s="79">
        <f t="shared" si="11"/>
        <v>0.12524990633598976</v>
      </c>
      <c r="AH28" s="79">
        <f t="shared" si="11"/>
        <v>7.6158072687441569E-2</v>
      </c>
    </row>
    <row r="29" spans="1:34">
      <c r="H29" s="153">
        <v>41000</v>
      </c>
      <c r="I29" s="78">
        <v>2454.8989999999999</v>
      </c>
      <c r="J29" s="78">
        <v>1741.9177999999999</v>
      </c>
      <c r="K29" s="78">
        <v>1491.1133</v>
      </c>
      <c r="L29" s="78">
        <v>1726.8604</v>
      </c>
      <c r="M29" s="78">
        <v>1077.1486</v>
      </c>
      <c r="O29" s="13">
        <f t="shared" si="0"/>
        <v>41000</v>
      </c>
      <c r="P29" s="2">
        <f t="shared" si="1"/>
        <v>-8.0382381873909448E-2</v>
      </c>
      <c r="Q29" s="2">
        <f t="shared" si="2"/>
        <v>-0.16699692668571886</v>
      </c>
      <c r="R29" s="2">
        <f t="shared" si="3"/>
        <v>-0.21082104946050673</v>
      </c>
      <c r="S29" s="2">
        <f t="shared" si="4"/>
        <v>-0.16822936106421693</v>
      </c>
      <c r="T29" s="2">
        <f t="shared" si="5"/>
        <v>-7.3823057712897655E-2</v>
      </c>
      <c r="V29" s="13">
        <f t="shared" si="6"/>
        <v>41364</v>
      </c>
      <c r="W29" s="79">
        <f t="shared" si="10"/>
        <v>0.13461187787707773</v>
      </c>
      <c r="X29" s="79">
        <f t="shared" si="10"/>
        <v>0.10590885813601103</v>
      </c>
      <c r="Y29" s="79">
        <f t="shared" si="10"/>
        <v>5.6858764346388035E-3</v>
      </c>
      <c r="Z29" s="79">
        <f t="shared" si="10"/>
        <v>9.9982632912366531E-2</v>
      </c>
      <c r="AA29" s="79">
        <f t="shared" si="10"/>
        <v>0.25883809438957139</v>
      </c>
      <c r="AC29" s="13">
        <f t="shared" si="8"/>
        <v>41714</v>
      </c>
      <c r="AD29" s="79">
        <f t="shared" si="11"/>
        <v>-0.1273063625637717</v>
      </c>
      <c r="AE29" s="79">
        <f t="shared" si="11"/>
        <v>3.2657051058909481E-2</v>
      </c>
      <c r="AF29" s="79">
        <f t="shared" si="11"/>
        <v>-0.10095948152342804</v>
      </c>
      <c r="AG29" s="79">
        <f t="shared" si="11"/>
        <v>5.940904933282587E-2</v>
      </c>
      <c r="AH29" s="79">
        <f t="shared" si="11"/>
        <v>2.4790257856611264E-2</v>
      </c>
    </row>
    <row r="30" spans="1:34">
      <c r="H30" s="153">
        <v>41007</v>
      </c>
      <c r="I30" s="78">
        <v>2519.83</v>
      </c>
      <c r="J30" s="78">
        <v>1792.3453</v>
      </c>
      <c r="K30" s="78">
        <v>1484.0630000000001</v>
      </c>
      <c r="L30" s="78">
        <v>1789.2760000000001</v>
      </c>
      <c r="M30" s="78">
        <v>1122.9039</v>
      </c>
      <c r="O30" s="13">
        <f t="shared" si="0"/>
        <v>41007</v>
      </c>
      <c r="P30" s="2">
        <f t="shared" si="1"/>
        <v>-5.6058899904775417E-2</v>
      </c>
      <c r="Q30" s="2">
        <f t="shared" si="2"/>
        <v>-0.14288197563604477</v>
      </c>
      <c r="R30" s="2">
        <f t="shared" si="3"/>
        <v>-0.21455245495128239</v>
      </c>
      <c r="S30" s="2">
        <f t="shared" si="4"/>
        <v>-0.13816586346385484</v>
      </c>
      <c r="T30" s="2">
        <f t="shared" si="5"/>
        <v>-3.4480757265745732E-2</v>
      </c>
      <c r="V30" s="13">
        <f t="shared" si="6"/>
        <v>41371</v>
      </c>
      <c r="W30" s="79">
        <f t="shared" si="10"/>
        <v>0.12936600724945113</v>
      </c>
      <c r="X30" s="79">
        <f t="shared" si="10"/>
        <v>8.7504859182785832E-2</v>
      </c>
      <c r="Y30" s="79">
        <f t="shared" si="10"/>
        <v>4.2722530384596169E-2</v>
      </c>
      <c r="Z30" s="79">
        <f t="shared" si="10"/>
        <v>6.9792890417443854E-2</v>
      </c>
      <c r="AA30" s="79">
        <f t="shared" si="10"/>
        <v>0.2244054918311349</v>
      </c>
      <c r="AC30" s="13">
        <f t="shared" si="8"/>
        <v>41721</v>
      </c>
      <c r="AD30" s="79">
        <f t="shared" si="11"/>
        <v>-0.11252245622834045</v>
      </c>
      <c r="AE30" s="79">
        <f t="shared" si="11"/>
        <v>6.0878637926666146E-2</v>
      </c>
      <c r="AF30" s="79">
        <f t="shared" si="11"/>
        <v>-8.9833883658763769E-2</v>
      </c>
      <c r="AG30" s="79">
        <f t="shared" si="11"/>
        <v>9.1849893569093455E-2</v>
      </c>
      <c r="AH30" s="79">
        <f t="shared" si="11"/>
        <v>4.8901812858558324E-2</v>
      </c>
    </row>
    <row r="31" spans="1:34">
      <c r="H31" s="153">
        <v>41014</v>
      </c>
      <c r="I31" s="78">
        <v>2580.4540000000002</v>
      </c>
      <c r="J31" s="78">
        <v>1830.6179999999999</v>
      </c>
      <c r="K31" s="78">
        <v>1512.2637</v>
      </c>
      <c r="L31" s="78">
        <v>1832.0326</v>
      </c>
      <c r="M31" s="78">
        <v>1133.8307</v>
      </c>
      <c r="O31" s="13">
        <f t="shared" si="0"/>
        <v>41014</v>
      </c>
      <c r="P31" s="2">
        <f t="shared" si="1"/>
        <v>-3.3348841983338984E-2</v>
      </c>
      <c r="Q31" s="2">
        <f t="shared" si="2"/>
        <v>-0.12457957541713927</v>
      </c>
      <c r="R31" s="2">
        <f t="shared" si="3"/>
        <v>-0.19962709761560637</v>
      </c>
      <c r="S31" s="2">
        <f t="shared" si="4"/>
        <v>-0.11757144569810973</v>
      </c>
      <c r="T31" s="2">
        <f t="shared" si="5"/>
        <v>-2.5085442438262606E-2</v>
      </c>
      <c r="V31" s="13">
        <f t="shared" si="6"/>
        <v>41378</v>
      </c>
      <c r="W31" s="79">
        <f t="shared" si="10"/>
        <v>0.11961867395340642</v>
      </c>
      <c r="X31" s="79">
        <f t="shared" si="10"/>
        <v>8.7902911887431268E-2</v>
      </c>
      <c r="Y31" s="79">
        <f t="shared" si="10"/>
        <v>-5.7099307396377696E-3</v>
      </c>
      <c r="Z31" s="79">
        <f t="shared" si="10"/>
        <v>8.2159104315660647E-2</v>
      </c>
      <c r="AA31" s="79">
        <f t="shared" si="10"/>
        <v>0.23145926880462775</v>
      </c>
      <c r="AC31" s="13">
        <f t="shared" si="8"/>
        <v>41728</v>
      </c>
      <c r="AD31" s="79">
        <f t="shared" si="11"/>
        <v>-0.11533148887363265</v>
      </c>
      <c r="AE31" s="79">
        <f t="shared" si="11"/>
        <v>4.8875920225253111E-3</v>
      </c>
      <c r="AF31" s="79">
        <f t="shared" si="11"/>
        <v>-0.10186554452917651</v>
      </c>
      <c r="AG31" s="79">
        <f t="shared" si="11"/>
        <v>3.3073385922944398E-2</v>
      </c>
      <c r="AH31" s="79">
        <f t="shared" si="11"/>
        <v>-2.4393916902774926E-2</v>
      </c>
    </row>
    <row r="32" spans="1:34">
      <c r="H32" s="153">
        <v>41021</v>
      </c>
      <c r="I32" s="78">
        <v>2626.8389999999999</v>
      </c>
      <c r="J32" s="78">
        <v>1877.3581999999999</v>
      </c>
      <c r="K32" s="78">
        <v>1533.4142999999999</v>
      </c>
      <c r="L32" s="78">
        <v>1892.3164999999999</v>
      </c>
      <c r="M32" s="78">
        <v>1131.8590999999999</v>
      </c>
      <c r="O32" s="13">
        <f t="shared" si="0"/>
        <v>41021</v>
      </c>
      <c r="P32" s="2">
        <f t="shared" si="1"/>
        <v>-1.5972785690685609E-2</v>
      </c>
      <c r="Q32" s="2">
        <f t="shared" si="2"/>
        <v>-0.10222792929048263</v>
      </c>
      <c r="R32" s="2">
        <f t="shared" si="3"/>
        <v>-0.18843303991973537</v>
      </c>
      <c r="S32" s="2">
        <f t="shared" si="4"/>
        <v>-8.8534716370978983E-2</v>
      </c>
      <c r="T32" s="2">
        <f t="shared" si="5"/>
        <v>-2.6780705709656516E-2</v>
      </c>
      <c r="V32" s="13">
        <f t="shared" si="6"/>
        <v>41385</v>
      </c>
      <c r="W32" s="79">
        <f t="shared" si="10"/>
        <v>0.15223029081022244</v>
      </c>
      <c r="X32" s="79">
        <f t="shared" si="10"/>
        <v>0.12034604468427057</v>
      </c>
      <c r="Y32" s="79">
        <f t="shared" si="10"/>
        <v>5.6859566156552965E-3</v>
      </c>
      <c r="Z32" s="79">
        <f t="shared" si="10"/>
        <v>0.11199457705626115</v>
      </c>
      <c r="AA32" s="79">
        <f t="shared" si="10"/>
        <v>0.30349990697432339</v>
      </c>
      <c r="AC32" s="13">
        <f t="shared" si="8"/>
        <v>41735</v>
      </c>
      <c r="AD32" s="79">
        <f t="shared" si="11"/>
        <v>-0.10155682813225841</v>
      </c>
      <c r="AE32" s="79">
        <f t="shared" si="11"/>
        <v>2.7586930199609005E-2</v>
      </c>
      <c r="AF32" s="79">
        <f t="shared" si="11"/>
        <v>-0.10492998389939845</v>
      </c>
      <c r="AG32" s="79">
        <f t="shared" si="11"/>
        <v>6.2442390323466324E-2</v>
      </c>
      <c r="AH32" s="79">
        <f t="shared" si="11"/>
        <v>-8.542843795162347E-3</v>
      </c>
    </row>
    <row r="33" spans="8:34">
      <c r="H33" s="153">
        <v>41028</v>
      </c>
      <c r="I33" s="78">
        <v>2626.1570000000002</v>
      </c>
      <c r="J33" s="78">
        <v>1819.0586000000001</v>
      </c>
      <c r="K33" s="78">
        <v>1526.3643999999999</v>
      </c>
      <c r="L33" s="78">
        <v>1815.5959</v>
      </c>
      <c r="M33" s="78">
        <v>1116.9690000000001</v>
      </c>
      <c r="O33" s="13">
        <f t="shared" si="0"/>
        <v>41028</v>
      </c>
      <c r="P33" s="2">
        <f t="shared" si="1"/>
        <v>-1.6228266350200249E-2</v>
      </c>
      <c r="Q33" s="2">
        <f t="shared" si="2"/>
        <v>-0.13010739982175179</v>
      </c>
      <c r="R33" s="2">
        <f t="shared" si="3"/>
        <v>-0.19216423370856983</v>
      </c>
      <c r="S33" s="2">
        <f t="shared" si="4"/>
        <v>-0.12548845187938285</v>
      </c>
      <c r="T33" s="2">
        <f t="shared" si="5"/>
        <v>-3.9583829891732258E-2</v>
      </c>
      <c r="V33" s="13">
        <f t="shared" si="6"/>
        <v>41392</v>
      </c>
      <c r="W33" s="79">
        <f t="shared" si="10"/>
        <v>0.11288580636389223</v>
      </c>
      <c r="X33" s="79">
        <f t="shared" si="10"/>
        <v>0.12507142769024182</v>
      </c>
      <c r="Y33" s="79">
        <f t="shared" si="10"/>
        <v>1.7081843970948585E-2</v>
      </c>
      <c r="Z33" s="79">
        <f t="shared" si="10"/>
        <v>9.842739743497142E-2</v>
      </c>
      <c r="AA33" s="79">
        <f t="shared" si="10"/>
        <v>0.38735331513421589</v>
      </c>
      <c r="AC33" s="13">
        <f t="shared" si="8"/>
        <v>41742</v>
      </c>
      <c r="AD33" s="79">
        <f t="shared" si="11"/>
        <v>-6.6533744979465625E-2</v>
      </c>
      <c r="AE33" s="79">
        <f t="shared" si="11"/>
        <v>5.9599724892393624E-2</v>
      </c>
      <c r="AF33" s="79">
        <f t="shared" si="11"/>
        <v>-8.1424159556505615E-2</v>
      </c>
      <c r="AG33" s="79">
        <f t="shared" si="11"/>
        <v>0.10029727619255469</v>
      </c>
      <c r="AH33" s="79">
        <f t="shared" si="11"/>
        <v>9.4078848185197295E-3</v>
      </c>
    </row>
    <row r="34" spans="8:34">
      <c r="H34" s="153">
        <v>41035</v>
      </c>
      <c r="I34" s="78">
        <v>2715.8789999999999</v>
      </c>
      <c r="J34" s="78">
        <v>1861.8871999999999</v>
      </c>
      <c r="K34" s="78">
        <v>1554.5648000000001</v>
      </c>
      <c r="L34" s="78">
        <v>1858.0018</v>
      </c>
      <c r="M34" s="78">
        <v>1154.2837</v>
      </c>
      <c r="O34" s="13">
        <f t="shared" si="0"/>
        <v>41035</v>
      </c>
      <c r="P34" s="2">
        <f t="shared" si="1"/>
        <v>1.7382049973815095E-2</v>
      </c>
      <c r="Q34" s="2">
        <f t="shared" si="2"/>
        <v>-0.10962632119350202</v>
      </c>
      <c r="R34" s="2">
        <f t="shared" si="3"/>
        <v>-0.17723903514934958</v>
      </c>
      <c r="S34" s="2">
        <f t="shared" si="4"/>
        <v>-0.10506295452149161</v>
      </c>
      <c r="T34" s="2">
        <f t="shared" si="5"/>
        <v>-7.4991066248027982E-3</v>
      </c>
      <c r="V34" s="13">
        <f t="shared" si="6"/>
        <v>41399</v>
      </c>
      <c r="W34" s="79">
        <f t="shared" si="10"/>
        <v>0.13362463922134094</v>
      </c>
      <c r="X34" s="79">
        <f t="shared" si="10"/>
        <v>0.17112191279482869</v>
      </c>
      <c r="Y34" s="79">
        <f t="shared" si="10"/>
        <v>3.7024626797457882E-2</v>
      </c>
      <c r="Z34" s="79">
        <f t="shared" si="10"/>
        <v>0.14324107522047513</v>
      </c>
      <c r="AA34" s="79">
        <f t="shared" si="10"/>
        <v>0.47406942019657472</v>
      </c>
      <c r="AC34" s="13">
        <f t="shared" si="8"/>
        <v>41749</v>
      </c>
      <c r="AD34" s="79">
        <f t="shared" si="11"/>
        <v>-8.5521128381795042E-2</v>
      </c>
      <c r="AE34" s="79">
        <f t="shared" si="11"/>
        <v>7.0149389243888249E-2</v>
      </c>
      <c r="AF34" s="79">
        <f t="shared" si="11"/>
        <v>-8.6037823759448462E-2</v>
      </c>
      <c r="AG34" s="79">
        <f t="shared" si="11"/>
        <v>0.11298349489401982</v>
      </c>
      <c r="AH34" s="79">
        <f t="shared" si="11"/>
        <v>2.2094146449554541E-2</v>
      </c>
    </row>
    <row r="35" spans="8:34">
      <c r="H35" s="153">
        <v>41042</v>
      </c>
      <c r="I35" s="78">
        <v>2636.9169999999999</v>
      </c>
      <c r="J35" s="78">
        <v>1818.1532999999999</v>
      </c>
      <c r="K35" s="78">
        <v>1494.6382000000001</v>
      </c>
      <c r="L35" s="78">
        <v>1823.7774999999999</v>
      </c>
      <c r="M35" s="78">
        <v>1118.4422999999999</v>
      </c>
      <c r="O35" s="13">
        <f t="shared" si="0"/>
        <v>41042</v>
      </c>
      <c r="P35" s="2">
        <f t="shared" si="1"/>
        <v>-1.2197515769000633E-2</v>
      </c>
      <c r="Q35" s="2">
        <f t="shared" si="2"/>
        <v>-0.13054032362692303</v>
      </c>
      <c r="R35" s="2">
        <f t="shared" si="3"/>
        <v>-0.20895547902883216</v>
      </c>
      <c r="S35" s="2">
        <f t="shared" si="4"/>
        <v>-0.12154765002909029</v>
      </c>
      <c r="T35" s="2">
        <f t="shared" si="5"/>
        <v>-3.831702558165706E-2</v>
      </c>
      <c r="V35" s="13">
        <f t="shared" si="6"/>
        <v>41406</v>
      </c>
      <c r="W35" s="79">
        <f t="shared" si="10"/>
        <v>0.15541755738694141</v>
      </c>
      <c r="X35" s="79">
        <f t="shared" si="10"/>
        <v>0.22150340293721693</v>
      </c>
      <c r="Y35" s="79">
        <f t="shared" si="10"/>
        <v>4.2722530384596169E-2</v>
      </c>
      <c r="Z35" s="79">
        <f t="shared" si="10"/>
        <v>0.18989430559966824</v>
      </c>
      <c r="AA35" s="79">
        <f t="shared" si="10"/>
        <v>0.59532890924480042</v>
      </c>
      <c r="AC35" s="13">
        <f t="shared" si="8"/>
        <v>41756</v>
      </c>
      <c r="AD35" s="79">
        <f t="shared" si="11"/>
        <v>-0.1088110634694206</v>
      </c>
      <c r="AE35" s="79">
        <f t="shared" si="11"/>
        <v>-4.7858980257279304E-3</v>
      </c>
      <c r="AF35" s="79">
        <f t="shared" si="11"/>
        <v>-0.1033881040130632</v>
      </c>
      <c r="AG35" s="79">
        <f t="shared" si="11"/>
        <v>2.4448936919972519E-2</v>
      </c>
      <c r="AH35" s="79">
        <f t="shared" si="11"/>
        <v>-4.3979365778349822E-2</v>
      </c>
    </row>
    <row r="36" spans="8:34">
      <c r="H36" s="153">
        <v>41049</v>
      </c>
      <c r="I36" s="78">
        <v>2573.9760000000001</v>
      </c>
      <c r="J36" s="78">
        <v>1779.1014</v>
      </c>
      <c r="K36" s="78">
        <v>1452.3369</v>
      </c>
      <c r="L36" s="78">
        <v>1786.7999</v>
      </c>
      <c r="M36" s="78">
        <v>1098.3505</v>
      </c>
      <c r="O36" s="13">
        <f t="shared" ref="O36:O67" si="12">H36</f>
        <v>41049</v>
      </c>
      <c r="P36" s="2">
        <f t="shared" si="1"/>
        <v>-3.5775533643656154E-2</v>
      </c>
      <c r="Q36" s="2">
        <f t="shared" si="2"/>
        <v>-0.14921534532930303</v>
      </c>
      <c r="R36" s="2">
        <f t="shared" si="3"/>
        <v>-0.2313436473460595</v>
      </c>
      <c r="S36" s="2">
        <f t="shared" si="4"/>
        <v>-0.13935851764659535</v>
      </c>
      <c r="T36" s="2">
        <f t="shared" si="5"/>
        <v>-5.5592786687454265E-2</v>
      </c>
      <c r="V36" s="13">
        <f t="shared" si="6"/>
        <v>41413</v>
      </c>
      <c r="W36" s="79">
        <f t="shared" si="10"/>
        <v>0.17870565781880732</v>
      </c>
      <c r="X36" s="79">
        <f t="shared" si="10"/>
        <v>0.28076299078402345</v>
      </c>
      <c r="Y36" s="79">
        <f t="shared" si="10"/>
        <v>5.6967409623966958E-2</v>
      </c>
      <c r="Z36" s="79">
        <f t="shared" si="10"/>
        <v>0.24316599720646837</v>
      </c>
      <c r="AA36" s="79">
        <f t="shared" si="10"/>
        <v>0.73462833147357265</v>
      </c>
      <c r="AC36" s="13">
        <f t="shared" si="8"/>
        <v>41763</v>
      </c>
      <c r="AD36" s="79">
        <f t="shared" si="11"/>
        <v>-0.11257959885057001</v>
      </c>
      <c r="AE36" s="79">
        <f t="shared" si="11"/>
        <v>-3.1766925792720002E-3</v>
      </c>
      <c r="AF36" s="79">
        <f t="shared" si="11"/>
        <v>-7.4891867619476415E-2</v>
      </c>
      <c r="AG36" s="79">
        <f t="shared" si="11"/>
        <v>1.0912252309352777E-2</v>
      </c>
      <c r="AH36" s="79">
        <f t="shared" si="11"/>
        <v>-9.1321423908244936E-3</v>
      </c>
    </row>
    <row r="37" spans="8:34">
      <c r="H37" s="153">
        <v>41056</v>
      </c>
      <c r="I37" s="78">
        <v>2573.1030000000001</v>
      </c>
      <c r="J37" s="78">
        <v>1749.952</v>
      </c>
      <c r="K37" s="78">
        <v>1441.7617</v>
      </c>
      <c r="L37" s="78">
        <v>1756.5107</v>
      </c>
      <c r="M37" s="78">
        <v>1067.9359999999999</v>
      </c>
      <c r="O37" s="13">
        <f t="shared" si="12"/>
        <v>41056</v>
      </c>
      <c r="P37" s="2">
        <f t="shared" ref="P37:P68" si="13">I37/I$4-1</f>
        <v>-3.6102563872037918E-2</v>
      </c>
      <c r="Q37" s="2">
        <f t="shared" ref="Q37:Q68" si="14">J37/J$4-1</f>
        <v>-0.16315488931080846</v>
      </c>
      <c r="R37" s="2">
        <f t="shared" ref="R37:R68" si="15">K37/K$4-1</f>
        <v>-0.23694062326850973</v>
      </c>
      <c r="S37" s="2">
        <f t="shared" ref="S37:S68" si="16">L37/L$4-1</f>
        <v>-0.15394780768813754</v>
      </c>
      <c r="T37" s="2">
        <f t="shared" ref="T37:T68" si="17">M37/M$4-1</f>
        <v>-8.174443244105889E-2</v>
      </c>
      <c r="V37" s="13">
        <f t="shared" si="6"/>
        <v>41420</v>
      </c>
      <c r="W37" s="79">
        <f t="shared" si="10"/>
        <v>0.18106120652295998</v>
      </c>
      <c r="X37" s="79">
        <f t="shared" si="10"/>
        <v>0.31667671532105257</v>
      </c>
      <c r="Y37" s="79">
        <f t="shared" si="10"/>
        <v>4.8420433971734456E-2</v>
      </c>
      <c r="Z37" s="79">
        <f t="shared" si="10"/>
        <v>0.28956457307837757</v>
      </c>
      <c r="AA37" s="79">
        <f t="shared" si="10"/>
        <v>0.7685949472283724</v>
      </c>
      <c r="AC37" s="13">
        <f t="shared" si="8"/>
        <v>41770</v>
      </c>
      <c r="AD37" s="79">
        <f t="shared" si="11"/>
        <v>-0.12275345219546896</v>
      </c>
      <c r="AE37" s="79">
        <f t="shared" si="11"/>
        <v>-1.7212617340607417E-2</v>
      </c>
      <c r="AF37" s="79">
        <f t="shared" si="11"/>
        <v>-6.3853530911326506E-2</v>
      </c>
      <c r="AG37" s="79">
        <f t="shared" si="11"/>
        <v>-3.2219192797169338E-3</v>
      </c>
      <c r="AH37" s="79">
        <f t="shared" si="11"/>
        <v>-3.855371462491497E-2</v>
      </c>
    </row>
    <row r="38" spans="8:34">
      <c r="H38" s="153">
        <v>41063</v>
      </c>
      <c r="I38" s="78">
        <v>2632.998</v>
      </c>
      <c r="J38" s="78">
        <v>1784.8502000000001</v>
      </c>
      <c r="K38" s="78">
        <v>1448.8116</v>
      </c>
      <c r="L38" s="78">
        <v>1790.4366</v>
      </c>
      <c r="M38" s="78">
        <v>1120.7467999999999</v>
      </c>
      <c r="O38" s="13">
        <f t="shared" si="12"/>
        <v>41063</v>
      </c>
      <c r="P38" s="2">
        <f t="shared" si="13"/>
        <v>-1.3665593048528546E-2</v>
      </c>
      <c r="Q38" s="2">
        <f t="shared" si="14"/>
        <v>-0.14646620982596914</v>
      </c>
      <c r="R38" s="2">
        <f t="shared" si="15"/>
        <v>-0.23320942947967527</v>
      </c>
      <c r="S38" s="2">
        <f t="shared" si="16"/>
        <v>-0.13760684143546797</v>
      </c>
      <c r="T38" s="2">
        <f t="shared" si="17"/>
        <v>-3.633552111374927E-2</v>
      </c>
      <c r="V38" s="13">
        <f t="shared" si="6"/>
        <v>41427</v>
      </c>
      <c r="W38" s="79">
        <f t="shared" si="10"/>
        <v>0.18524389705979316</v>
      </c>
      <c r="X38" s="79">
        <f t="shared" si="10"/>
        <v>0.30642387245304681</v>
      </c>
      <c r="Y38" s="79">
        <f t="shared" si="10"/>
        <v>7.1212128501304317E-2</v>
      </c>
      <c r="Z38" s="79">
        <f t="shared" si="10"/>
        <v>0.28011646038037274</v>
      </c>
      <c r="AA38" s="79">
        <f t="shared" si="10"/>
        <v>0.71625370464930471</v>
      </c>
      <c r="AC38" s="13">
        <f t="shared" si="8"/>
        <v>41777</v>
      </c>
      <c r="AD38" s="79">
        <f t="shared" si="11"/>
        <v>-0.1178034211575697</v>
      </c>
      <c r="AE38" s="79">
        <f t="shared" si="11"/>
        <v>-2.426189088570585E-2</v>
      </c>
      <c r="AF38" s="79">
        <f t="shared" si="11"/>
        <v>-6.0244447799346124E-2</v>
      </c>
      <c r="AG38" s="79">
        <f t="shared" si="11"/>
        <v>-4.8350020176508579E-3</v>
      </c>
      <c r="AH38" s="79">
        <f t="shared" si="11"/>
        <v>-7.0735027951552731E-2</v>
      </c>
    </row>
    <row r="39" spans="8:34">
      <c r="H39" s="153">
        <v>41070</v>
      </c>
      <c r="I39" s="78">
        <v>2524.3290000000002</v>
      </c>
      <c r="J39" s="78">
        <v>1689.2719</v>
      </c>
      <c r="K39" s="78">
        <v>1378.3098</v>
      </c>
      <c r="L39" s="78">
        <v>1696.2746999999999</v>
      </c>
      <c r="M39" s="78">
        <v>1047.7737</v>
      </c>
      <c r="O39" s="13">
        <f t="shared" si="12"/>
        <v>41070</v>
      </c>
      <c r="P39" s="2">
        <f t="shared" si="13"/>
        <v>-5.4373551683137955E-2</v>
      </c>
      <c r="Q39" s="2">
        <f t="shared" si="14"/>
        <v>-0.19217273951534619</v>
      </c>
      <c r="R39" s="2">
        <f t="shared" si="15"/>
        <v>-0.27052284928160808</v>
      </c>
      <c r="S39" s="2">
        <f t="shared" si="16"/>
        <v>-0.18296146519452083</v>
      </c>
      <c r="T39" s="2">
        <f t="shared" si="17"/>
        <v>-9.9080812364381599E-2</v>
      </c>
      <c r="V39" s="13">
        <f t="shared" si="6"/>
        <v>41434</v>
      </c>
      <c r="W39" s="79">
        <f t="shared" si="10"/>
        <v>0.12964476233741351</v>
      </c>
      <c r="X39" s="79">
        <f t="shared" si="10"/>
        <v>0.22997406423491862</v>
      </c>
      <c r="Y39" s="79">
        <f t="shared" si="10"/>
        <v>2.5628659261147879E-2</v>
      </c>
      <c r="Z39" s="79">
        <f t="shared" si="10"/>
        <v>0.19924683877975169</v>
      </c>
      <c r="AA39" s="79">
        <f t="shared" si="10"/>
        <v>0.62215906857578185</v>
      </c>
      <c r="AC39" s="13">
        <f t="shared" si="8"/>
        <v>41784</v>
      </c>
      <c r="AD39" s="79">
        <f t="shared" si="11"/>
        <v>-0.11679129787750098</v>
      </c>
      <c r="AE39" s="79">
        <f t="shared" si="11"/>
        <v>1.0169040812532781E-2</v>
      </c>
      <c r="AF39" s="79">
        <f t="shared" si="11"/>
        <v>-6.2755700935817949E-2</v>
      </c>
      <c r="AG39" s="79">
        <f t="shared" si="11"/>
        <v>3.8983430446198453E-2</v>
      </c>
      <c r="AH39" s="79">
        <f t="shared" si="11"/>
        <v>-4.4740522445226749E-2</v>
      </c>
    </row>
    <row r="40" spans="8:34">
      <c r="H40" s="153">
        <v>41077</v>
      </c>
      <c r="I40" s="78">
        <v>2568.0540000000001</v>
      </c>
      <c r="J40" s="78">
        <v>1710.0275999999999</v>
      </c>
      <c r="K40" s="78">
        <v>1402.9855</v>
      </c>
      <c r="L40" s="78">
        <v>1719.4450999999999</v>
      </c>
      <c r="M40" s="78">
        <v>1042.3594000000001</v>
      </c>
      <c r="O40" s="13">
        <f t="shared" si="12"/>
        <v>41077</v>
      </c>
      <c r="P40" s="2">
        <f t="shared" si="13"/>
        <v>-3.7993944883606412E-2</v>
      </c>
      <c r="Q40" s="2">
        <f t="shared" si="14"/>
        <v>-0.18224714951977405</v>
      </c>
      <c r="R40" s="2">
        <f t="shared" si="15"/>
        <v>-0.25746311530309185</v>
      </c>
      <c r="S40" s="2">
        <f t="shared" si="16"/>
        <v>-0.17180106194918743</v>
      </c>
      <c r="T40" s="2">
        <f t="shared" si="17"/>
        <v>-0.10373625156620103</v>
      </c>
      <c r="V40" s="13">
        <f t="shared" si="6"/>
        <v>41441</v>
      </c>
      <c r="W40" s="79">
        <f t="shared" si="10"/>
        <v>9.900034696595772E-2</v>
      </c>
      <c r="X40" s="79">
        <f t="shared" si="10"/>
        <v>0.24021634223555743</v>
      </c>
      <c r="Y40" s="79">
        <f t="shared" si="10"/>
        <v>1.7081763789932092E-2</v>
      </c>
      <c r="Z40" s="79">
        <f t="shared" si="10"/>
        <v>0.19494246462784326</v>
      </c>
      <c r="AA40" s="79">
        <f t="shared" si="10"/>
        <v>0.71847430300093862</v>
      </c>
      <c r="AC40" s="13">
        <f t="shared" si="8"/>
        <v>41791</v>
      </c>
      <c r="AD40" s="79">
        <f t="shared" si="11"/>
        <v>-0.11348195896419755</v>
      </c>
      <c r="AE40" s="79">
        <f t="shared" si="11"/>
        <v>3.8965802107698844E-2</v>
      </c>
      <c r="AF40" s="79">
        <f t="shared" si="11"/>
        <v>-4.9930546346651505E-2</v>
      </c>
      <c r="AG40" s="79">
        <f t="shared" si="11"/>
        <v>7.0601597768123803E-2</v>
      </c>
      <c r="AH40" s="79">
        <f t="shared" si="11"/>
        <v>-1.5737135426311388E-2</v>
      </c>
    </row>
    <row r="41" spans="8:34">
      <c r="H41" s="153">
        <v>41084</v>
      </c>
      <c r="I41" s="78">
        <v>2512.1849999999999</v>
      </c>
      <c r="J41" s="78">
        <v>1710.7893999999999</v>
      </c>
      <c r="K41" s="78">
        <v>1353.6342</v>
      </c>
      <c r="L41" s="78">
        <v>1732.9733000000001</v>
      </c>
      <c r="M41" s="78">
        <v>1053.2728999999999</v>
      </c>
      <c r="O41" s="13">
        <f t="shared" si="12"/>
        <v>41084</v>
      </c>
      <c r="P41" s="2">
        <f t="shared" si="13"/>
        <v>-5.8922755684819306E-2</v>
      </c>
      <c r="Q41" s="2">
        <f t="shared" si="14"/>
        <v>-0.18188284889591522</v>
      </c>
      <c r="R41" s="2">
        <f t="shared" si="15"/>
        <v>-0.28358253033463887</v>
      </c>
      <c r="S41" s="2">
        <f t="shared" si="16"/>
        <v>-0.16528498250370871</v>
      </c>
      <c r="T41" s="2">
        <f t="shared" si="17"/>
        <v>-9.4352372629116443E-2</v>
      </c>
      <c r="V41" s="13">
        <f t="shared" si="6"/>
        <v>41448</v>
      </c>
      <c r="W41" s="79">
        <f t="shared" si="10"/>
        <v>5.3809736237661054E-2</v>
      </c>
      <c r="X41" s="79">
        <f t="shared" si="10"/>
        <v>0.19659584224566284</v>
      </c>
      <c r="Y41" s="79">
        <f t="shared" si="10"/>
        <v>-4.5595576573672747E-2</v>
      </c>
      <c r="Z41" s="79">
        <f t="shared" si="10"/>
        <v>0.16543960322863716</v>
      </c>
      <c r="AA41" s="79">
        <f t="shared" si="10"/>
        <v>0.6341393661079493</v>
      </c>
      <c r="AC41" s="13">
        <f t="shared" si="8"/>
        <v>41798</v>
      </c>
      <c r="AD41" s="79">
        <f t="shared" si="11"/>
        <v>-0.12242251830413864</v>
      </c>
      <c r="AE41" s="79">
        <f t="shared" si="11"/>
        <v>2.6882473858317768E-2</v>
      </c>
      <c r="AF41" s="79">
        <f t="shared" si="11"/>
        <v>-6.6981280525936326E-2</v>
      </c>
      <c r="AG41" s="79">
        <f t="shared" si="11"/>
        <v>6.4296892902582226E-2</v>
      </c>
      <c r="AH41" s="79">
        <f t="shared" si="11"/>
        <v>-4.2141055345911282E-2</v>
      </c>
    </row>
    <row r="42" spans="8:34">
      <c r="H42" s="153">
        <v>41091</v>
      </c>
      <c r="I42" s="78">
        <v>2461.6120000000001</v>
      </c>
      <c r="J42" s="78">
        <v>1618.7698</v>
      </c>
      <c r="K42" s="78">
        <v>1311.3330000000001</v>
      </c>
      <c r="L42" s="78">
        <v>1635.9083000000001</v>
      </c>
      <c r="M42" s="78">
        <v>975.05160000000001</v>
      </c>
      <c r="O42" s="13">
        <f t="shared" si="12"/>
        <v>41091</v>
      </c>
      <c r="P42" s="2">
        <f t="shared" si="13"/>
        <v>-7.7867658021530839E-2</v>
      </c>
      <c r="Q42" s="2">
        <f t="shared" si="14"/>
        <v>-0.22588757150977834</v>
      </c>
      <c r="R42" s="2">
        <f t="shared" si="15"/>
        <v>-0.30597064572638089</v>
      </c>
      <c r="S42" s="2">
        <f t="shared" si="16"/>
        <v>-0.21203793199997478</v>
      </c>
      <c r="T42" s="2">
        <f t="shared" si="17"/>
        <v>-0.1616102834277956</v>
      </c>
      <c r="V42" s="13">
        <f t="shared" si="6"/>
        <v>41455</v>
      </c>
      <c r="W42" s="79">
        <f t="shared" si="10"/>
        <v>7.1666887215138253E-4</v>
      </c>
      <c r="X42" s="79">
        <f t="shared" si="10"/>
        <v>0.18051355492169274</v>
      </c>
      <c r="Y42" s="79">
        <f t="shared" si="10"/>
        <v>-0.11112190882135531</v>
      </c>
      <c r="Z42" s="79">
        <f t="shared" si="10"/>
        <v>0.15974619837680293</v>
      </c>
      <c r="AA42" s="79">
        <f t="shared" si="10"/>
        <v>0.62903799884284894</v>
      </c>
      <c r="AC42" s="13">
        <f t="shared" si="8"/>
        <v>41805</v>
      </c>
      <c r="AD42" s="79">
        <f t="shared" si="11"/>
        <v>-0.10535126268751205</v>
      </c>
      <c r="AE42" s="79">
        <f t="shared" si="11"/>
        <v>5.2788156018239052E-2</v>
      </c>
      <c r="AF42" s="79">
        <f t="shared" si="11"/>
        <v>-7.0363548500077977E-2</v>
      </c>
      <c r="AG42" s="79">
        <f t="shared" si="11"/>
        <v>9.9312819204846914E-2</v>
      </c>
      <c r="AH42" s="79">
        <f t="shared" si="11"/>
        <v>-2.7770634263021732E-2</v>
      </c>
    </row>
    <row r="43" spans="8:34">
      <c r="H43" s="153">
        <v>41098</v>
      </c>
      <c r="I43" s="78">
        <v>2472.614</v>
      </c>
      <c r="J43" s="78">
        <v>1635.7922000000001</v>
      </c>
      <c r="K43" s="78">
        <v>1332.4554000000001</v>
      </c>
      <c r="L43" s="78">
        <v>1637.6967999999999</v>
      </c>
      <c r="M43" s="78">
        <v>1036.0651</v>
      </c>
      <c r="O43" s="13">
        <f t="shared" si="12"/>
        <v>41098</v>
      </c>
      <c r="P43" s="2">
        <f t="shared" si="13"/>
        <v>-7.3746253012761276E-2</v>
      </c>
      <c r="Q43" s="2">
        <f t="shared" si="14"/>
        <v>-0.21774728411206923</v>
      </c>
      <c r="R43" s="2">
        <f t="shared" si="15"/>
        <v>-0.29479151301736717</v>
      </c>
      <c r="S43" s="2">
        <f t="shared" si="16"/>
        <v>-0.21117647163656805</v>
      </c>
      <c r="T43" s="2">
        <f t="shared" si="17"/>
        <v>-0.10914835118536015</v>
      </c>
      <c r="V43" s="13">
        <f t="shared" si="6"/>
        <v>41462</v>
      </c>
      <c r="W43" s="79">
        <f t="shared" si="10"/>
        <v>1.2635381523858236E-2</v>
      </c>
      <c r="X43" s="79">
        <f t="shared" si="10"/>
        <v>0.24158839696708245</v>
      </c>
      <c r="Y43" s="79">
        <f t="shared" si="10"/>
        <v>-0.10534991797481996</v>
      </c>
      <c r="Z43" s="79">
        <f t="shared" si="10"/>
        <v>0.21313115944748717</v>
      </c>
      <c r="AA43" s="79">
        <f t="shared" si="10"/>
        <v>0.77138734400804854</v>
      </c>
      <c r="AC43" s="13">
        <f t="shared" si="8"/>
        <v>41812</v>
      </c>
      <c r="AD43" s="79">
        <f t="shared" si="11"/>
        <v>-0.12159497802681196</v>
      </c>
      <c r="AE43" s="79">
        <f t="shared" si="11"/>
        <v>4.1377614078504266E-2</v>
      </c>
      <c r="AF43" s="79">
        <f t="shared" si="11"/>
        <v>-6.3902710117559769E-2</v>
      </c>
      <c r="AG43" s="79">
        <f t="shared" si="11"/>
        <v>7.0287426432882327E-2</v>
      </c>
      <c r="AH43" s="79">
        <f t="shared" si="11"/>
        <v>-4.7354055924953009E-4</v>
      </c>
    </row>
    <row r="44" spans="8:34">
      <c r="H44" s="153">
        <v>41105</v>
      </c>
      <c r="I44" s="78">
        <v>2450.6329999999998</v>
      </c>
      <c r="J44" s="78">
        <v>1573.3688999999999</v>
      </c>
      <c r="K44" s="78">
        <v>1264.9443000000001</v>
      </c>
      <c r="L44" s="78">
        <v>1568.3770999999999</v>
      </c>
      <c r="M44" s="78">
        <v>1043.2608</v>
      </c>
      <c r="O44" s="13">
        <f t="shared" si="12"/>
        <v>41105</v>
      </c>
      <c r="P44" s="2">
        <f t="shared" si="13"/>
        <v>-8.1980447113630506E-2</v>
      </c>
      <c r="Q44" s="2">
        <f t="shared" si="14"/>
        <v>-0.24759875055119718</v>
      </c>
      <c r="R44" s="2">
        <f t="shared" si="15"/>
        <v>-0.33052209033014868</v>
      </c>
      <c r="S44" s="2">
        <f t="shared" si="16"/>
        <v>-0.24456544225621801</v>
      </c>
      <c r="T44" s="2">
        <f t="shared" si="17"/>
        <v>-0.10296119054325814</v>
      </c>
      <c r="V44" s="13">
        <f t="shared" si="6"/>
        <v>41469</v>
      </c>
      <c r="W44" s="79">
        <f t="shared" si="10"/>
        <v>3.4701143168704096E-2</v>
      </c>
      <c r="X44" s="79">
        <f t="shared" si="10"/>
        <v>0.27350984842499493</v>
      </c>
      <c r="Y44" s="79">
        <f t="shared" si="10"/>
        <v>-7.9376239798970127E-2</v>
      </c>
      <c r="Z44" s="79">
        <f t="shared" si="10"/>
        <v>0.22441869021487704</v>
      </c>
      <c r="AA44" s="79">
        <f t="shared" si="10"/>
        <v>0.90545193717048478</v>
      </c>
      <c r="AC44" s="13">
        <f t="shared" si="8"/>
        <v>41819</v>
      </c>
      <c r="AD44" s="79">
        <f t="shared" si="11"/>
        <v>-0.11603323316245373</v>
      </c>
      <c r="AE44" s="79">
        <f t="shared" si="11"/>
        <v>8.7285478151087448E-2</v>
      </c>
      <c r="AF44" s="79">
        <f t="shared" si="11"/>
        <v>-1.9953904074521023E-2</v>
      </c>
      <c r="AG44" s="79">
        <f t="shared" si="11"/>
        <v>0.12077540637158712</v>
      </c>
      <c r="AH44" s="79">
        <f t="shared" si="11"/>
        <v>3.340562625428678E-2</v>
      </c>
    </row>
    <row r="45" spans="8:34">
      <c r="H45" s="153">
        <v>41112</v>
      </c>
      <c r="I45" s="78">
        <v>2398.4549999999999</v>
      </c>
      <c r="J45" s="78">
        <v>1537.2065</v>
      </c>
      <c r="K45" s="78">
        <v>1328.9022</v>
      </c>
      <c r="L45" s="78">
        <v>1509.3961999999999</v>
      </c>
      <c r="M45" s="78">
        <v>997.73860000000002</v>
      </c>
      <c r="O45" s="13">
        <f t="shared" si="12"/>
        <v>41112</v>
      </c>
      <c r="P45" s="2">
        <f t="shared" si="13"/>
        <v>-0.10152659059186853</v>
      </c>
      <c r="Q45" s="2">
        <f t="shared" si="14"/>
        <v>-0.26489198352603693</v>
      </c>
      <c r="R45" s="2">
        <f t="shared" si="15"/>
        <v>-0.29667206136138435</v>
      </c>
      <c r="S45" s="2">
        <f t="shared" si="16"/>
        <v>-0.2729745602590441</v>
      </c>
      <c r="T45" s="2">
        <f t="shared" si="17"/>
        <v>-0.14210306196395339</v>
      </c>
      <c r="V45" s="13">
        <f t="shared" si="6"/>
        <v>41476</v>
      </c>
      <c r="W45" s="79">
        <f t="shared" si="10"/>
        <v>-3.9039354488706879E-3</v>
      </c>
      <c r="X45" s="79">
        <f t="shared" si="10"/>
        <v>0.3219416283859744</v>
      </c>
      <c r="Y45" s="79">
        <f t="shared" si="10"/>
        <v>-0.11400786415411435</v>
      </c>
      <c r="Z45" s="79">
        <f t="shared" si="10"/>
        <v>0.29453403538877043</v>
      </c>
      <c r="AA45" s="79">
        <f t="shared" si="10"/>
        <v>0.96949345147127386</v>
      </c>
      <c r="AC45" s="13">
        <f t="shared" si="8"/>
        <v>41826</v>
      </c>
      <c r="AD45" s="79">
        <f t="shared" si="11"/>
        <v>-0.1043428392894582</v>
      </c>
      <c r="AE45" s="79">
        <f t="shared" si="11"/>
        <v>0.12738099424879401</v>
      </c>
      <c r="AF45" s="79">
        <f t="shared" si="11"/>
        <v>-1.763082527099058E-2</v>
      </c>
      <c r="AG45" s="79">
        <f t="shared" si="11"/>
        <v>0.1485714781777836</v>
      </c>
      <c r="AH45" s="79">
        <f t="shared" si="11"/>
        <v>0.12302501813321931</v>
      </c>
    </row>
    <row r="46" spans="8:34">
      <c r="H46" s="153">
        <v>41119</v>
      </c>
      <c r="I46" s="78">
        <v>2349.1080000000002</v>
      </c>
      <c r="J46" s="78">
        <v>1526.1637000000001</v>
      </c>
      <c r="K46" s="78">
        <v>1321.7959000000001</v>
      </c>
      <c r="L46" s="78">
        <v>1500.8838000000001</v>
      </c>
      <c r="M46" s="78">
        <v>978.38430000000005</v>
      </c>
      <c r="O46" s="13">
        <f t="shared" si="12"/>
        <v>41119</v>
      </c>
      <c r="P46" s="2">
        <f t="shared" si="13"/>
        <v>-0.12001222710956971</v>
      </c>
      <c r="Q46" s="2">
        <f t="shared" si="14"/>
        <v>-0.27017276447792504</v>
      </c>
      <c r="R46" s="2">
        <f t="shared" si="15"/>
        <v>-0.30043310512393318</v>
      </c>
      <c r="S46" s="2">
        <f t="shared" si="16"/>
        <v>-0.27707469735575263</v>
      </c>
      <c r="T46" s="2">
        <f t="shared" si="17"/>
        <v>-0.15874469004953717</v>
      </c>
      <c r="V46" s="13">
        <f t="shared" si="6"/>
        <v>41483</v>
      </c>
      <c r="W46" s="79">
        <f t="shared" si="10"/>
        <v>1.1343467649630679E-2</v>
      </c>
      <c r="X46" s="79">
        <f t="shared" si="10"/>
        <v>0.39703716497230701</v>
      </c>
      <c r="Y46" s="79">
        <f t="shared" si="10"/>
        <v>-0.11112182864033848</v>
      </c>
      <c r="Z46" s="79">
        <f t="shared" si="10"/>
        <v>0.3652976531831611</v>
      </c>
      <c r="AA46" s="79">
        <f t="shared" si="10"/>
        <v>1.1522587709568688</v>
      </c>
      <c r="AC46" s="13">
        <f t="shared" si="8"/>
        <v>41833</v>
      </c>
      <c r="AD46" s="79">
        <f t="shared" si="11"/>
        <v>-0.1169577925681704</v>
      </c>
      <c r="AE46" s="79">
        <f t="shared" si="11"/>
        <v>0.12130321911068398</v>
      </c>
      <c r="AF46" s="79">
        <f t="shared" si="11"/>
        <v>4.5511523222925288E-3</v>
      </c>
      <c r="AG46" s="79">
        <f t="shared" si="11"/>
        <v>0.15358967996938566</v>
      </c>
      <c r="AH46" s="79">
        <f t="shared" si="11"/>
        <v>7.3345210323002119E-2</v>
      </c>
    </row>
    <row r="47" spans="8:34">
      <c r="H47" s="153">
        <v>41126</v>
      </c>
      <c r="I47" s="78">
        <v>2353.7370000000001</v>
      </c>
      <c r="J47" s="78">
        <v>1503.5590999999999</v>
      </c>
      <c r="K47" s="78">
        <v>1286.2637</v>
      </c>
      <c r="L47" s="78">
        <v>1473.1112000000001</v>
      </c>
      <c r="M47" s="78">
        <v>1002.9176</v>
      </c>
      <c r="O47" s="13">
        <f t="shared" si="12"/>
        <v>41126</v>
      </c>
      <c r="P47" s="2">
        <f t="shared" si="13"/>
        <v>-0.11827818022849412</v>
      </c>
      <c r="Q47" s="2">
        <f t="shared" si="14"/>
        <v>-0.28098251753920045</v>
      </c>
      <c r="R47" s="2">
        <f t="shared" si="15"/>
        <v>-0.31923869441507524</v>
      </c>
      <c r="S47" s="2">
        <f t="shared" si="16"/>
        <v>-0.29045182572519568</v>
      </c>
      <c r="T47" s="2">
        <f t="shared" si="17"/>
        <v>-0.13764994343963388</v>
      </c>
      <c r="V47" s="13">
        <f t="shared" si="6"/>
        <v>41490</v>
      </c>
      <c r="W47" s="79">
        <f t="shared" si="10"/>
        <v>2.191842616605344E-2</v>
      </c>
      <c r="X47" s="79">
        <f t="shared" si="10"/>
        <v>0.40559346075394576</v>
      </c>
      <c r="Y47" s="79">
        <f t="shared" si="10"/>
        <v>-7.649012410417777E-2</v>
      </c>
      <c r="Z47" s="79">
        <f t="shared" si="10"/>
        <v>0.37377813256320858</v>
      </c>
      <c r="AA47" s="79">
        <f t="shared" si="10"/>
        <v>1.1297197202777993</v>
      </c>
      <c r="AC47" s="13">
        <f t="shared" si="8"/>
        <v>41840</v>
      </c>
      <c r="AD47" s="79">
        <f t="shared" si="11"/>
        <v>-0.11032472631150558</v>
      </c>
      <c r="AE47" s="79">
        <f t="shared" si="11"/>
        <v>9.3021611701367801E-2</v>
      </c>
      <c r="AF47" s="79">
        <f t="shared" si="11"/>
        <v>-9.6913374101510463E-3</v>
      </c>
      <c r="AG47" s="79">
        <f t="shared" si="11"/>
        <v>0.13752084705385448</v>
      </c>
      <c r="AH47" s="79">
        <f t="shared" si="11"/>
        <v>4.9658873726434738E-3</v>
      </c>
    </row>
    <row r="48" spans="8:34">
      <c r="H48" s="153">
        <v>41133</v>
      </c>
      <c r="I48" s="78">
        <v>2399.7510000000002</v>
      </c>
      <c r="J48" s="78">
        <v>1572.2725</v>
      </c>
      <c r="K48" s="78">
        <v>1318.2426</v>
      </c>
      <c r="L48" s="78">
        <v>1544.6527000000001</v>
      </c>
      <c r="M48" s="78">
        <v>1065.2212999999999</v>
      </c>
      <c r="O48" s="13">
        <f t="shared" si="12"/>
        <v>41133</v>
      </c>
      <c r="P48" s="2">
        <f t="shared" si="13"/>
        <v>-0.10104110241777597</v>
      </c>
      <c r="Q48" s="2">
        <f t="shared" si="14"/>
        <v>-0.24812306034904275</v>
      </c>
      <c r="R48" s="2">
        <f t="shared" si="15"/>
        <v>-0.30231370639343569</v>
      </c>
      <c r="S48" s="2">
        <f t="shared" si="16"/>
        <v>-0.25599268868932168</v>
      </c>
      <c r="T48" s="2">
        <f t="shared" si="17"/>
        <v>-8.4078643844412881E-2</v>
      </c>
      <c r="V48" s="13">
        <f t="shared" si="6"/>
        <v>41497</v>
      </c>
      <c r="W48" s="79">
        <f t="shared" si="10"/>
        <v>3.9538203316594522E-2</v>
      </c>
      <c r="X48" s="79">
        <f t="shared" si="10"/>
        <v>0.41706585678974517</v>
      </c>
      <c r="Y48" s="79">
        <f t="shared" si="10"/>
        <v>-4.47444550817927E-2</v>
      </c>
      <c r="Z48" s="79">
        <f t="shared" si="10"/>
        <v>0.38604426037932349</v>
      </c>
      <c r="AA48" s="79">
        <f t="shared" si="10"/>
        <v>1.1159597814623994</v>
      </c>
      <c r="AC48" s="13">
        <f t="shared" si="8"/>
        <v>41847</v>
      </c>
      <c r="AD48" s="79">
        <f t="shared" si="11"/>
        <v>-7.0731877772342133E-2</v>
      </c>
      <c r="AE48" s="79">
        <f t="shared" si="11"/>
        <v>8.499388669700747E-2</v>
      </c>
      <c r="AF48" s="79">
        <f t="shared" si="11"/>
        <v>2.4398474837850292E-2</v>
      </c>
      <c r="AG48" s="79">
        <f t="shared" si="11"/>
        <v>0.12967142320841529</v>
      </c>
      <c r="AH48" s="79">
        <f t="shared" si="11"/>
        <v>-2.4600361721109354E-2</v>
      </c>
    </row>
    <row r="49" spans="8:34">
      <c r="H49" s="153">
        <v>41140</v>
      </c>
      <c r="I49" s="78">
        <v>2313.4760000000001</v>
      </c>
      <c r="J49" s="78">
        <v>1532.8844999999999</v>
      </c>
      <c r="K49" s="78">
        <v>1311.136</v>
      </c>
      <c r="L49" s="78">
        <v>1492.7488000000001</v>
      </c>
      <c r="M49" s="78">
        <v>1059.5064</v>
      </c>
      <c r="O49" s="13">
        <f t="shared" si="12"/>
        <v>41140</v>
      </c>
      <c r="P49" s="2">
        <f t="shared" si="13"/>
        <v>-0.13336015505653165</v>
      </c>
      <c r="Q49" s="2">
        <f t="shared" si="14"/>
        <v>-0.26695880854089371</v>
      </c>
      <c r="R49" s="2">
        <f t="shared" si="15"/>
        <v>-0.3060749089324406</v>
      </c>
      <c r="S49" s="2">
        <f t="shared" si="16"/>
        <v>-0.28099305355162263</v>
      </c>
      <c r="T49" s="2">
        <f t="shared" si="17"/>
        <v>-8.8992551366064432E-2</v>
      </c>
      <c r="V49" s="13">
        <f t="shared" si="6"/>
        <v>41504</v>
      </c>
      <c r="W49" s="79">
        <f t="shared" si="10"/>
        <v>4.7784442737656807E-2</v>
      </c>
      <c r="X49" s="79">
        <f t="shared" si="10"/>
        <v>0.38376421368382618</v>
      </c>
      <c r="Y49" s="79">
        <f t="shared" si="10"/>
        <v>-4.763041041455196E-2</v>
      </c>
      <c r="Z49" s="79">
        <f t="shared" si="10"/>
        <v>0.35587503284074584</v>
      </c>
      <c r="AA49" s="79">
        <f t="shared" si="10"/>
        <v>1.0345596487957671</v>
      </c>
      <c r="AC49" s="13">
        <f t="shared" si="8"/>
        <v>41854</v>
      </c>
      <c r="AD49" s="79">
        <f t="shared" si="11"/>
        <v>-4.2387492754397793E-2</v>
      </c>
      <c r="AE49" s="79">
        <f t="shared" si="11"/>
        <v>0.10300009402320986</v>
      </c>
      <c r="AF49" s="79">
        <f t="shared" si="11"/>
        <v>1.9179650921842928E-2</v>
      </c>
      <c r="AG49" s="79">
        <f t="shared" si="11"/>
        <v>0.1514873410749038</v>
      </c>
      <c r="AH49" s="79">
        <f t="shared" si="11"/>
        <v>-5.9783357883304022E-3</v>
      </c>
    </row>
    <row r="50" spans="8:34">
      <c r="H50" s="153">
        <v>41147</v>
      </c>
      <c r="I50" s="78">
        <v>2275.6770000000001</v>
      </c>
      <c r="J50" s="78">
        <v>1566.3278</v>
      </c>
      <c r="K50" s="78">
        <v>1385.7534000000001</v>
      </c>
      <c r="L50" s="78">
        <v>1507.0724</v>
      </c>
      <c r="M50" s="78">
        <v>1099.1029000000001</v>
      </c>
      <c r="O50" s="13">
        <f t="shared" si="12"/>
        <v>41147</v>
      </c>
      <c r="P50" s="2">
        <f t="shared" si="13"/>
        <v>-0.14751985219582253</v>
      </c>
      <c r="Q50" s="2">
        <f t="shared" si="14"/>
        <v>-0.25096587725460018</v>
      </c>
      <c r="R50" s="2">
        <f t="shared" si="15"/>
        <v>-0.26658328785711005</v>
      </c>
      <c r="S50" s="2">
        <f t="shared" si="16"/>
        <v>-0.27409385664846786</v>
      </c>
      <c r="T50" s="2">
        <f t="shared" si="17"/>
        <v>-5.4945842030628911E-2</v>
      </c>
      <c r="V50" s="13">
        <f t="shared" si="6"/>
        <v>41511</v>
      </c>
      <c r="W50" s="79">
        <f t="shared" si="10"/>
        <v>3.9956108578972138E-2</v>
      </c>
      <c r="X50" s="79">
        <f t="shared" si="10"/>
        <v>0.4808998353455578</v>
      </c>
      <c r="Y50" s="79">
        <f t="shared" si="10"/>
        <v>-7.3604168771418399E-2</v>
      </c>
      <c r="Z50" s="79">
        <f t="shared" si="10"/>
        <v>0.46585759714571706</v>
      </c>
      <c r="AA50" s="79">
        <f t="shared" si="10"/>
        <v>1.2142846235107649</v>
      </c>
      <c r="AC50" s="13">
        <f t="shared" si="8"/>
        <v>41861</v>
      </c>
      <c r="AD50" s="79">
        <f t="shared" si="11"/>
        <v>-4.1675471015535481E-2</v>
      </c>
      <c r="AE50" s="79">
        <f t="shared" si="11"/>
        <v>0.1334746044027264</v>
      </c>
      <c r="AF50" s="79">
        <f t="shared" si="11"/>
        <v>2.9412917637044567E-2</v>
      </c>
      <c r="AG50" s="79">
        <f t="shared" si="11"/>
        <v>0.18463984778613485</v>
      </c>
      <c r="AH50" s="79">
        <f t="shared" si="11"/>
        <v>2.6714538696364309E-2</v>
      </c>
    </row>
    <row r="51" spans="8:34">
      <c r="H51" s="153">
        <v>41154</v>
      </c>
      <c r="I51" s="78">
        <v>2204.8679999999999</v>
      </c>
      <c r="J51" s="78">
        <v>1522.8101999999999</v>
      </c>
      <c r="K51" s="78">
        <v>1343.1147000000001</v>
      </c>
      <c r="L51" s="78">
        <v>1458.3849</v>
      </c>
      <c r="M51" s="78">
        <v>1099.0418999999999</v>
      </c>
      <c r="O51" s="13">
        <f t="shared" si="12"/>
        <v>41154</v>
      </c>
      <c r="P51" s="2">
        <f t="shared" si="13"/>
        <v>-0.1740452627817124</v>
      </c>
      <c r="Q51" s="2">
        <f t="shared" si="14"/>
        <v>-0.27177644279521396</v>
      </c>
      <c r="R51" s="2">
        <f t="shared" si="15"/>
        <v>-0.28915002676177159</v>
      </c>
      <c r="S51" s="2">
        <f t="shared" si="16"/>
        <v>-0.29754498968920817</v>
      </c>
      <c r="T51" s="2">
        <f t="shared" si="17"/>
        <v>-5.4998292355012746E-2</v>
      </c>
      <c r="V51" s="13">
        <f t="shared" si="6"/>
        <v>41518</v>
      </c>
      <c r="W51" s="79">
        <f t="shared" si="10"/>
        <v>5.2225425101509071E-2</v>
      </c>
      <c r="X51" s="79">
        <f t="shared" si="10"/>
        <v>0.42152541198389315</v>
      </c>
      <c r="Y51" s="79">
        <f t="shared" si="10"/>
        <v>-6.4946302773140729E-2</v>
      </c>
      <c r="Z51" s="79">
        <f t="shared" si="10"/>
        <v>0.40772365909873298</v>
      </c>
      <c r="AA51" s="79">
        <f t="shared" si="10"/>
        <v>1.0743722890289247</v>
      </c>
      <c r="AC51" s="13">
        <f t="shared" si="8"/>
        <v>41868</v>
      </c>
      <c r="AD51" s="79">
        <f t="shared" si="11"/>
        <v>-2.9547668868781574E-2</v>
      </c>
      <c r="AE51" s="79">
        <f t="shared" si="11"/>
        <v>0.16248412909745613</v>
      </c>
      <c r="AF51" s="79">
        <f t="shared" si="11"/>
        <v>5.1877036975178648E-2</v>
      </c>
      <c r="AG51" s="79">
        <f t="shared" si="11"/>
        <v>0.20938365943883874</v>
      </c>
      <c r="AH51" s="79">
        <f t="shared" si="11"/>
        <v>7.0885910567277222E-2</v>
      </c>
    </row>
    <row r="52" spans="8:34">
      <c r="H52" s="153">
        <v>41161</v>
      </c>
      <c r="I52" s="78">
        <v>2317.1790000000001</v>
      </c>
      <c r="J52" s="78">
        <v>1609.6937</v>
      </c>
      <c r="K52" s="78">
        <v>1371.5404000000001</v>
      </c>
      <c r="L52" s="78">
        <v>1558.8364999999999</v>
      </c>
      <c r="M52" s="78">
        <v>1151.5721000000001</v>
      </c>
      <c r="O52" s="13">
        <f t="shared" si="12"/>
        <v>41161</v>
      </c>
      <c r="P52" s="2">
        <f t="shared" si="13"/>
        <v>-0.13197299247268568</v>
      </c>
      <c r="Q52" s="2">
        <f t="shared" si="14"/>
        <v>-0.23022785621994535</v>
      </c>
      <c r="R52" s="2">
        <f t="shared" si="15"/>
        <v>-0.27410558708414923</v>
      </c>
      <c r="S52" s="2">
        <f t="shared" si="16"/>
        <v>-0.24916082874943468</v>
      </c>
      <c r="T52" s="2">
        <f t="shared" si="17"/>
        <v>-9.8306525198683659E-3</v>
      </c>
      <c r="V52" s="13">
        <f t="shared" si="6"/>
        <v>41525</v>
      </c>
      <c r="W52" s="79">
        <f t="shared" si="10"/>
        <v>7.2175740303938474E-2</v>
      </c>
      <c r="X52" s="79">
        <f t="shared" si="10"/>
        <v>0.49468613419560148</v>
      </c>
      <c r="Y52" s="79">
        <f t="shared" si="10"/>
        <v>-6.2060427621398184E-2</v>
      </c>
      <c r="Z52" s="79">
        <f t="shared" si="10"/>
        <v>0.47260338562696602</v>
      </c>
      <c r="AA52" s="79">
        <f t="shared" si="10"/>
        <v>1.2606726745862433</v>
      </c>
      <c r="AC52" s="13">
        <f t="shared" si="8"/>
        <v>41875</v>
      </c>
      <c r="AD52" s="79">
        <f t="shared" si="11"/>
        <v>-2.7603586418966541E-2</v>
      </c>
      <c r="AE52" s="79">
        <f t="shared" si="11"/>
        <v>0.19799511653495028</v>
      </c>
      <c r="AF52" s="79">
        <f t="shared" si="11"/>
        <v>2.9813855906043463E-2</v>
      </c>
      <c r="AG52" s="79">
        <f t="shared" si="11"/>
        <v>0.25701574220607148</v>
      </c>
      <c r="AH52" s="79">
        <f t="shared" si="11"/>
        <v>0.10076906693727072</v>
      </c>
    </row>
    <row r="53" spans="8:34">
      <c r="H53" s="153">
        <v>41168</v>
      </c>
      <c r="I53" s="78">
        <v>2315.5419999999999</v>
      </c>
      <c r="J53" s="78">
        <v>1615.1858</v>
      </c>
      <c r="K53" s="78">
        <v>1346.6679999999999</v>
      </c>
      <c r="L53" s="78">
        <v>1573.4443000000001</v>
      </c>
      <c r="M53" s="78">
        <v>1154.0171</v>
      </c>
      <c r="O53" s="13">
        <f t="shared" si="12"/>
        <v>41168</v>
      </c>
      <c r="P53" s="2">
        <f t="shared" si="13"/>
        <v>-0.1325862209765355</v>
      </c>
      <c r="Q53" s="2">
        <f t="shared" si="14"/>
        <v>-0.22760147730645741</v>
      </c>
      <c r="R53" s="2">
        <f t="shared" si="15"/>
        <v>-0.2872694254922693</v>
      </c>
      <c r="S53" s="2">
        <f t="shared" si="16"/>
        <v>-0.24212474225428637</v>
      </c>
      <c r="T53" s="2">
        <f t="shared" si="17"/>
        <v>-7.7283403376012805E-3</v>
      </c>
      <c r="V53" s="13">
        <f t="shared" si="6"/>
        <v>41532</v>
      </c>
      <c r="W53" s="79">
        <f t="shared" si="10"/>
        <v>0.131801135301717</v>
      </c>
      <c r="X53" s="79">
        <f t="shared" si="10"/>
        <v>0.44593668639037731</v>
      </c>
      <c r="Y53" s="79">
        <f t="shared" si="10"/>
        <v>-2.1656892600735556E-2</v>
      </c>
      <c r="Z53" s="79">
        <f t="shared" si="10"/>
        <v>0.42245884598864003</v>
      </c>
      <c r="AA53" s="79">
        <f t="shared" si="10"/>
        <v>1.1198095716056899</v>
      </c>
      <c r="AC53" s="13">
        <f t="shared" si="8"/>
        <v>41882</v>
      </c>
      <c r="AD53" s="79">
        <f t="shared" si="11"/>
        <v>-3.8734887009714392E-2</v>
      </c>
      <c r="AE53" s="79">
        <f t="shared" si="11"/>
        <v>0.16965407174329794</v>
      </c>
      <c r="AF53" s="79">
        <f t="shared" si="11"/>
        <v>1.8359172508759958E-2</v>
      </c>
      <c r="AG53" s="79">
        <f t="shared" si="11"/>
        <v>0.22792019283769549</v>
      </c>
      <c r="AH53" s="79">
        <f t="shared" si="11"/>
        <v>6.6391122823165727E-2</v>
      </c>
    </row>
    <row r="54" spans="8:34">
      <c r="H54" s="153">
        <v>41175</v>
      </c>
      <c r="I54" s="78">
        <v>2199.0630000000001</v>
      </c>
      <c r="J54" s="78">
        <v>1523.9187999999999</v>
      </c>
      <c r="K54" s="78">
        <v>1247.1780000000001</v>
      </c>
      <c r="L54" s="78">
        <v>1486.7202</v>
      </c>
      <c r="M54" s="78">
        <v>1106.6837</v>
      </c>
      <c r="O54" s="13">
        <f t="shared" si="12"/>
        <v>41175</v>
      </c>
      <c r="P54" s="2">
        <f t="shared" si="13"/>
        <v>-0.17621984522816814</v>
      </c>
      <c r="Q54" s="2">
        <f t="shared" si="14"/>
        <v>-0.27124629883143092</v>
      </c>
      <c r="R54" s="2">
        <f t="shared" si="15"/>
        <v>-0.33992499082669025</v>
      </c>
      <c r="S54" s="2">
        <f t="shared" si="16"/>
        <v>-0.28389682763428059</v>
      </c>
      <c r="T54" s="2">
        <f t="shared" si="17"/>
        <v>-4.8427556471802524E-2</v>
      </c>
      <c r="V54" s="13">
        <f t="shared" si="6"/>
        <v>41539</v>
      </c>
      <c r="W54" s="79">
        <f t="shared" si="10"/>
        <v>0.10615748616569887</v>
      </c>
      <c r="X54" s="79">
        <f t="shared" si="10"/>
        <v>0.46283174667836646</v>
      </c>
      <c r="Y54" s="79">
        <f t="shared" si="10"/>
        <v>4.3168657561309942E-3</v>
      </c>
      <c r="Z54" s="79">
        <f t="shared" si="10"/>
        <v>0.42565097319589795</v>
      </c>
      <c r="AA54" s="79">
        <f t="shared" si="10"/>
        <v>1.1841026482996</v>
      </c>
      <c r="AC54" s="13">
        <f t="shared" si="8"/>
        <v>41889</v>
      </c>
      <c r="AD54" s="79">
        <f t="shared" si="11"/>
        <v>6.8854804296796246E-3</v>
      </c>
      <c r="AE54" s="79">
        <f t="shared" si="11"/>
        <v>0.24322386926323825</v>
      </c>
      <c r="AF54" s="79">
        <f t="shared" si="11"/>
        <v>5.7712996060314659E-2</v>
      </c>
      <c r="AG54" s="79">
        <f t="shared" si="11"/>
        <v>0.30524672735047109</v>
      </c>
      <c r="AH54" s="79">
        <f t="shared" si="11"/>
        <v>0.14561579055457452</v>
      </c>
    </row>
    <row r="55" spans="8:34">
      <c r="H55" s="153">
        <v>41182</v>
      </c>
      <c r="I55" s="78">
        <v>2293.1060000000002</v>
      </c>
      <c r="J55" s="78">
        <v>1566.9</v>
      </c>
      <c r="K55" s="78">
        <v>1311.14</v>
      </c>
      <c r="L55" s="78">
        <v>1523.77</v>
      </c>
      <c r="M55" s="78">
        <v>1122.1358</v>
      </c>
      <c r="O55" s="13">
        <f t="shared" si="12"/>
        <v>41182</v>
      </c>
      <c r="P55" s="2">
        <f t="shared" si="13"/>
        <v>-0.14099086038543862</v>
      </c>
      <c r="Q55" s="2">
        <f t="shared" si="14"/>
        <v>-0.25069224530793177</v>
      </c>
      <c r="R55" s="2">
        <f t="shared" si="15"/>
        <v>-0.30607279191302816</v>
      </c>
      <c r="S55" s="2">
        <f t="shared" si="16"/>
        <v>-0.26605118370241265</v>
      </c>
      <c r="T55" s="2">
        <f t="shared" si="17"/>
        <v>-3.5141201432289382E-2</v>
      </c>
      <c r="V55" s="13">
        <f t="shared" si="6"/>
        <v>41546</v>
      </c>
      <c r="W55" s="79">
        <f t="shared" si="10"/>
        <v>8.9087033886705358E-2</v>
      </c>
      <c r="X55" s="79">
        <f t="shared" si="10"/>
        <v>0.51104297683052402</v>
      </c>
      <c r="Y55" s="79">
        <f t="shared" si="10"/>
        <v>-5.6288436774862949E-2</v>
      </c>
      <c r="Z55" s="79">
        <f t="shared" si="10"/>
        <v>0.48005892433559461</v>
      </c>
      <c r="AA55" s="79">
        <f t="shared" si="10"/>
        <v>1.3240969393513247</v>
      </c>
      <c r="AC55" s="13">
        <f t="shared" si="8"/>
        <v>41896</v>
      </c>
      <c r="AD55" s="79">
        <f t="shared" si="11"/>
        <v>2.404101113664403E-3</v>
      </c>
      <c r="AE55" s="79">
        <f t="shared" si="11"/>
        <v>0.2663170642078041</v>
      </c>
      <c r="AF55" s="79">
        <f t="shared" si="11"/>
        <v>5.0063154563459111E-2</v>
      </c>
      <c r="AG55" s="79">
        <f t="shared" si="11"/>
        <v>0.34065948427305659</v>
      </c>
      <c r="AH55" s="79">
        <f t="shared" si="11"/>
        <v>0.14891944548011615</v>
      </c>
    </row>
    <row r="56" spans="8:34">
      <c r="H56" s="153">
        <v>41196</v>
      </c>
      <c r="I56" s="78">
        <v>2304.5309999999999</v>
      </c>
      <c r="J56" s="78">
        <v>1564.46</v>
      </c>
      <c r="K56" s="78">
        <v>1314.69</v>
      </c>
      <c r="L56" s="78">
        <v>1518.66</v>
      </c>
      <c r="M56" s="78">
        <v>1122.3014000000001</v>
      </c>
      <c r="O56" s="13">
        <f t="shared" si="12"/>
        <v>41196</v>
      </c>
      <c r="P56" s="2">
        <f t="shared" si="13"/>
        <v>-0.13671099743095849</v>
      </c>
      <c r="Q56" s="2">
        <f t="shared" si="14"/>
        <v>-0.25185907849540301</v>
      </c>
      <c r="R56" s="2">
        <f t="shared" si="15"/>
        <v>-0.30419393718454091</v>
      </c>
      <c r="S56" s="2">
        <f t="shared" si="16"/>
        <v>-0.26851249902643171</v>
      </c>
      <c r="T56" s="2">
        <f t="shared" si="17"/>
        <v>-3.4998811699208265E-2</v>
      </c>
      <c r="V56" s="13">
        <f t="shared" si="6"/>
        <v>41553</v>
      </c>
      <c r="W56" s="79">
        <f t="shared" si="10"/>
        <v>9.5483394518483422E-2</v>
      </c>
      <c r="X56" s="79">
        <f t="shared" si="10"/>
        <v>0.54519597763345407</v>
      </c>
      <c r="Y56" s="79">
        <f t="shared" si="10"/>
        <v>-5.3402481442103911E-2</v>
      </c>
      <c r="Z56" s="79">
        <f t="shared" si="10"/>
        <v>0.51044224730383037</v>
      </c>
      <c r="AA56" s="79">
        <f t="shared" si="10"/>
        <v>1.4094762577600086</v>
      </c>
      <c r="AC56" s="13">
        <f t="shared" si="8"/>
        <v>41901</v>
      </c>
      <c r="AD56" s="79">
        <f t="shared" si="11"/>
        <v>-3.0006043140625716E-3</v>
      </c>
      <c r="AE56" s="79">
        <f t="shared" si="11"/>
        <v>0.2599274334606354</v>
      </c>
      <c r="AF56" s="79">
        <f t="shared" si="11"/>
        <v>5.9581965569925233E-2</v>
      </c>
      <c r="AG56" s="79">
        <f t="shared" si="11"/>
        <v>0.33934674914289364</v>
      </c>
      <c r="AH56" s="79">
        <f t="shared" si="11"/>
        <v>0.11951810401078844</v>
      </c>
    </row>
    <row r="57" spans="8:34">
      <c r="H57" s="153">
        <v>41203</v>
      </c>
      <c r="I57" s="78">
        <v>2332.4699999999998</v>
      </c>
      <c r="J57" s="78">
        <v>1545.86</v>
      </c>
      <c r="K57" s="78">
        <v>1314.68</v>
      </c>
      <c r="L57" s="78">
        <v>1493.73</v>
      </c>
      <c r="M57" s="78">
        <v>1116.0943</v>
      </c>
      <c r="O57" s="13">
        <f t="shared" si="12"/>
        <v>41203</v>
      </c>
      <c r="P57" s="2">
        <f t="shared" si="13"/>
        <v>-0.12624490630752538</v>
      </c>
      <c r="Q57" s="2">
        <f t="shared" si="14"/>
        <v>-0.26075379049825742</v>
      </c>
      <c r="R57" s="2">
        <f t="shared" si="15"/>
        <v>-0.3041992297330719</v>
      </c>
      <c r="S57" s="2">
        <f t="shared" si="16"/>
        <v>-0.28052044247609864</v>
      </c>
      <c r="T57" s="2">
        <f t="shared" si="17"/>
        <v>-4.0335933149740044E-2</v>
      </c>
      <c r="V57" s="13">
        <f t="shared" si="6"/>
        <v>41560</v>
      </c>
      <c r="W57" s="79">
        <f t="shared" si="10"/>
        <v>0.12252718544216323</v>
      </c>
      <c r="X57" s="79">
        <f t="shared" si="10"/>
        <v>0.62219154983848246</v>
      </c>
      <c r="Y57" s="79">
        <f t="shared" si="10"/>
        <v>1.0088696240632578E-2</v>
      </c>
      <c r="Z57" s="79">
        <f t="shared" si="10"/>
        <v>0.5945907642877255</v>
      </c>
      <c r="AA57" s="79">
        <f t="shared" si="10"/>
        <v>1.4746198936516368</v>
      </c>
      <c r="AC57" s="20"/>
      <c r="AD57" s="21"/>
      <c r="AE57" s="21"/>
      <c r="AF57" s="21"/>
      <c r="AG57" s="2"/>
      <c r="AH57" s="2"/>
    </row>
    <row r="58" spans="8:34">
      <c r="H58" s="153">
        <v>41210</v>
      </c>
      <c r="I58" s="78">
        <v>2247.9070000000002</v>
      </c>
      <c r="J58" s="78">
        <v>1490.61</v>
      </c>
      <c r="K58" s="78">
        <v>1282.7</v>
      </c>
      <c r="L58" s="78">
        <v>1438.07</v>
      </c>
      <c r="M58" s="78">
        <v>1067.27</v>
      </c>
      <c r="O58" s="13">
        <f t="shared" si="12"/>
        <v>41210</v>
      </c>
      <c r="P58" s="2">
        <f t="shared" si="13"/>
        <v>-0.15792263506198589</v>
      </c>
      <c r="Q58" s="2">
        <f t="shared" si="14"/>
        <v>-0.28717491082931668</v>
      </c>
      <c r="R58" s="2">
        <f t="shared" si="15"/>
        <v>-0.32112479993504983</v>
      </c>
      <c r="S58" s="2">
        <f t="shared" si="16"/>
        <v>-0.30732999451815468</v>
      </c>
      <c r="T58" s="2">
        <f t="shared" si="17"/>
        <v>-8.2317086802363493E-2</v>
      </c>
      <c r="V58" s="13">
        <f t="shared" si="6"/>
        <v>41567</v>
      </c>
      <c r="W58" s="79">
        <f t="shared" si="10"/>
        <v>0.10322169032901729</v>
      </c>
      <c r="X58" s="79">
        <f t="shared" si="10"/>
        <v>0.58450962085381475</v>
      </c>
      <c r="Y58" s="79">
        <f t="shared" si="10"/>
        <v>-1.5884981935217035E-2</v>
      </c>
      <c r="Z58" s="79">
        <f t="shared" si="10"/>
        <v>0.56000638183297724</v>
      </c>
      <c r="AA58" s="79">
        <f t="shared" si="10"/>
        <v>1.4095096006203036</v>
      </c>
      <c r="AC58" s="20"/>
      <c r="AD58" s="21"/>
      <c r="AE58" s="21"/>
      <c r="AF58" s="21"/>
      <c r="AG58" s="2"/>
      <c r="AH58" s="2"/>
    </row>
    <row r="59" spans="8:34">
      <c r="H59" s="153">
        <v>41217</v>
      </c>
      <c r="I59" s="78">
        <v>2306.7739999999999</v>
      </c>
      <c r="J59" s="78">
        <v>1493.75</v>
      </c>
      <c r="K59" s="78">
        <v>1282.7</v>
      </c>
      <c r="L59" s="78">
        <v>1432.64</v>
      </c>
      <c r="M59" s="78">
        <v>1103.5782999999999</v>
      </c>
      <c r="O59" s="13">
        <f t="shared" si="12"/>
        <v>41217</v>
      </c>
      <c r="P59" s="2">
        <f t="shared" si="13"/>
        <v>-0.13587075825311168</v>
      </c>
      <c r="Q59" s="2">
        <f t="shared" si="14"/>
        <v>-0.28567333041593146</v>
      </c>
      <c r="R59" s="2">
        <f t="shared" si="15"/>
        <v>-0.32112479993504983</v>
      </c>
      <c r="S59" s="2">
        <f t="shared" si="16"/>
        <v>-0.30994544309142746</v>
      </c>
      <c r="T59" s="2">
        <f t="shared" si="17"/>
        <v>-5.1097707903627776E-2</v>
      </c>
      <c r="V59" s="13">
        <f t="shared" si="6"/>
        <v>41574</v>
      </c>
      <c r="W59" s="79">
        <f t="shared" si="10"/>
        <v>7.7076463930319417E-2</v>
      </c>
      <c r="X59" s="79">
        <f t="shared" si="10"/>
        <v>0.47279225113569057</v>
      </c>
      <c r="Y59" s="79">
        <f t="shared" si="10"/>
        <v>-3.031483878002994E-2</v>
      </c>
      <c r="Z59" s="79">
        <f t="shared" si="10"/>
        <v>0.45123574698184621</v>
      </c>
      <c r="AA59" s="79">
        <f t="shared" si="10"/>
        <v>1.1774863947124188</v>
      </c>
      <c r="AC59" s="20"/>
      <c r="AD59" s="21"/>
      <c r="AE59" s="21"/>
      <c r="AF59" s="21"/>
      <c r="AG59" s="2"/>
      <c r="AH59" s="2"/>
    </row>
    <row r="60" spans="8:34">
      <c r="H60" s="153">
        <v>41224</v>
      </c>
      <c r="I60" s="78">
        <v>2240.924</v>
      </c>
      <c r="J60" s="78">
        <v>1436.59</v>
      </c>
      <c r="K60" s="78">
        <v>1229.4000000000001</v>
      </c>
      <c r="L60" s="78">
        <v>1376.25</v>
      </c>
      <c r="M60" s="78">
        <v>1071.8958</v>
      </c>
      <c r="O60" s="13">
        <f t="shared" si="12"/>
        <v>41224</v>
      </c>
      <c r="P60" s="2">
        <f t="shared" si="13"/>
        <v>-0.16053850228396715</v>
      </c>
      <c r="Q60" s="2">
        <f t="shared" si="14"/>
        <v>-0.3130078324634129</v>
      </c>
      <c r="R60" s="2">
        <f t="shared" si="15"/>
        <v>-0.34933408360501306</v>
      </c>
      <c r="S60" s="2">
        <f t="shared" si="16"/>
        <v>-0.33710661160834343</v>
      </c>
      <c r="T60" s="2">
        <f t="shared" si="17"/>
        <v>-7.8339632531307712E-2</v>
      </c>
      <c r="V60" s="13">
        <f t="shared" si="6"/>
        <v>41581</v>
      </c>
      <c r="W60" s="79">
        <f t="shared" si="10"/>
        <v>8.4534640435494524E-2</v>
      </c>
      <c r="X60" s="79">
        <f t="shared" si="10"/>
        <v>0.40414384283467064</v>
      </c>
      <c r="Y60" s="79">
        <f t="shared" si="10"/>
        <v>-1.588490175420032E-2</v>
      </c>
      <c r="Z60" s="79">
        <f t="shared" si="10"/>
        <v>0.37588417780292471</v>
      </c>
      <c r="AA60" s="79">
        <f t="shared" si="10"/>
        <v>1.0358917367265823</v>
      </c>
      <c r="AC60" s="20"/>
      <c r="AD60" s="21"/>
      <c r="AE60" s="21"/>
      <c r="AF60" s="21"/>
      <c r="AG60" s="2"/>
      <c r="AH60" s="2"/>
    </row>
    <row r="61" spans="8:34">
      <c r="H61" s="153">
        <v>41231</v>
      </c>
      <c r="I61" s="78">
        <v>2177.2399999999998</v>
      </c>
      <c r="J61" s="78">
        <v>1364.03</v>
      </c>
      <c r="K61" s="78">
        <v>1168.99</v>
      </c>
      <c r="L61" s="78">
        <v>1306.01</v>
      </c>
      <c r="M61" s="78">
        <v>1018.4218</v>
      </c>
      <c r="O61" s="13">
        <f t="shared" si="12"/>
        <v>41231</v>
      </c>
      <c r="P61" s="2">
        <f t="shared" si="13"/>
        <v>-0.18439485172756631</v>
      </c>
      <c r="Q61" s="2">
        <f t="shared" si="14"/>
        <v>-0.34770677348099954</v>
      </c>
      <c r="R61" s="2">
        <f t="shared" si="15"/>
        <v>-0.38130636928048178</v>
      </c>
      <c r="S61" s="2">
        <f t="shared" si="16"/>
        <v>-0.37093885981951868</v>
      </c>
      <c r="T61" s="2">
        <f t="shared" si="17"/>
        <v>-0.12431879066404872</v>
      </c>
      <c r="V61" s="13">
        <f t="shared" si="6"/>
        <v>41588</v>
      </c>
      <c r="W61" s="79">
        <f t="shared" si="10"/>
        <v>4.9512906178676985E-2</v>
      </c>
      <c r="X61" s="79">
        <f t="shared" si="10"/>
        <v>0.37721183044660922</v>
      </c>
      <c r="Y61" s="79">
        <f t="shared" si="10"/>
        <v>-4.4744535262809526E-2</v>
      </c>
      <c r="Z61" s="79">
        <f t="shared" si="10"/>
        <v>0.36194012834425737</v>
      </c>
      <c r="AA61" s="79">
        <f t="shared" si="10"/>
        <v>0.95063124179022429</v>
      </c>
      <c r="AC61" s="20"/>
      <c r="AD61" s="21"/>
      <c r="AE61" s="21"/>
      <c r="AF61" s="21"/>
      <c r="AG61" s="2"/>
      <c r="AH61" s="2"/>
    </row>
    <row r="62" spans="8:34">
      <c r="H62" s="153">
        <v>41238</v>
      </c>
      <c r="I62" s="78">
        <v>2192.6759999999999</v>
      </c>
      <c r="J62" s="78">
        <v>1370.55</v>
      </c>
      <c r="K62" s="78">
        <v>1154.77</v>
      </c>
      <c r="L62" s="78">
        <v>1317.37</v>
      </c>
      <c r="M62" s="78">
        <v>1027.2358999999999</v>
      </c>
      <c r="O62" s="13">
        <f t="shared" si="12"/>
        <v>41238</v>
      </c>
      <c r="P62" s="2">
        <f t="shared" si="13"/>
        <v>-0.17861244782687857</v>
      </c>
      <c r="Q62" s="2">
        <f t="shared" si="14"/>
        <v>-0.34458884217677321</v>
      </c>
      <c r="R62" s="2">
        <f t="shared" si="15"/>
        <v>-0.38883237329149256</v>
      </c>
      <c r="S62" s="2">
        <f t="shared" si="16"/>
        <v>-0.36546712947101423</v>
      </c>
      <c r="T62" s="2">
        <f t="shared" si="17"/>
        <v>-0.11674006272714876</v>
      </c>
      <c r="V62" s="13">
        <f t="shared" si="6"/>
        <v>41595</v>
      </c>
      <c r="W62" s="79">
        <f t="shared" si="10"/>
        <v>6.8970738901068307E-2</v>
      </c>
      <c r="X62" s="79">
        <f t="shared" si="10"/>
        <v>0.42746326116588373</v>
      </c>
      <c r="Y62" s="79">
        <f t="shared" si="10"/>
        <v>-5.3402401261087085E-2</v>
      </c>
      <c r="Z62" s="79">
        <f t="shared" si="10"/>
        <v>0.41534903474103602</v>
      </c>
      <c r="AA62" s="79">
        <f t="shared" si="10"/>
        <v>1.0545955452312166</v>
      </c>
      <c r="AC62" s="20"/>
      <c r="AD62" s="21"/>
      <c r="AE62" s="21"/>
      <c r="AF62" s="21"/>
      <c r="AG62" s="2"/>
      <c r="AH62" s="2"/>
    </row>
    <row r="63" spans="8:34">
      <c r="H63" s="153">
        <v>41245</v>
      </c>
      <c r="I63" s="78">
        <v>2139.6610000000001</v>
      </c>
      <c r="J63" s="78">
        <v>1280.69</v>
      </c>
      <c r="K63" s="78">
        <v>1126.3499999999999</v>
      </c>
      <c r="L63" s="78">
        <v>1220.24</v>
      </c>
      <c r="M63" s="78">
        <v>944.83439999999996</v>
      </c>
      <c r="O63" s="13">
        <f t="shared" si="12"/>
        <v>41245</v>
      </c>
      <c r="P63" s="2">
        <f t="shared" si="13"/>
        <v>-0.19847213575088463</v>
      </c>
      <c r="Q63" s="2">
        <f t="shared" si="14"/>
        <v>-0.38756082177765983</v>
      </c>
      <c r="R63" s="2">
        <f t="shared" si="15"/>
        <v>-0.40387379621645236</v>
      </c>
      <c r="S63" s="2">
        <f t="shared" si="16"/>
        <v>-0.41225138728353494</v>
      </c>
      <c r="T63" s="2">
        <f t="shared" si="17"/>
        <v>-0.18759228247646709</v>
      </c>
      <c r="V63" s="13">
        <f t="shared" si="6"/>
        <v>41602</v>
      </c>
      <c r="W63" s="79">
        <f t="shared" si="10"/>
        <v>9.044715863074404E-2</v>
      </c>
      <c r="X63" s="79">
        <f t="shared" si="10"/>
        <v>0.48706899606461973</v>
      </c>
      <c r="Y63" s="79">
        <f t="shared" si="10"/>
        <v>-3.8972464235257576E-2</v>
      </c>
      <c r="Z63" s="79">
        <f t="shared" si="10"/>
        <v>0.49200535514348975</v>
      </c>
      <c r="AA63" s="79">
        <f t="shared" si="10"/>
        <v>1.0889467333800975</v>
      </c>
      <c r="AC63" s="20"/>
      <c r="AD63" s="21"/>
      <c r="AE63" s="21"/>
      <c r="AF63" s="21"/>
      <c r="AG63" s="2"/>
      <c r="AH63" s="2"/>
    </row>
    <row r="64" spans="8:34">
      <c r="H64" s="153">
        <v>41252</v>
      </c>
      <c r="I64" s="78">
        <v>2246.7570000000001</v>
      </c>
      <c r="J64" s="78">
        <v>1349.22</v>
      </c>
      <c r="K64" s="78">
        <v>1193.8499999999999</v>
      </c>
      <c r="L64" s="78">
        <v>1285.96</v>
      </c>
      <c r="M64" s="78">
        <v>985.45</v>
      </c>
      <c r="O64" s="13">
        <f t="shared" si="12"/>
        <v>41252</v>
      </c>
      <c r="P64" s="2">
        <f t="shared" si="13"/>
        <v>-0.15835343089547849</v>
      </c>
      <c r="Q64" s="2">
        <f t="shared" si="14"/>
        <v>-0.35478906836069157</v>
      </c>
      <c r="R64" s="2">
        <f t="shared" si="15"/>
        <v>-0.36814909363254023</v>
      </c>
      <c r="S64" s="2">
        <f t="shared" si="16"/>
        <v>-0.38059627121806738</v>
      </c>
      <c r="T64" s="2">
        <f t="shared" si="17"/>
        <v>-0.15266930878726936</v>
      </c>
      <c r="V64" s="13">
        <f t="shared" si="6"/>
        <v>41609</v>
      </c>
      <c r="W64" s="79">
        <f t="shared" si="10"/>
        <v>0.1090832777414743</v>
      </c>
      <c r="X64" s="79">
        <f t="shared" si="10"/>
        <v>0.54803077434309477</v>
      </c>
      <c r="Y64" s="79">
        <f t="shared" si="10"/>
        <v>-7.2269555749059355E-3</v>
      </c>
      <c r="Z64" s="79">
        <f t="shared" si="10"/>
        <v>0.54697104404715846</v>
      </c>
      <c r="AA64" s="79">
        <f t="shared" si="10"/>
        <v>1.2122512511930914</v>
      </c>
      <c r="AC64" s="20"/>
      <c r="AD64" s="21"/>
      <c r="AE64" s="21"/>
      <c r="AF64" s="21"/>
      <c r="AG64" s="2"/>
      <c r="AH64" s="2"/>
    </row>
    <row r="65" spans="8:34">
      <c r="H65" s="153">
        <v>41259</v>
      </c>
      <c r="I65" s="78">
        <v>2355.8649999999998</v>
      </c>
      <c r="J65" s="78">
        <v>1390.48</v>
      </c>
      <c r="K65" s="78">
        <v>1218.72</v>
      </c>
      <c r="L65" s="78">
        <v>1328.06</v>
      </c>
      <c r="M65" s="78">
        <v>1018.7</v>
      </c>
      <c r="O65" s="13">
        <f t="shared" si="12"/>
        <v>41259</v>
      </c>
      <c r="P65" s="2">
        <f t="shared" si="13"/>
        <v>-0.11748102063399668</v>
      </c>
      <c r="Q65" s="2">
        <f t="shared" si="14"/>
        <v>-0.33505811044468248</v>
      </c>
      <c r="R65" s="2">
        <f t="shared" si="15"/>
        <v>-0.35498652543606768</v>
      </c>
      <c r="S65" s="2">
        <f t="shared" si="16"/>
        <v>-0.36031811561313465</v>
      </c>
      <c r="T65" s="2">
        <f t="shared" si="17"/>
        <v>-0.12407958279120335</v>
      </c>
      <c r="V65" s="13">
        <f t="shared" si="6"/>
        <v>41616</v>
      </c>
      <c r="W65" s="79">
        <f t="shared" si="10"/>
        <v>0.11515086198076174</v>
      </c>
      <c r="X65" s="79">
        <f t="shared" si="10"/>
        <v>0.4629600343535365</v>
      </c>
      <c r="Y65" s="79">
        <f t="shared" si="10"/>
        <v>-2.165681241971873E-2</v>
      </c>
      <c r="Z65" s="79">
        <f t="shared" si="10"/>
        <v>0.46533887142987629</v>
      </c>
      <c r="AA65" s="79">
        <f t="shared" ref="AA65:AA106" si="18">M115/M$54-1</f>
        <v>1.031799871995946</v>
      </c>
      <c r="AC65" s="20"/>
      <c r="AD65" s="21"/>
      <c r="AE65" s="21"/>
      <c r="AF65" s="21"/>
      <c r="AG65" s="2"/>
      <c r="AH65" s="2"/>
    </row>
    <row r="66" spans="8:34">
      <c r="H66" s="153">
        <v>41266</v>
      </c>
      <c r="I66" s="78">
        <v>2372.002</v>
      </c>
      <c r="J66" s="78">
        <v>1398.83</v>
      </c>
      <c r="K66" s="78">
        <v>1204.52</v>
      </c>
      <c r="L66" s="78">
        <v>1338.26</v>
      </c>
      <c r="M66" s="78">
        <v>1041.43</v>
      </c>
      <c r="O66" s="13">
        <f t="shared" si="12"/>
        <v>41266</v>
      </c>
      <c r="P66" s="2">
        <f t="shared" si="13"/>
        <v>-0.11143601857741481</v>
      </c>
      <c r="Q66" s="2">
        <f t="shared" si="14"/>
        <v>-0.33106505424985277</v>
      </c>
      <c r="R66" s="2">
        <f t="shared" si="15"/>
        <v>-0.36250194435001659</v>
      </c>
      <c r="S66" s="2">
        <f t="shared" si="16"/>
        <v>-0.35540511829317467</v>
      </c>
      <c r="T66" s="2">
        <f t="shared" si="17"/>
        <v>-0.10453538814787755</v>
      </c>
      <c r="V66" s="13">
        <f t="shared" si="6"/>
        <v>41623</v>
      </c>
      <c r="W66" s="79">
        <f t="shared" si="10"/>
        <v>9.4392930079765902E-2</v>
      </c>
      <c r="X66" s="79">
        <f t="shared" si="10"/>
        <v>0.46998862406579689</v>
      </c>
      <c r="Y66" s="79">
        <f t="shared" si="10"/>
        <v>-3.897254441627418E-2</v>
      </c>
      <c r="Z66" s="79">
        <f t="shared" si="10"/>
        <v>0.46079921427044579</v>
      </c>
      <c r="AA66" s="79">
        <f t="shared" si="18"/>
        <v>1.1183797140953642</v>
      </c>
      <c r="AC66" s="20"/>
      <c r="AD66" s="21"/>
      <c r="AE66" s="21"/>
      <c r="AF66" s="21"/>
      <c r="AG66" s="2"/>
      <c r="AH66" s="2"/>
    </row>
    <row r="67" spans="8:34">
      <c r="H67" s="153">
        <v>41273</v>
      </c>
      <c r="I67" s="78">
        <v>2480.049</v>
      </c>
      <c r="J67" s="78">
        <v>1466.8</v>
      </c>
      <c r="K67" s="78">
        <v>1232.95</v>
      </c>
      <c r="L67" s="78">
        <v>1416.17</v>
      </c>
      <c r="M67" s="78">
        <v>1079.1300000000001</v>
      </c>
      <c r="O67" s="13">
        <f t="shared" si="12"/>
        <v>41273</v>
      </c>
      <c r="P67" s="2">
        <f t="shared" si="13"/>
        <v>-7.0961064297963894E-2</v>
      </c>
      <c r="Q67" s="2">
        <f t="shared" si="14"/>
        <v>-0.29856109861361568</v>
      </c>
      <c r="R67" s="2">
        <f t="shared" si="15"/>
        <v>-0.34745522887652591</v>
      </c>
      <c r="S67" s="2">
        <f t="shared" si="16"/>
        <v>-0.31787848876395097</v>
      </c>
      <c r="T67" s="2">
        <f t="shared" si="17"/>
        <v>-7.2119367995946981E-2</v>
      </c>
      <c r="V67" s="13">
        <f t="shared" si="6"/>
        <v>41630</v>
      </c>
      <c r="W67" s="79">
        <f t="shared" si="10"/>
        <v>3.5957587390629486E-2</v>
      </c>
      <c r="X67" s="79">
        <f t="shared" si="10"/>
        <v>0.39736684133039102</v>
      </c>
      <c r="Y67" s="79">
        <f t="shared" si="10"/>
        <v>-7.649012410417777E-2</v>
      </c>
      <c r="Z67" s="79">
        <f t="shared" si="10"/>
        <v>0.38903379398490734</v>
      </c>
      <c r="AA67" s="79">
        <f t="shared" si="18"/>
        <v>1.0003094831883761</v>
      </c>
      <c r="AC67" s="20"/>
      <c r="AD67" s="21"/>
      <c r="AE67" s="21"/>
      <c r="AF67" s="21"/>
      <c r="AG67" s="2"/>
      <c r="AH67" s="2"/>
    </row>
    <row r="68" spans="8:34">
      <c r="H68" s="153">
        <v>41280</v>
      </c>
      <c r="I68" s="78">
        <v>2524.4090000000001</v>
      </c>
      <c r="J68" s="78">
        <v>1474.69</v>
      </c>
      <c r="K68" s="78">
        <v>1240.06</v>
      </c>
      <c r="L68" s="78">
        <v>1428.9</v>
      </c>
      <c r="M68" s="78">
        <v>1065.45</v>
      </c>
      <c r="O68" s="13">
        <f t="shared" ref="O68:O99" si="19">H68</f>
        <v>41280</v>
      </c>
      <c r="P68" s="2">
        <f t="shared" si="13"/>
        <v>-5.434358327732991E-2</v>
      </c>
      <c r="Q68" s="2">
        <f t="shared" si="14"/>
        <v>-0.29478801916724351</v>
      </c>
      <c r="R68" s="2">
        <f t="shared" si="15"/>
        <v>-0.34369222687102052</v>
      </c>
      <c r="S68" s="2">
        <f t="shared" si="16"/>
        <v>-0.31174687544207946</v>
      </c>
      <c r="T68" s="2">
        <f t="shared" si="17"/>
        <v>-8.3881998120042822E-2</v>
      </c>
      <c r="V68" s="13">
        <f t="shared" si="6"/>
        <v>41637</v>
      </c>
      <c r="W68" s="79">
        <f t="shared" si="10"/>
        <v>4.7481586475694337E-2</v>
      </c>
      <c r="X68" s="79">
        <f t="shared" si="10"/>
        <v>0.41032278097756913</v>
      </c>
      <c r="Y68" s="79">
        <f t="shared" si="10"/>
        <v>-7.6490204285194374E-2</v>
      </c>
      <c r="Z68" s="79">
        <f t="shared" si="10"/>
        <v>0.39143142065332803</v>
      </c>
      <c r="AA68" s="79">
        <f t="shared" si="18"/>
        <v>1.0755131750833593</v>
      </c>
      <c r="AC68" s="20"/>
      <c r="AD68" s="21"/>
      <c r="AE68" s="21"/>
      <c r="AF68" s="21"/>
      <c r="AG68" s="2"/>
      <c r="AH68" s="2"/>
    </row>
    <row r="69" spans="8:34">
      <c r="H69" s="153">
        <v>41287</v>
      </c>
      <c r="I69" s="78">
        <v>2483.23</v>
      </c>
      <c r="J69" s="78">
        <v>1537.77</v>
      </c>
      <c r="K69" s="78">
        <v>1232.95</v>
      </c>
      <c r="L69" s="78">
        <v>1492.54</v>
      </c>
      <c r="M69" s="78">
        <v>1171.3399999999999</v>
      </c>
      <c r="O69" s="13">
        <f t="shared" si="19"/>
        <v>41287</v>
      </c>
      <c r="P69" s="2">
        <f t="shared" ref="P69:P100" si="20">I69/I$4-1</f>
        <v>-6.9769445562016252E-2</v>
      </c>
      <c r="Q69" s="2">
        <f t="shared" ref="Q69:Q100" si="21">J69/J$4-1</f>
        <v>-0.26462251200917619</v>
      </c>
      <c r="R69" s="2">
        <f t="shared" ref="R69:R100" si="22">K69/K$4-1</f>
        <v>-0.34745522887652591</v>
      </c>
      <c r="S69" s="2">
        <f t="shared" ref="S69:S100" si="23">L69/L$4-1</f>
        <v>-0.28109362549676065</v>
      </c>
      <c r="T69" s="2">
        <f t="shared" ref="T69:T100" si="24">M69/M$4-1</f>
        <v>7.1666059618649136E-3</v>
      </c>
      <c r="V69" s="13">
        <f t="shared" ref="V69:V106" si="25">H119</f>
        <v>41644</v>
      </c>
      <c r="W69" s="79">
        <f t="shared" si="10"/>
        <v>4.1706854237463897E-2</v>
      </c>
      <c r="X69" s="79">
        <f t="shared" si="10"/>
        <v>0.44614634323036118</v>
      </c>
      <c r="Y69" s="79">
        <f t="shared" si="10"/>
        <v>-8.5148150464488759E-2</v>
      </c>
      <c r="Z69" s="79">
        <f t="shared" si="10"/>
        <v>0.43344531136390008</v>
      </c>
      <c r="AA69" s="79">
        <f t="shared" si="18"/>
        <v>1.1345931091241335</v>
      </c>
      <c r="AC69" s="20"/>
      <c r="AD69" s="21"/>
      <c r="AE69" s="21"/>
      <c r="AF69" s="21"/>
      <c r="AG69" s="2"/>
      <c r="AH69" s="2"/>
    </row>
    <row r="70" spans="8:34">
      <c r="H70" s="153">
        <v>41294</v>
      </c>
      <c r="I70" s="78">
        <v>2595.4389999999999</v>
      </c>
      <c r="J70" s="78">
        <v>1586.96</v>
      </c>
      <c r="K70" s="78">
        <v>1275.5899999999999</v>
      </c>
      <c r="L70" s="78">
        <v>1539.03</v>
      </c>
      <c r="M70" s="78">
        <v>1209.79</v>
      </c>
      <c r="O70" s="13">
        <f t="shared" si="19"/>
        <v>41294</v>
      </c>
      <c r="P70" s="2">
        <f t="shared" si="20"/>
        <v>-2.7735384970395072E-2</v>
      </c>
      <c r="Q70" s="2">
        <f t="shared" si="21"/>
        <v>-0.24109934623388563</v>
      </c>
      <c r="R70" s="2">
        <f t="shared" si="22"/>
        <v>-0.32488780194055533</v>
      </c>
      <c r="S70" s="2">
        <f t="shared" si="23"/>
        <v>-0.25870095437862939</v>
      </c>
      <c r="T70" s="2">
        <f t="shared" si="24"/>
        <v>4.0227507151300745E-2</v>
      </c>
      <c r="V70" s="13">
        <f t="shared" si="25"/>
        <v>41651</v>
      </c>
      <c r="W70" s="79">
        <f t="shared" ref="W70:Z106" si="26">I120/I$54-1</f>
        <v>2.6320300964546295E-3</v>
      </c>
      <c r="X70" s="79">
        <f t="shared" si="26"/>
        <v>0.40304299677909339</v>
      </c>
      <c r="Y70" s="79">
        <f t="shared" si="26"/>
        <v>-0.13420955148342917</v>
      </c>
      <c r="Z70" s="79">
        <f t="shared" si="26"/>
        <v>0.37616741872478765</v>
      </c>
      <c r="AA70" s="79">
        <f t="shared" si="18"/>
        <v>1.1649375517141891</v>
      </c>
      <c r="AC70" s="20"/>
      <c r="AD70" s="21"/>
      <c r="AE70" s="21"/>
      <c r="AF70" s="21"/>
      <c r="AG70" s="2"/>
      <c r="AH70" s="2"/>
    </row>
    <row r="71" spans="8:34">
      <c r="H71" s="153">
        <v>41301</v>
      </c>
      <c r="I71" s="78">
        <v>2571.674</v>
      </c>
      <c r="J71" s="78">
        <v>1543.41</v>
      </c>
      <c r="K71" s="78">
        <v>1229.3900000000001</v>
      </c>
      <c r="L71" s="78">
        <v>1500.84</v>
      </c>
      <c r="M71" s="78">
        <v>1174.5999999999999</v>
      </c>
      <c r="O71" s="13">
        <f t="shared" si="19"/>
        <v>41301</v>
      </c>
      <c r="P71" s="2">
        <f t="shared" si="20"/>
        <v>-3.6637874520786484E-2</v>
      </c>
      <c r="Q71" s="2">
        <f t="shared" si="21"/>
        <v>-0.26192540578895585</v>
      </c>
      <c r="R71" s="2">
        <f t="shared" si="22"/>
        <v>-0.34933937615354405</v>
      </c>
      <c r="S71" s="2">
        <f t="shared" si="23"/>
        <v>-0.27709579434424425</v>
      </c>
      <c r="T71" s="2">
        <f t="shared" si="24"/>
        <v>9.9696888715543608E-3</v>
      </c>
      <c r="V71" s="13">
        <f t="shared" si="25"/>
        <v>41658</v>
      </c>
      <c r="W71" s="79">
        <f t="shared" si="26"/>
        <v>-9.35625764245962E-3</v>
      </c>
      <c r="X71" s="79">
        <f t="shared" si="26"/>
        <v>0.41573028694179781</v>
      </c>
      <c r="Y71" s="79">
        <f t="shared" si="26"/>
        <v>-0.13709550681618832</v>
      </c>
      <c r="Z71" s="79">
        <f t="shared" si="26"/>
        <v>0.38338128452145859</v>
      </c>
      <c r="AA71" s="79">
        <f t="shared" si="18"/>
        <v>1.2152204826004032</v>
      </c>
      <c r="AC71" s="20"/>
      <c r="AD71" s="21"/>
      <c r="AE71" s="21"/>
      <c r="AF71" s="21"/>
      <c r="AG71" s="2"/>
      <c r="AH71" s="2"/>
    </row>
    <row r="72" spans="8:34">
      <c r="H72" s="153">
        <v>41308</v>
      </c>
      <c r="I72" s="78">
        <v>2743.3240000000001</v>
      </c>
      <c r="J72" s="78">
        <v>1595.74</v>
      </c>
      <c r="K72" s="78">
        <v>1293.3499999999999</v>
      </c>
      <c r="L72" s="78">
        <v>1553.42</v>
      </c>
      <c r="M72" s="78">
        <v>1182.56</v>
      </c>
      <c r="O72" s="13">
        <f t="shared" si="19"/>
        <v>41308</v>
      </c>
      <c r="P72" s="2">
        <f t="shared" si="20"/>
        <v>2.7663086191382691E-2</v>
      </c>
      <c r="Q72" s="2">
        <f t="shared" si="21"/>
        <v>-0.23690065960028017</v>
      </c>
      <c r="R72" s="2">
        <f t="shared" si="22"/>
        <v>-0.31548823574958818</v>
      </c>
      <c r="S72" s="2">
        <f t="shared" si="23"/>
        <v>-0.25176977482625451</v>
      </c>
      <c r="T72" s="2">
        <f t="shared" si="24"/>
        <v>1.6814026282943484E-2</v>
      </c>
      <c r="V72" s="13">
        <f t="shared" si="25"/>
        <v>41665</v>
      </c>
      <c r="W72" s="79">
        <f t="shared" si="26"/>
        <v>2.1197664641713132E-2</v>
      </c>
      <c r="X72" s="79">
        <f t="shared" si="26"/>
        <v>0.52031204024781386</v>
      </c>
      <c r="Y72" s="79">
        <f t="shared" si="26"/>
        <v>-0.12555160530413478</v>
      </c>
      <c r="Z72" s="79">
        <f t="shared" si="26"/>
        <v>0.49707880474079769</v>
      </c>
      <c r="AA72" s="79">
        <f t="shared" si="18"/>
        <v>1.4110716548910949</v>
      </c>
      <c r="AC72" s="20"/>
      <c r="AD72" s="21"/>
      <c r="AE72" s="21"/>
      <c r="AF72" s="21"/>
      <c r="AG72" s="2"/>
      <c r="AH72" s="2"/>
    </row>
    <row r="73" spans="8:34">
      <c r="H73" s="153">
        <v>41315</v>
      </c>
      <c r="I73" s="78">
        <v>2771.7249999999999</v>
      </c>
      <c r="J73" s="78">
        <v>1634.8425999999999</v>
      </c>
      <c r="K73" s="78">
        <v>1328.8815</v>
      </c>
      <c r="L73" s="78">
        <v>1570.749</v>
      </c>
      <c r="M73" s="78">
        <v>1281.3498999999999</v>
      </c>
      <c r="O73" s="13">
        <f t="shared" si="19"/>
        <v>41315</v>
      </c>
      <c r="P73" s="2">
        <f t="shared" si="20"/>
        <v>3.8302244858358092E-2</v>
      </c>
      <c r="Q73" s="2">
        <f t="shared" si="21"/>
        <v>-0.21820139263453764</v>
      </c>
      <c r="R73" s="2">
        <f t="shared" si="22"/>
        <v>-0.2966830169368434</v>
      </c>
      <c r="S73" s="2">
        <f t="shared" si="23"/>
        <v>-0.24342297771276566</v>
      </c>
      <c r="T73" s="2">
        <f t="shared" si="24"/>
        <v>0.10175767055899643</v>
      </c>
      <c r="V73" s="13">
        <f t="shared" si="25"/>
        <v>41672</v>
      </c>
      <c r="W73" s="79">
        <f t="shared" si="26"/>
        <v>1.5402014403405051E-3</v>
      </c>
      <c r="X73" s="79">
        <f t="shared" si="26"/>
        <v>0.54104181928853423</v>
      </c>
      <c r="Y73" s="79">
        <f t="shared" si="26"/>
        <v>-0.13420955148342917</v>
      </c>
      <c r="Z73" s="79">
        <f t="shared" si="26"/>
        <v>0.50400936235345428</v>
      </c>
      <c r="AA73" s="79">
        <f t="shared" si="18"/>
        <v>1.5333141709776692</v>
      </c>
      <c r="AC73" s="20"/>
      <c r="AD73" s="21"/>
      <c r="AE73" s="21"/>
      <c r="AF73" s="21"/>
      <c r="AG73" s="2"/>
      <c r="AH73" s="2"/>
    </row>
    <row r="74" spans="8:34">
      <c r="H74" s="153">
        <v>41329</v>
      </c>
      <c r="I74" s="78">
        <v>2596.6039999999998</v>
      </c>
      <c r="J74" s="78">
        <v>1616.8911000000001</v>
      </c>
      <c r="K74" s="78">
        <v>1257.8224</v>
      </c>
      <c r="L74" s="78">
        <v>1570.348</v>
      </c>
      <c r="M74" s="78">
        <v>1270.9290000000001</v>
      </c>
      <c r="O74" s="13">
        <f t="shared" si="19"/>
        <v>41329</v>
      </c>
      <c r="P74" s="2">
        <f t="shared" si="20"/>
        <v>-2.7298970060813499E-2</v>
      </c>
      <c r="Q74" s="2">
        <f t="shared" si="21"/>
        <v>-0.2267859852430989</v>
      </c>
      <c r="R74" s="2">
        <f t="shared" si="22"/>
        <v>-0.33429139046840595</v>
      </c>
      <c r="S74" s="2">
        <f t="shared" si="23"/>
        <v>-0.24361612594073667</v>
      </c>
      <c r="T74" s="2">
        <f t="shared" si="24"/>
        <v>9.2797349487345304E-2</v>
      </c>
      <c r="V74" s="13">
        <f t="shared" si="25"/>
        <v>41679</v>
      </c>
      <c r="W74" s="79">
        <f t="shared" si="26"/>
        <v>6.1025991524572554E-3</v>
      </c>
      <c r="X74" s="79">
        <f t="shared" si="26"/>
        <v>0.58680081904626435</v>
      </c>
      <c r="Y74" s="79">
        <f t="shared" si="26"/>
        <v>-0.12555168548515139</v>
      </c>
      <c r="Z74" s="79">
        <f t="shared" si="26"/>
        <v>0.54984589568366649</v>
      </c>
      <c r="AA74" s="79">
        <f t="shared" si="18"/>
        <v>1.6228007153263393</v>
      </c>
      <c r="AC74" s="20"/>
      <c r="AD74" s="21"/>
      <c r="AE74" s="21"/>
      <c r="AF74" s="21"/>
      <c r="AG74" s="2"/>
      <c r="AH74" s="2"/>
    </row>
    <row r="75" spans="8:34">
      <c r="H75" s="153">
        <v>41336</v>
      </c>
      <c r="I75" s="78">
        <v>2668.8359999999998</v>
      </c>
      <c r="J75" s="78">
        <v>1663.2194</v>
      </c>
      <c r="K75" s="78">
        <v>1254.2692</v>
      </c>
      <c r="L75" s="78">
        <v>1625.1085</v>
      </c>
      <c r="M75" s="78">
        <v>1317.6677999999999</v>
      </c>
      <c r="O75" s="13">
        <f t="shared" si="19"/>
        <v>41336</v>
      </c>
      <c r="P75" s="2">
        <f t="shared" si="20"/>
        <v>-2.4049645661072816E-4</v>
      </c>
      <c r="Q75" s="2">
        <f t="shared" si="21"/>
        <v>-0.20463131394837653</v>
      </c>
      <c r="R75" s="2">
        <f t="shared" si="22"/>
        <v>-0.33617193881242313</v>
      </c>
      <c r="S75" s="2">
        <f t="shared" si="23"/>
        <v>-0.2172398328290045</v>
      </c>
      <c r="T75" s="2">
        <f t="shared" si="24"/>
        <v>0.1329853039350124</v>
      </c>
      <c r="V75" s="13">
        <f t="shared" si="25"/>
        <v>41686</v>
      </c>
      <c r="W75" s="79">
        <f t="shared" si="26"/>
        <v>4.3887783114899159E-2</v>
      </c>
      <c r="X75" s="79">
        <f t="shared" si="26"/>
        <v>0.61035161453484266</v>
      </c>
      <c r="Y75" s="79">
        <f t="shared" si="26"/>
        <v>-0.10075698897831753</v>
      </c>
      <c r="Z75" s="79">
        <f t="shared" si="26"/>
        <v>0.59433328477005953</v>
      </c>
      <c r="AA75" s="79">
        <f t="shared" si="18"/>
        <v>1.5444433671517883</v>
      </c>
      <c r="AC75" s="20"/>
      <c r="AD75" s="21"/>
      <c r="AE75" s="21"/>
      <c r="AF75" s="21"/>
      <c r="AG75" s="2"/>
      <c r="AH75" s="2"/>
    </row>
    <row r="76" spans="8:34">
      <c r="H76" s="153">
        <v>41343</v>
      </c>
      <c r="I76" s="78">
        <v>2606.9270000000001</v>
      </c>
      <c r="J76" s="78">
        <v>1688.0717999999999</v>
      </c>
      <c r="K76" s="78">
        <v>1236.5033000000001</v>
      </c>
      <c r="L76" s="78">
        <v>1664.7403999999999</v>
      </c>
      <c r="M76" s="78">
        <v>1324.0997</v>
      </c>
      <c r="O76" s="13">
        <f t="shared" si="19"/>
        <v>41343</v>
      </c>
      <c r="P76" s="2">
        <f t="shared" si="20"/>
        <v>-2.3431921896340802E-2</v>
      </c>
      <c r="Q76" s="2">
        <f t="shared" si="21"/>
        <v>-0.19274663972365946</v>
      </c>
      <c r="R76" s="2">
        <f t="shared" si="22"/>
        <v>-0.3455746276070234</v>
      </c>
      <c r="S76" s="2">
        <f t="shared" si="23"/>
        <v>-0.19815047807558095</v>
      </c>
      <c r="T76" s="2">
        <f t="shared" si="24"/>
        <v>0.13851571772851901</v>
      </c>
      <c r="V76" s="13">
        <f t="shared" si="25"/>
        <v>41693</v>
      </c>
      <c r="W76" s="79">
        <f t="shared" si="26"/>
        <v>2.9663088324436204E-2</v>
      </c>
      <c r="X76" s="79">
        <f t="shared" si="26"/>
        <v>0.63044520482324917</v>
      </c>
      <c r="Y76" s="79">
        <f t="shared" si="26"/>
        <v>-7.2387983110670628E-2</v>
      </c>
      <c r="Z76" s="79">
        <f t="shared" si="26"/>
        <v>0.60986646983070503</v>
      </c>
      <c r="AA76" s="79">
        <f t="shared" si="18"/>
        <v>1.5792717467511266</v>
      </c>
      <c r="AC76" s="20"/>
      <c r="AD76" s="21"/>
      <c r="AE76" s="21"/>
      <c r="AF76" s="21"/>
      <c r="AG76" s="2"/>
      <c r="AH76" s="2"/>
    </row>
    <row r="77" spans="8:34">
      <c r="H77" s="153">
        <v>41350</v>
      </c>
      <c r="I77" s="78">
        <v>2539.873</v>
      </c>
      <c r="J77" s="78">
        <v>1660.4752000000001</v>
      </c>
      <c r="K77" s="78">
        <v>1211.6312</v>
      </c>
      <c r="L77" s="78">
        <v>1648.6338000000001</v>
      </c>
      <c r="M77" s="78">
        <v>1267.3512000000001</v>
      </c>
      <c r="O77" s="13">
        <f t="shared" si="19"/>
        <v>41350</v>
      </c>
      <c r="P77" s="2">
        <f t="shared" si="20"/>
        <v>-4.8550690434609356E-2</v>
      </c>
      <c r="Q77" s="2">
        <f t="shared" si="21"/>
        <v>-0.2059436187160234</v>
      </c>
      <c r="R77" s="2">
        <f t="shared" si="22"/>
        <v>-0.35873830723868749</v>
      </c>
      <c r="S77" s="2">
        <f t="shared" si="23"/>
        <v>-0.20590848617692081</v>
      </c>
      <c r="T77" s="2">
        <f t="shared" si="24"/>
        <v>8.9721008986030304E-2</v>
      </c>
      <c r="V77" s="13">
        <f t="shared" si="25"/>
        <v>41700</v>
      </c>
      <c r="W77" s="79">
        <f t="shared" si="26"/>
        <v>-9.1366186416669271E-3</v>
      </c>
      <c r="X77" s="79">
        <f t="shared" si="26"/>
        <v>0.55508219991773844</v>
      </c>
      <c r="Y77" s="79">
        <f t="shared" si="26"/>
        <v>-9.6776963673188665E-2</v>
      </c>
      <c r="Z77" s="79">
        <f t="shared" si="26"/>
        <v>0.56190014772113805</v>
      </c>
      <c r="AA77" s="79">
        <f t="shared" si="18"/>
        <v>1.30265576334051</v>
      </c>
      <c r="AC77" s="20"/>
      <c r="AD77" s="21"/>
      <c r="AE77" s="21"/>
      <c r="AF77" s="21"/>
      <c r="AG77" s="2"/>
      <c r="AH77" s="2"/>
    </row>
    <row r="78" spans="8:34">
      <c r="H78" s="153">
        <v>41357</v>
      </c>
      <c r="I78" s="78">
        <v>2618.308</v>
      </c>
      <c r="J78" s="78">
        <v>1712.6294</v>
      </c>
      <c r="K78" s="78">
        <v>1236.5034000000001</v>
      </c>
      <c r="L78" s="78">
        <v>1699.6998000000001</v>
      </c>
      <c r="M78" s="78">
        <v>1324.6513</v>
      </c>
      <c r="O78" s="13">
        <f t="shared" si="19"/>
        <v>41357</v>
      </c>
      <c r="P78" s="2">
        <f t="shared" si="20"/>
        <v>-1.9168541565055097E-2</v>
      </c>
      <c r="Q78" s="2">
        <f t="shared" si="21"/>
        <v>-0.18100294190208432</v>
      </c>
      <c r="R78" s="2">
        <f t="shared" si="22"/>
        <v>-0.34557457468153807</v>
      </c>
      <c r="S78" s="2">
        <f t="shared" si="23"/>
        <v>-0.18131170959446241</v>
      </c>
      <c r="T78" s="2">
        <f t="shared" si="24"/>
        <v>0.13899000623556956</v>
      </c>
      <c r="V78" s="13">
        <f t="shared" si="25"/>
        <v>41707</v>
      </c>
      <c r="W78" s="79">
        <f t="shared" si="26"/>
        <v>-1.3962765050387294E-2</v>
      </c>
      <c r="X78" s="79">
        <f t="shared" si="26"/>
        <v>0.59965524409830784</v>
      </c>
      <c r="Y78" s="79">
        <f t="shared" si="26"/>
        <v>-4.7595611853320063E-2</v>
      </c>
      <c r="Z78" s="79">
        <f t="shared" si="26"/>
        <v>0.60421362405649681</v>
      </c>
      <c r="AA78" s="79">
        <f t="shared" si="18"/>
        <v>1.3504396965456342</v>
      </c>
      <c r="AC78" s="20"/>
      <c r="AD78" s="21"/>
      <c r="AE78" s="21"/>
      <c r="AF78" s="21"/>
      <c r="AG78" s="2"/>
      <c r="AH78" s="2"/>
    </row>
    <row r="79" spans="8:34">
      <c r="H79" s="153">
        <v>41364</v>
      </c>
      <c r="I79" s="78">
        <v>2495.0830000000001</v>
      </c>
      <c r="J79" s="78">
        <v>1685.3153</v>
      </c>
      <c r="K79" s="78">
        <v>1254.2692999999999</v>
      </c>
      <c r="L79" s="78">
        <v>1635.3664000000001</v>
      </c>
      <c r="M79" s="78">
        <v>1393.1356000000001</v>
      </c>
      <c r="O79" s="13">
        <f t="shared" si="19"/>
        <v>41364</v>
      </c>
      <c r="P79" s="2">
        <f t="shared" si="20"/>
        <v>-6.5329251636462304E-2</v>
      </c>
      <c r="Q79" s="2">
        <f t="shared" si="21"/>
        <v>-0.19406482647827594</v>
      </c>
      <c r="R79" s="2">
        <f t="shared" si="22"/>
        <v>-0.3361718858869378</v>
      </c>
      <c r="S79" s="2">
        <f t="shared" si="23"/>
        <v>-0.21229894702425767</v>
      </c>
      <c r="T79" s="2">
        <f t="shared" si="24"/>
        <v>0.19787564148466408</v>
      </c>
      <c r="V79" s="13">
        <f t="shared" si="25"/>
        <v>41714</v>
      </c>
      <c r="W79" s="79">
        <f t="shared" si="26"/>
        <v>-3.4663399820741958E-2</v>
      </c>
      <c r="X79" s="79">
        <f t="shared" si="26"/>
        <v>0.51060351772023549</v>
      </c>
      <c r="Y79" s="79">
        <f t="shared" si="26"/>
        <v>-9.7078444295842337E-2</v>
      </c>
      <c r="Z79" s="79">
        <f t="shared" si="26"/>
        <v>0.51034754219388412</v>
      </c>
      <c r="AA79" s="79">
        <f t="shared" si="18"/>
        <v>1.2382471161362543</v>
      </c>
      <c r="AC79" s="20"/>
      <c r="AD79" s="21"/>
      <c r="AE79" s="21"/>
      <c r="AF79" s="21"/>
      <c r="AG79" s="2"/>
      <c r="AH79" s="2"/>
    </row>
    <row r="80" spans="8:34">
      <c r="H80" s="153">
        <v>41371</v>
      </c>
      <c r="I80" s="78">
        <v>2483.547</v>
      </c>
      <c r="J80" s="78">
        <v>1657.2691</v>
      </c>
      <c r="K80" s="78">
        <v>1300.4606000000001</v>
      </c>
      <c r="L80" s="78">
        <v>1590.4827</v>
      </c>
      <c r="M80" s="78">
        <v>1355.0296000000001</v>
      </c>
      <c r="O80" s="13">
        <f t="shared" si="19"/>
        <v>41371</v>
      </c>
      <c r="P80" s="2">
        <f t="shared" si="20"/>
        <v>-6.9650695754001402E-2</v>
      </c>
      <c r="Q80" s="2">
        <f t="shared" si="21"/>
        <v>-0.20747680883174124</v>
      </c>
      <c r="R80" s="2">
        <f t="shared" si="22"/>
        <v>-0.31172491619117082</v>
      </c>
      <c r="S80" s="2">
        <f t="shared" si="23"/>
        <v>-0.23391791739777612</v>
      </c>
      <c r="T80" s="2">
        <f t="shared" si="24"/>
        <v>0.16511052573109741</v>
      </c>
      <c r="V80" s="13">
        <f t="shared" si="25"/>
        <v>41721</v>
      </c>
      <c r="W80" s="79">
        <f t="shared" si="26"/>
        <v>-1.8310071153032181E-2</v>
      </c>
      <c r="X80" s="79">
        <f t="shared" si="26"/>
        <v>0.55188695093203144</v>
      </c>
      <c r="Y80" s="79">
        <f t="shared" si="26"/>
        <v>-8.5904818718739562E-2</v>
      </c>
      <c r="Z80" s="79">
        <f t="shared" si="26"/>
        <v>0.55659686335061576</v>
      </c>
      <c r="AA80" s="79">
        <f t="shared" si="18"/>
        <v>1.2909092272706286</v>
      </c>
      <c r="AC80" s="20"/>
      <c r="AD80" s="21"/>
      <c r="AE80" s="21"/>
      <c r="AF80" s="21"/>
      <c r="AG80" s="2"/>
      <c r="AH80" s="2"/>
    </row>
    <row r="81" spans="8:34">
      <c r="H81" s="153">
        <v>41378</v>
      </c>
      <c r="I81" s="78">
        <v>2462.1120000000001</v>
      </c>
      <c r="J81" s="78">
        <v>1657.8757000000001</v>
      </c>
      <c r="K81" s="78">
        <v>1240.0567000000001</v>
      </c>
      <c r="L81" s="78">
        <v>1608.8678</v>
      </c>
      <c r="M81" s="78">
        <v>1362.8359</v>
      </c>
      <c r="O81" s="13">
        <f t="shared" si="19"/>
        <v>41378</v>
      </c>
      <c r="P81" s="2">
        <f t="shared" si="20"/>
        <v>-7.7680355485229668E-2</v>
      </c>
      <c r="Q81" s="2">
        <f t="shared" si="21"/>
        <v>-0.20718672644997072</v>
      </c>
      <c r="R81" s="2">
        <f t="shared" si="22"/>
        <v>-0.34369397341203567</v>
      </c>
      <c r="S81" s="2">
        <f t="shared" si="23"/>
        <v>-0.22506243239510981</v>
      </c>
      <c r="T81" s="2">
        <f t="shared" si="24"/>
        <v>0.17182270552186685</v>
      </c>
      <c r="V81" s="13">
        <f t="shared" si="25"/>
        <v>41728</v>
      </c>
      <c r="W81" s="79">
        <f t="shared" si="26"/>
        <v>-2.1417303642505936E-2</v>
      </c>
      <c r="X81" s="79">
        <f t="shared" si="26"/>
        <v>0.46998147145372848</v>
      </c>
      <c r="Y81" s="79">
        <f t="shared" si="26"/>
        <v>-9.7988418653953246E-2</v>
      </c>
      <c r="Z81" s="79">
        <f t="shared" si="26"/>
        <v>0.47280207802382734</v>
      </c>
      <c r="AA81" s="79">
        <f t="shared" si="18"/>
        <v>1.1308238297898487</v>
      </c>
      <c r="AC81" s="20"/>
      <c r="AD81" s="21"/>
      <c r="AE81" s="21"/>
      <c r="AF81" s="21"/>
      <c r="AG81" s="2"/>
      <c r="AH81" s="2"/>
    </row>
    <row r="82" spans="8:34">
      <c r="H82" s="153">
        <v>41385</v>
      </c>
      <c r="I82" s="78">
        <v>2533.8270000000002</v>
      </c>
      <c r="J82" s="78">
        <v>1707.3163999999999</v>
      </c>
      <c r="K82" s="78">
        <v>1254.2693999999999</v>
      </c>
      <c r="L82" s="78">
        <v>1653.2248</v>
      </c>
      <c r="M82" s="78">
        <v>1442.5621000000001</v>
      </c>
      <c r="O82" s="13">
        <f t="shared" si="19"/>
        <v>41385</v>
      </c>
      <c r="P82" s="2">
        <f t="shared" si="20"/>
        <v>-5.0815552703562195E-2</v>
      </c>
      <c r="Q82" s="2">
        <f t="shared" si="21"/>
        <v>-0.18354367334677069</v>
      </c>
      <c r="R82" s="2">
        <f t="shared" si="22"/>
        <v>-0.33617183296145248</v>
      </c>
      <c r="S82" s="2">
        <f t="shared" si="23"/>
        <v>-0.20369715571653491</v>
      </c>
      <c r="T82" s="2">
        <f t="shared" si="24"/>
        <v>0.24037459161833508</v>
      </c>
      <c r="V82" s="13">
        <f t="shared" si="25"/>
        <v>41735</v>
      </c>
      <c r="W82" s="79">
        <f t="shared" si="26"/>
        <v>-6.1803595440421688E-3</v>
      </c>
      <c r="X82" s="79">
        <f t="shared" si="26"/>
        <v>0.50318678396775463</v>
      </c>
      <c r="Y82" s="79">
        <f t="shared" si="26"/>
        <v>-0.10106608679755424</v>
      </c>
      <c r="Z82" s="79">
        <f t="shared" si="26"/>
        <v>0.51467202772922582</v>
      </c>
      <c r="AA82" s="79">
        <f t="shared" si="18"/>
        <v>1.1654442005425758</v>
      </c>
      <c r="AC82" s="20"/>
      <c r="AD82" s="21"/>
      <c r="AE82" s="21"/>
      <c r="AF82" s="21"/>
      <c r="AG82" s="2"/>
      <c r="AH82" s="2"/>
    </row>
    <row r="83" spans="8:34">
      <c r="H83" s="153">
        <v>41392</v>
      </c>
      <c r="I83" s="78">
        <v>2447.306</v>
      </c>
      <c r="J83" s="78">
        <v>1714.5174999999999</v>
      </c>
      <c r="K83" s="78">
        <v>1268.4820999999999</v>
      </c>
      <c r="L83" s="78">
        <v>1633.0542</v>
      </c>
      <c r="M83" s="78">
        <v>1535.3613</v>
      </c>
      <c r="O83" s="13">
        <f t="shared" si="19"/>
        <v>41392</v>
      </c>
      <c r="P83" s="2">
        <f t="shared" si="20"/>
        <v>-8.3226758190177996E-2</v>
      </c>
      <c r="Q83" s="2">
        <f t="shared" si="21"/>
        <v>-0.18010003299173016</v>
      </c>
      <c r="R83" s="2">
        <f t="shared" si="22"/>
        <v>-0.32864969251086928</v>
      </c>
      <c r="S83" s="2">
        <f t="shared" si="23"/>
        <v>-0.2134126560833961</v>
      </c>
      <c r="T83" s="2">
        <f t="shared" si="24"/>
        <v>0.32016718411921108</v>
      </c>
      <c r="V83" s="13">
        <f t="shared" si="25"/>
        <v>41742</v>
      </c>
      <c r="W83" s="79">
        <f t="shared" si="26"/>
        <v>3.2560686074023293E-2</v>
      </c>
      <c r="X83" s="79">
        <f t="shared" si="26"/>
        <v>0.55001611634425673</v>
      </c>
      <c r="Y83" s="79">
        <f t="shared" si="26"/>
        <v>-7.7458790966486002E-2</v>
      </c>
      <c r="Z83" s="79">
        <f t="shared" si="26"/>
        <v>0.56863988260871157</v>
      </c>
      <c r="AA83" s="79">
        <f t="shared" si="18"/>
        <v>1.2046504344466262</v>
      </c>
      <c r="AC83" s="20"/>
      <c r="AD83" s="21"/>
      <c r="AE83" s="21"/>
      <c r="AF83" s="21"/>
      <c r="AG83" s="2"/>
      <c r="AH83" s="2"/>
    </row>
    <row r="84" spans="8:34">
      <c r="H84" s="153">
        <v>41399</v>
      </c>
      <c r="I84" s="78">
        <v>2492.9119999999998</v>
      </c>
      <c r="J84" s="78">
        <v>1784.6947</v>
      </c>
      <c r="K84" s="78">
        <v>1293.3543</v>
      </c>
      <c r="L84" s="78">
        <v>1699.6795999999999</v>
      </c>
      <c r="M84" s="78">
        <v>1631.3286000000001</v>
      </c>
      <c r="O84" s="13">
        <f t="shared" si="19"/>
        <v>41399</v>
      </c>
      <c r="P84" s="2">
        <f t="shared" si="20"/>
        <v>-6.6142519249081766E-2</v>
      </c>
      <c r="Q84" s="2">
        <f t="shared" si="21"/>
        <v>-0.1465405715311543</v>
      </c>
      <c r="R84" s="2">
        <f t="shared" si="22"/>
        <v>-0.31548595995371986</v>
      </c>
      <c r="S84" s="2">
        <f t="shared" si="23"/>
        <v>-0.18132143925582156</v>
      </c>
      <c r="T84" s="2">
        <f t="shared" si="24"/>
        <v>0.40268384010664793</v>
      </c>
      <c r="V84" s="13">
        <f t="shared" si="25"/>
        <v>41749</v>
      </c>
      <c r="W84" s="79">
        <f t="shared" si="26"/>
        <v>1.1557649780838286E-2</v>
      </c>
      <c r="X84" s="79">
        <f t="shared" si="26"/>
        <v>0.56544850027442406</v>
      </c>
      <c r="Y84" s="79">
        <f t="shared" si="26"/>
        <v>-8.2092371738436754E-2</v>
      </c>
      <c r="Z84" s="79">
        <f t="shared" si="26"/>
        <v>0.58672600264663122</v>
      </c>
      <c r="AA84" s="79">
        <f t="shared" si="18"/>
        <v>1.232358532071991</v>
      </c>
      <c r="AC84" s="20"/>
      <c r="AD84" s="21"/>
      <c r="AE84" s="21"/>
      <c r="AF84" s="21"/>
      <c r="AG84" s="2"/>
      <c r="AH84" s="2"/>
    </row>
    <row r="85" spans="8:34">
      <c r="H85" s="153">
        <v>41406</v>
      </c>
      <c r="I85" s="78">
        <v>2540.8359999999998</v>
      </c>
      <c r="J85" s="78">
        <v>1861.472</v>
      </c>
      <c r="K85" s="78">
        <v>1300.4606000000001</v>
      </c>
      <c r="L85" s="78">
        <v>1769.0399</v>
      </c>
      <c r="M85" s="78">
        <v>1765.5245</v>
      </c>
      <c r="O85" s="13">
        <f t="shared" si="19"/>
        <v>41406</v>
      </c>
      <c r="P85" s="2">
        <f t="shared" si="20"/>
        <v>-4.8189945749693486E-2</v>
      </c>
      <c r="Q85" s="2">
        <f t="shared" si="21"/>
        <v>-0.10982487411950115</v>
      </c>
      <c r="R85" s="2">
        <f t="shared" si="22"/>
        <v>-0.31172491619117082</v>
      </c>
      <c r="S85" s="2">
        <f t="shared" si="23"/>
        <v>-0.14791291298017262</v>
      </c>
      <c r="T85" s="2">
        <f t="shared" si="24"/>
        <v>0.51807102840124863</v>
      </c>
      <c r="V85" s="13">
        <f t="shared" si="25"/>
        <v>41756</v>
      </c>
      <c r="W85" s="79">
        <f t="shared" si="26"/>
        <v>-1.4204686268651678E-2</v>
      </c>
      <c r="X85" s="79">
        <f t="shared" si="26"/>
        <v>0.45583078310996639</v>
      </c>
      <c r="Y85" s="79">
        <f t="shared" si="26"/>
        <v>-9.9517550822737499E-2</v>
      </c>
      <c r="Z85" s="79">
        <f t="shared" si="26"/>
        <v>0.46050662390946195</v>
      </c>
      <c r="AA85" s="79">
        <f t="shared" si="18"/>
        <v>1.0880471990325691</v>
      </c>
      <c r="AC85" s="20"/>
      <c r="AD85" s="21"/>
      <c r="AE85" s="21"/>
      <c r="AF85" s="21"/>
      <c r="AG85" s="2"/>
      <c r="AH85" s="2"/>
    </row>
    <row r="86" spans="8:34">
      <c r="H86" s="153">
        <v>41413</v>
      </c>
      <c r="I86" s="78">
        <v>2592.0479999999998</v>
      </c>
      <c r="J86" s="78">
        <v>1951.7788</v>
      </c>
      <c r="K86" s="78">
        <v>1318.2265</v>
      </c>
      <c r="L86" s="78">
        <v>1848.24</v>
      </c>
      <c r="M86" s="78">
        <v>1919.6849</v>
      </c>
      <c r="O86" s="13">
        <f t="shared" si="19"/>
        <v>41413</v>
      </c>
      <c r="P86" s="2">
        <f t="shared" si="20"/>
        <v>-2.9005670771589109E-2</v>
      </c>
      <c r="Q86" s="2">
        <f t="shared" si="21"/>
        <v>-6.6639230146416928E-2</v>
      </c>
      <c r="R86" s="2">
        <f t="shared" si="22"/>
        <v>-0.30232222739657055</v>
      </c>
      <c r="S86" s="2">
        <f t="shared" si="23"/>
        <v>-0.10976488562325493</v>
      </c>
      <c r="T86" s="2">
        <f t="shared" si="24"/>
        <v>0.65062451999354765</v>
      </c>
      <c r="V86" s="13">
        <f t="shared" si="25"/>
        <v>41763</v>
      </c>
      <c r="W86" s="79">
        <f t="shared" si="26"/>
        <v>-1.837327989239057E-2</v>
      </c>
      <c r="X86" s="79">
        <f t="shared" si="26"/>
        <v>0.45818477992396978</v>
      </c>
      <c r="Y86" s="79">
        <f t="shared" si="26"/>
        <v>-7.0898300002084746E-2</v>
      </c>
      <c r="Z86" s="79">
        <f t="shared" si="26"/>
        <v>0.44120803632048577</v>
      </c>
      <c r="AA86" s="79">
        <f t="shared" si="18"/>
        <v>1.1641571119191507</v>
      </c>
      <c r="AC86" s="20"/>
      <c r="AD86" s="21"/>
      <c r="AE86" s="21"/>
      <c r="AF86" s="21"/>
      <c r="AG86" s="2"/>
      <c r="AH86" s="2"/>
    </row>
    <row r="87" spans="8:34">
      <c r="H87" s="153">
        <v>41420</v>
      </c>
      <c r="I87" s="78">
        <v>2597.2280000000001</v>
      </c>
      <c r="J87" s="78">
        <v>2006.5083999999999</v>
      </c>
      <c r="K87" s="78">
        <v>1307.5669</v>
      </c>
      <c r="L87" s="78">
        <v>1917.2217000000001</v>
      </c>
      <c r="M87" s="78">
        <v>1957.2752</v>
      </c>
      <c r="O87" s="13">
        <f t="shared" si="19"/>
        <v>41420</v>
      </c>
      <c r="P87" s="2">
        <f t="shared" si="20"/>
        <v>-2.7065216495509636E-2</v>
      </c>
      <c r="Q87" s="2">
        <f t="shared" si="21"/>
        <v>-4.0466970467308516E-2</v>
      </c>
      <c r="R87" s="2">
        <f t="shared" si="22"/>
        <v>-0.30796387242862189</v>
      </c>
      <c r="S87" s="2">
        <f t="shared" si="23"/>
        <v>-7.6538718248129189E-2</v>
      </c>
      <c r="T87" s="2">
        <f t="shared" si="24"/>
        <v>0.68294621554572577</v>
      </c>
      <c r="V87" s="13">
        <f t="shared" si="25"/>
        <v>41770</v>
      </c>
      <c r="W87" s="79">
        <f t="shared" si="26"/>
        <v>-2.9627163933002354E-2</v>
      </c>
      <c r="X87" s="79">
        <f t="shared" si="26"/>
        <v>0.43765258358909942</v>
      </c>
      <c r="Y87" s="79">
        <f t="shared" si="26"/>
        <v>-5.9812312276194768E-2</v>
      </c>
      <c r="Z87" s="79">
        <f t="shared" si="26"/>
        <v>0.42105764083921104</v>
      </c>
      <c r="AA87" s="79">
        <f t="shared" si="18"/>
        <v>1.0998973780855361</v>
      </c>
      <c r="AC87" s="20"/>
      <c r="AD87" s="21"/>
      <c r="AE87" s="21"/>
      <c r="AF87" s="21"/>
      <c r="AG87" s="2"/>
      <c r="AH87" s="2"/>
    </row>
    <row r="88" spans="8:34">
      <c r="H88" s="153">
        <v>41427</v>
      </c>
      <c r="I88" s="78">
        <v>2606.4259999999999</v>
      </c>
      <c r="J88" s="78">
        <v>1990.8839</v>
      </c>
      <c r="K88" s="78">
        <v>1335.9921999999999</v>
      </c>
      <c r="L88" s="78">
        <v>1903.175</v>
      </c>
      <c r="M88" s="78">
        <v>1899.35</v>
      </c>
      <c r="O88" s="13">
        <f t="shared" si="19"/>
        <v>41427</v>
      </c>
      <c r="P88" s="2">
        <f t="shared" si="20"/>
        <v>-2.3619599037714489E-2</v>
      </c>
      <c r="Q88" s="2">
        <f t="shared" si="21"/>
        <v>-4.7938767654867487E-2</v>
      </c>
      <c r="R88" s="2">
        <f t="shared" si="22"/>
        <v>-0.29291964445294083</v>
      </c>
      <c r="S88" s="2">
        <f t="shared" si="23"/>
        <v>-8.3304541724039227E-2</v>
      </c>
      <c r="T88" s="2">
        <f t="shared" si="24"/>
        <v>0.63313973144746027</v>
      </c>
      <c r="V88" s="13">
        <f t="shared" si="25"/>
        <v>41777</v>
      </c>
      <c r="W88" s="79">
        <f t="shared" si="26"/>
        <v>-2.4151650043677586E-2</v>
      </c>
      <c r="X88" s="79">
        <f t="shared" si="26"/>
        <v>0.42734068245630952</v>
      </c>
      <c r="Y88" s="79">
        <f t="shared" si="26"/>
        <v>-5.6187649236917325E-2</v>
      </c>
      <c r="Z88" s="79">
        <f t="shared" si="26"/>
        <v>0.41875794786402976</v>
      </c>
      <c r="AA88" s="79">
        <f t="shared" si="18"/>
        <v>1.0296100864230673</v>
      </c>
      <c r="AC88" s="20"/>
      <c r="AD88" s="21"/>
      <c r="AE88" s="21"/>
      <c r="AF88" s="21"/>
      <c r="AG88" s="2"/>
      <c r="AH88" s="2"/>
    </row>
    <row r="89" spans="8:34">
      <c r="H89" s="153">
        <v>41434</v>
      </c>
      <c r="I89" s="78">
        <v>2484.16</v>
      </c>
      <c r="J89" s="78">
        <v>1874.3806</v>
      </c>
      <c r="K89" s="78">
        <v>1279.1415</v>
      </c>
      <c r="L89" s="78">
        <v>1782.9445000000001</v>
      </c>
      <c r="M89" s="78">
        <v>1795.2170000000001</v>
      </c>
      <c r="O89" s="13">
        <f t="shared" si="19"/>
        <v>41434</v>
      </c>
      <c r="P89" s="2">
        <f t="shared" si="20"/>
        <v>-6.9421062844496229E-2</v>
      </c>
      <c r="Q89" s="2">
        <f t="shared" si="21"/>
        <v>-0.10365184834745567</v>
      </c>
      <c r="R89" s="2">
        <f t="shared" si="22"/>
        <v>-0.32300815332978849</v>
      </c>
      <c r="S89" s="2">
        <f t="shared" si="23"/>
        <v>-0.14121553430025935</v>
      </c>
      <c r="T89" s="2">
        <f t="shared" si="24"/>
        <v>0.54360186867608151</v>
      </c>
      <c r="V89" s="13">
        <f t="shared" si="25"/>
        <v>41784</v>
      </c>
      <c r="W89" s="79">
        <f t="shared" si="26"/>
        <v>-2.3032082300507017E-2</v>
      </c>
      <c r="X89" s="79">
        <f t="shared" si="26"/>
        <v>0.47770734241220736</v>
      </c>
      <c r="Y89" s="79">
        <f t="shared" si="26"/>
        <v>-5.8709743116058921E-2</v>
      </c>
      <c r="Z89" s="79">
        <f t="shared" si="26"/>
        <v>0.48122773875003522</v>
      </c>
      <c r="AA89" s="79">
        <f t="shared" si="18"/>
        <v>1.0863847547406724</v>
      </c>
      <c r="AC89" s="20"/>
      <c r="AD89" s="21"/>
      <c r="AE89" s="21"/>
      <c r="AF89" s="21"/>
      <c r="AG89" s="2"/>
      <c r="AH89" s="2"/>
    </row>
    <row r="90" spans="8:34">
      <c r="H90" s="153">
        <v>41441</v>
      </c>
      <c r="I90" s="78">
        <v>2416.7710000000002</v>
      </c>
      <c r="J90" s="78">
        <v>1889.989</v>
      </c>
      <c r="K90" s="78">
        <v>1268.482</v>
      </c>
      <c r="L90" s="78">
        <v>1776.5451</v>
      </c>
      <c r="M90" s="78">
        <v>1901.8074999999999</v>
      </c>
      <c r="O90" s="13">
        <f t="shared" si="19"/>
        <v>41441</v>
      </c>
      <c r="P90" s="2">
        <f t="shared" si="20"/>
        <v>-9.4665324082086388E-2</v>
      </c>
      <c r="Q90" s="2">
        <f t="shared" si="21"/>
        <v>-9.6187750346092726E-2</v>
      </c>
      <c r="R90" s="2">
        <f t="shared" si="22"/>
        <v>-0.3286497454363545</v>
      </c>
      <c r="S90" s="2">
        <f t="shared" si="23"/>
        <v>-0.14429791028548988</v>
      </c>
      <c r="T90" s="2">
        <f t="shared" si="24"/>
        <v>0.6352527916470192</v>
      </c>
      <c r="V90" s="13">
        <f t="shared" si="25"/>
        <v>41791</v>
      </c>
      <c r="W90" s="79">
        <f t="shared" si="26"/>
        <v>-1.9371432287296986E-2</v>
      </c>
      <c r="X90" s="79">
        <f t="shared" si="26"/>
        <v>0.51983215903629532</v>
      </c>
      <c r="Y90" s="79">
        <f t="shared" si="26"/>
        <v>-4.5829224056229467E-2</v>
      </c>
      <c r="Z90" s="79">
        <f t="shared" si="26"/>
        <v>0.52630420976320913</v>
      </c>
      <c r="AA90" s="79">
        <f t="shared" si="18"/>
        <v>1.1497311291383436</v>
      </c>
      <c r="AC90" s="20"/>
      <c r="AD90" s="21"/>
      <c r="AE90" s="21"/>
      <c r="AF90" s="21"/>
      <c r="AG90" s="2"/>
      <c r="AH90" s="2"/>
    </row>
    <row r="91" spans="8:34">
      <c r="H91" s="153">
        <v>41448</v>
      </c>
      <c r="I91" s="78">
        <v>2317.3939999999998</v>
      </c>
      <c r="J91" s="78">
        <v>1823.5148999999999</v>
      </c>
      <c r="K91" s="78">
        <v>1190.3122000000001</v>
      </c>
      <c r="L91" s="78">
        <v>1732.6826000000001</v>
      </c>
      <c r="M91" s="78">
        <v>1808.4754</v>
      </c>
      <c r="O91" s="13">
        <f t="shared" si="19"/>
        <v>41448</v>
      </c>
      <c r="P91" s="2">
        <f t="shared" si="20"/>
        <v>-0.13189245238207625</v>
      </c>
      <c r="Q91" s="2">
        <f t="shared" si="21"/>
        <v>-0.12797635116055184</v>
      </c>
      <c r="R91" s="2">
        <f t="shared" si="22"/>
        <v>-0.37002149145181962</v>
      </c>
      <c r="S91" s="2">
        <f t="shared" si="23"/>
        <v>-0.16542500292732754</v>
      </c>
      <c r="T91" s="2">
        <f t="shared" si="24"/>
        <v>0.55500198967296099</v>
      </c>
      <c r="V91" s="13">
        <f t="shared" si="25"/>
        <v>41798</v>
      </c>
      <c r="W91" s="79">
        <f t="shared" si="26"/>
        <v>-2.9261098931681495E-2</v>
      </c>
      <c r="X91" s="79">
        <f t="shared" si="26"/>
        <v>0.50215628286756497</v>
      </c>
      <c r="Y91" s="79">
        <f t="shared" si="26"/>
        <v>-6.2953563966009707E-2</v>
      </c>
      <c r="Z91" s="79">
        <f t="shared" si="26"/>
        <v>0.51731590113593673</v>
      </c>
      <c r="AA91" s="79">
        <f t="shared" si="18"/>
        <v>1.0920622577164552</v>
      </c>
      <c r="AC91" s="20"/>
      <c r="AD91" s="21"/>
      <c r="AE91" s="21"/>
      <c r="AF91" s="21"/>
      <c r="AG91" s="2"/>
      <c r="AH91" s="2"/>
    </row>
    <row r="92" spans="8:34">
      <c r="H92" s="153">
        <v>41455</v>
      </c>
      <c r="I92" s="78">
        <v>2200.6390000000001</v>
      </c>
      <c r="J92" s="78">
        <v>1799.0068000000001</v>
      </c>
      <c r="K92" s="78">
        <v>1108.5891999999999</v>
      </c>
      <c r="L92" s="78">
        <v>1724.2181</v>
      </c>
      <c r="M92" s="78">
        <v>1802.8298</v>
      </c>
      <c r="O92" s="13">
        <f t="shared" si="19"/>
        <v>41455</v>
      </c>
      <c r="P92" s="2">
        <f t="shared" si="20"/>
        <v>-0.17562946763374709</v>
      </c>
      <c r="Q92" s="2">
        <f t="shared" si="21"/>
        <v>-0.1396963775711515</v>
      </c>
      <c r="R92" s="2">
        <f t="shared" si="22"/>
        <v>-0.41327378581130203</v>
      </c>
      <c r="S92" s="2">
        <f t="shared" si="23"/>
        <v>-0.1695020682032885</v>
      </c>
      <c r="T92" s="2">
        <f t="shared" si="24"/>
        <v>0.55014766915917468</v>
      </c>
      <c r="V92" s="13">
        <f t="shared" si="25"/>
        <v>41805</v>
      </c>
      <c r="W92" s="79">
        <f t="shared" si="26"/>
        <v>-1.037760173310176E-2</v>
      </c>
      <c r="X92" s="79">
        <f t="shared" si="26"/>
        <v>0.54005193715045707</v>
      </c>
      <c r="Y92" s="79">
        <f t="shared" si="26"/>
        <v>-6.6350432736946963E-2</v>
      </c>
      <c r="Z92" s="79">
        <f t="shared" si="26"/>
        <v>0.56723639054611619</v>
      </c>
      <c r="AA92" s="79">
        <f t="shared" si="18"/>
        <v>1.1234487324607745</v>
      </c>
      <c r="AC92" s="20"/>
      <c r="AD92" s="21"/>
      <c r="AE92" s="21"/>
      <c r="AF92" s="21"/>
      <c r="AG92" s="2"/>
      <c r="AH92" s="2"/>
    </row>
    <row r="93" spans="8:34">
      <c r="H93" s="153">
        <v>41462</v>
      </c>
      <c r="I93" s="78">
        <v>2226.8490000000002</v>
      </c>
      <c r="J93" s="78">
        <v>1892.0799</v>
      </c>
      <c r="K93" s="78">
        <v>1115.7879</v>
      </c>
      <c r="L93" s="78">
        <v>1803.5866000000001</v>
      </c>
      <c r="M93" s="78">
        <v>1960.3655000000001</v>
      </c>
      <c r="O93" s="13">
        <f t="shared" si="19"/>
        <v>41462</v>
      </c>
      <c r="P93" s="2">
        <f t="shared" si="20"/>
        <v>-0.16581106868084317</v>
      </c>
      <c r="Q93" s="2">
        <f t="shared" si="21"/>
        <v>-9.5187860382287992E-2</v>
      </c>
      <c r="R93" s="2">
        <f t="shared" si="22"/>
        <v>-0.409463838900327</v>
      </c>
      <c r="S93" s="2">
        <f t="shared" si="23"/>
        <v>-0.13127292822395098</v>
      </c>
      <c r="T93" s="2">
        <f t="shared" si="24"/>
        <v>0.68560338337266247</v>
      </c>
      <c r="V93" s="13">
        <f t="shared" si="25"/>
        <v>41812</v>
      </c>
      <c r="W93" s="79">
        <f t="shared" si="26"/>
        <v>-2.8345709058812951E-2</v>
      </c>
      <c r="X93" s="79">
        <f t="shared" si="26"/>
        <v>0.52336023415420829</v>
      </c>
      <c r="Y93" s="79">
        <f t="shared" si="26"/>
        <v>-5.9861703782459363E-2</v>
      </c>
      <c r="Z93" s="79">
        <f t="shared" si="26"/>
        <v>0.52585631109337183</v>
      </c>
      <c r="AA93" s="79">
        <f t="shared" si="18"/>
        <v>1.1830683871100658</v>
      </c>
      <c r="AC93" s="20"/>
      <c r="AD93" s="21"/>
      <c r="AE93" s="21"/>
      <c r="AF93" s="21"/>
      <c r="AG93" s="2"/>
      <c r="AH93" s="2"/>
    </row>
    <row r="94" spans="8:34">
      <c r="H94" s="153">
        <v>41469</v>
      </c>
      <c r="I94" s="78">
        <v>2275.373</v>
      </c>
      <c r="J94" s="78">
        <v>1940.7256</v>
      </c>
      <c r="K94" s="78">
        <v>1148.1817000000001</v>
      </c>
      <c r="L94" s="78">
        <v>1820.3679999999999</v>
      </c>
      <c r="M94" s="78">
        <v>2108.7325999999998</v>
      </c>
      <c r="O94" s="13">
        <f t="shared" si="19"/>
        <v>41469</v>
      </c>
      <c r="P94" s="2">
        <f t="shared" si="20"/>
        <v>-0.14763373213789366</v>
      </c>
      <c r="Q94" s="2">
        <f t="shared" si="21"/>
        <v>-7.1924984485661536E-2</v>
      </c>
      <c r="R94" s="2">
        <f t="shared" si="22"/>
        <v>-0.39231926304013831</v>
      </c>
      <c r="S94" s="2">
        <f t="shared" si="23"/>
        <v>-0.12318989163324745</v>
      </c>
      <c r="T94" s="2">
        <f t="shared" si="24"/>
        <v>0.81317555587885559</v>
      </c>
      <c r="V94" s="13">
        <f t="shared" si="25"/>
        <v>41819</v>
      </c>
      <c r="W94" s="79">
        <f t="shared" si="26"/>
        <v>-2.2193543340959465E-2</v>
      </c>
      <c r="X94" s="79">
        <f t="shared" si="26"/>
        <v>0.59051571514177792</v>
      </c>
      <c r="Y94" s="79">
        <f t="shared" si="26"/>
        <v>-1.5723176643590575E-2</v>
      </c>
      <c r="Z94" s="79">
        <f t="shared" si="26"/>
        <v>0.59783454882768128</v>
      </c>
      <c r="AA94" s="79">
        <f t="shared" si="18"/>
        <v>1.257063965069694</v>
      </c>
      <c r="AC94" s="20"/>
      <c r="AD94" s="21"/>
      <c r="AE94" s="21"/>
      <c r="AF94" s="21"/>
      <c r="AG94" s="2"/>
      <c r="AH94" s="2"/>
    </row>
    <row r="95" spans="8:34">
      <c r="H95" s="153">
        <v>41476</v>
      </c>
      <c r="I95" s="78">
        <v>2190.4780000000001</v>
      </c>
      <c r="J95" s="78">
        <v>2014.5317</v>
      </c>
      <c r="K95" s="78">
        <v>1104.9899</v>
      </c>
      <c r="L95" s="78">
        <v>1924.6098999999999</v>
      </c>
      <c r="M95" s="78">
        <v>2179.6062999999999</v>
      </c>
      <c r="O95" s="13">
        <f t="shared" si="19"/>
        <v>41476</v>
      </c>
      <c r="P95" s="2">
        <f t="shared" si="20"/>
        <v>-0.17943582977645811</v>
      </c>
      <c r="Q95" s="2">
        <f t="shared" si="21"/>
        <v>-3.6630145584915952E-2</v>
      </c>
      <c r="R95" s="2">
        <f t="shared" si="22"/>
        <v>-0.41517873280404671</v>
      </c>
      <c r="S95" s="2">
        <f t="shared" si="23"/>
        <v>-7.2980070522704943E-2</v>
      </c>
      <c r="T95" s="2">
        <f t="shared" si="24"/>
        <v>0.87411569612930351</v>
      </c>
      <c r="V95" s="13">
        <f t="shared" si="25"/>
        <v>41826</v>
      </c>
      <c r="W95" s="79">
        <f t="shared" si="26"/>
        <v>-9.2621266421197834E-3</v>
      </c>
      <c r="X95" s="79">
        <f t="shared" si="26"/>
        <v>0.64916870898895662</v>
      </c>
      <c r="Y95" s="79">
        <f t="shared" si="26"/>
        <v>-1.3390069420724293E-2</v>
      </c>
      <c r="Z95" s="79">
        <f t="shared" si="26"/>
        <v>0.63746204564920839</v>
      </c>
      <c r="AA95" s="79">
        <f t="shared" si="18"/>
        <v>1.4528019162114703</v>
      </c>
      <c r="AC95" s="20"/>
      <c r="AD95" s="21"/>
      <c r="AE95" s="21"/>
      <c r="AF95" s="21"/>
      <c r="AG95" s="2"/>
      <c r="AH95" s="2"/>
    </row>
    <row r="96" spans="8:34">
      <c r="H96" s="153">
        <v>41483</v>
      </c>
      <c r="I96" s="78">
        <v>2224.0079999999998</v>
      </c>
      <c r="J96" s="78">
        <v>2128.9712</v>
      </c>
      <c r="K96" s="78">
        <v>1108.5893000000001</v>
      </c>
      <c r="L96" s="78">
        <v>2029.8155999999999</v>
      </c>
      <c r="M96" s="78">
        <v>2381.8697000000002</v>
      </c>
      <c r="O96" s="13">
        <f t="shared" si="19"/>
        <v>41483</v>
      </c>
      <c r="P96" s="2">
        <f t="shared" si="20"/>
        <v>-0.16687532169210617</v>
      </c>
      <c r="Q96" s="2">
        <f t="shared" si="21"/>
        <v>1.8096004643613606E-2</v>
      </c>
      <c r="R96" s="2">
        <f t="shared" si="22"/>
        <v>-0.41327373288581659</v>
      </c>
      <c r="S96" s="2">
        <f t="shared" si="23"/>
        <v>-2.2306019332066551E-2</v>
      </c>
      <c r="T96" s="2">
        <f t="shared" si="24"/>
        <v>1.0480301377844228</v>
      </c>
      <c r="V96" s="13">
        <f t="shared" si="25"/>
        <v>41833</v>
      </c>
      <c r="W96" s="79">
        <f t="shared" si="26"/>
        <v>-2.3216251648997765E-2</v>
      </c>
      <c r="X96" s="79">
        <f t="shared" si="26"/>
        <v>0.64027794656775683</v>
      </c>
      <c r="Y96" s="79">
        <f t="shared" si="26"/>
        <v>8.8876647920343999E-3</v>
      </c>
      <c r="Z96" s="79">
        <f t="shared" si="26"/>
        <v>0.64461624991709932</v>
      </c>
      <c r="AA96" s="79">
        <f t="shared" si="18"/>
        <v>1.3442961164061598</v>
      </c>
      <c r="AC96" s="20"/>
      <c r="AD96" s="21"/>
      <c r="AE96" s="21"/>
      <c r="AF96" s="21"/>
      <c r="AG96" s="2"/>
      <c r="AH96" s="2"/>
    </row>
    <row r="97" spans="8:34">
      <c r="H97" s="153">
        <v>41490</v>
      </c>
      <c r="I97" s="78">
        <v>2247.2629999999999</v>
      </c>
      <c r="J97" s="78">
        <v>2142.0102999999999</v>
      </c>
      <c r="K97" s="78">
        <v>1151.7811999999999</v>
      </c>
      <c r="L97" s="78">
        <v>2042.4237000000001</v>
      </c>
      <c r="M97" s="78">
        <v>2356.9261000000001</v>
      </c>
      <c r="O97" s="13">
        <f t="shared" si="19"/>
        <v>41490</v>
      </c>
      <c r="P97" s="2">
        <f t="shared" si="20"/>
        <v>-0.15816388072874177</v>
      </c>
      <c r="Q97" s="2">
        <f t="shared" si="21"/>
        <v>2.4331436862775835E-2</v>
      </c>
      <c r="R97" s="2">
        <f t="shared" si="22"/>
        <v>-0.39041421019642297</v>
      </c>
      <c r="S97" s="2">
        <f t="shared" si="23"/>
        <v>-1.6233121144832441E-2</v>
      </c>
      <c r="T97" s="2">
        <f t="shared" si="24"/>
        <v>1.0265825982549348</v>
      </c>
      <c r="V97" s="13">
        <f t="shared" si="25"/>
        <v>41840</v>
      </c>
      <c r="W97" s="79">
        <f t="shared" si="26"/>
        <v>-1.5879035752954906E-2</v>
      </c>
      <c r="X97" s="79">
        <f t="shared" si="26"/>
        <v>0.59890671340231516</v>
      </c>
      <c r="Y97" s="79">
        <f t="shared" si="26"/>
        <v>-5.4163078566171752E-3</v>
      </c>
      <c r="Z97" s="79">
        <f t="shared" si="26"/>
        <v>0.62170770263295005</v>
      </c>
      <c r="AA97" s="79">
        <f t="shared" si="18"/>
        <v>1.1949486560613476</v>
      </c>
      <c r="AC97" s="20"/>
      <c r="AD97" s="21"/>
      <c r="AE97" s="21"/>
      <c r="AF97" s="21"/>
      <c r="AG97" s="2"/>
      <c r="AH97" s="2"/>
    </row>
    <row r="98" spans="8:34">
      <c r="H98" s="153">
        <v>41497</v>
      </c>
      <c r="I98" s="78">
        <v>2286.0100000000002</v>
      </c>
      <c r="J98" s="78">
        <v>2159.4933000000001</v>
      </c>
      <c r="K98" s="78">
        <v>1191.3737000000001</v>
      </c>
      <c r="L98" s="78">
        <v>2060.66</v>
      </c>
      <c r="M98" s="78">
        <v>2341.6981999999998</v>
      </c>
      <c r="O98" s="13">
        <f t="shared" si="19"/>
        <v>41497</v>
      </c>
      <c r="P98" s="2">
        <f t="shared" si="20"/>
        <v>-0.14364905798062388</v>
      </c>
      <c r="Q98" s="2">
        <f t="shared" si="21"/>
        <v>3.2691987935136169E-2</v>
      </c>
      <c r="R98" s="2">
        <f t="shared" si="22"/>
        <v>-0.36945968742525925</v>
      </c>
      <c r="S98" s="2">
        <f t="shared" si="23"/>
        <v>-7.4493081030692077E-3</v>
      </c>
      <c r="T98" s="2">
        <f t="shared" si="24"/>
        <v>1.0134890196535662</v>
      </c>
      <c r="V98" s="13">
        <f t="shared" si="25"/>
        <v>41847</v>
      </c>
      <c r="W98" s="79">
        <f t="shared" si="26"/>
        <v>2.7916890057265276E-2</v>
      </c>
      <c r="X98" s="79">
        <f t="shared" si="26"/>
        <v>0.58716350241233317</v>
      </c>
      <c r="Y98" s="79">
        <f t="shared" si="26"/>
        <v>2.8820665534510681E-2</v>
      </c>
      <c r="Z98" s="79">
        <f t="shared" si="26"/>
        <v>0.61051716388867239</v>
      </c>
      <c r="AA98" s="79">
        <f t="shared" si="18"/>
        <v>1.1303729331153969</v>
      </c>
      <c r="AC98" s="20"/>
      <c r="AD98" s="21"/>
      <c r="AE98" s="21"/>
      <c r="AF98" s="21"/>
      <c r="AG98" s="2"/>
      <c r="AH98" s="2"/>
    </row>
    <row r="99" spans="8:34">
      <c r="H99" s="153">
        <v>41504</v>
      </c>
      <c r="I99" s="78">
        <v>2304.1439999999998</v>
      </c>
      <c r="J99" s="78">
        <v>2108.7442999999998</v>
      </c>
      <c r="K99" s="78">
        <v>1187.7744</v>
      </c>
      <c r="L99" s="78">
        <v>2015.8068000000001</v>
      </c>
      <c r="M99" s="78">
        <v>2251.614</v>
      </c>
      <c r="O99" s="13">
        <f t="shared" si="19"/>
        <v>41504</v>
      </c>
      <c r="P99" s="2">
        <f t="shared" si="20"/>
        <v>-0.13685596959405555</v>
      </c>
      <c r="Q99" s="2">
        <f t="shared" si="21"/>
        <v>8.4232922667031307E-3</v>
      </c>
      <c r="R99" s="2">
        <f t="shared" si="22"/>
        <v>-0.37136463441800416</v>
      </c>
      <c r="S99" s="2">
        <f t="shared" si="23"/>
        <v>-2.9053587651267976E-2</v>
      </c>
      <c r="T99" s="2">
        <f t="shared" si="24"/>
        <v>0.93603089650845916</v>
      </c>
      <c r="V99" s="13">
        <f t="shared" si="25"/>
        <v>41854</v>
      </c>
      <c r="W99" s="79">
        <f t="shared" si="26"/>
        <v>5.9270243735627393E-2</v>
      </c>
      <c r="X99" s="79">
        <f t="shared" si="26"/>
        <v>0.61350355412637469</v>
      </c>
      <c r="Y99" s="79">
        <f t="shared" si="26"/>
        <v>2.3579312656252682E-2</v>
      </c>
      <c r="Z99" s="79">
        <f t="shared" si="26"/>
        <v>0.64161904842619344</v>
      </c>
      <c r="AA99" s="79">
        <f t="shared" si="18"/>
        <v>1.1710453492718829</v>
      </c>
      <c r="AC99" s="20"/>
      <c r="AD99" s="21"/>
      <c r="AE99" s="21"/>
      <c r="AF99" s="21"/>
      <c r="AG99" s="2"/>
      <c r="AH99" s="2"/>
    </row>
    <row r="100" spans="8:34">
      <c r="H100" s="153">
        <v>41511</v>
      </c>
      <c r="I100" s="78">
        <v>2286.9290000000001</v>
      </c>
      <c r="J100" s="78">
        <v>2256.7710999999999</v>
      </c>
      <c r="K100" s="78">
        <v>1155.3805</v>
      </c>
      <c r="L100" s="78">
        <v>2179.3200999999999</v>
      </c>
      <c r="M100" s="78">
        <v>2450.5127000000002</v>
      </c>
      <c r="O100" s="13">
        <f t="shared" ref="O100:O131" si="27">H100</f>
        <v>41511</v>
      </c>
      <c r="P100" s="2">
        <f t="shared" si="20"/>
        <v>-0.14330479591890244</v>
      </c>
      <c r="Q100" s="2">
        <f t="shared" si="21"/>
        <v>7.9211236067999735E-2</v>
      </c>
      <c r="R100" s="2">
        <f t="shared" si="22"/>
        <v>-0.38850926320367807</v>
      </c>
      <c r="S100" s="2">
        <f t="shared" si="23"/>
        <v>4.9705275552438755E-2</v>
      </c>
      <c r="T100" s="2">
        <f t="shared" si="24"/>
        <v>1.1070522298610532</v>
      </c>
      <c r="V100" s="13">
        <f t="shared" si="25"/>
        <v>41861</v>
      </c>
      <c r="W100" s="79">
        <f t="shared" si="26"/>
        <v>6.0057851912382665E-2</v>
      </c>
      <c r="X100" s="79">
        <f t="shared" si="26"/>
        <v>0.65808263537401079</v>
      </c>
      <c r="Y100" s="79">
        <f t="shared" si="26"/>
        <v>3.3856755010110762E-2</v>
      </c>
      <c r="Z100" s="79">
        <f t="shared" si="26"/>
        <v>0.68888295188294357</v>
      </c>
      <c r="AA100" s="79">
        <f t="shared" si="18"/>
        <v>1.2424499430144311</v>
      </c>
      <c r="AC100" s="20"/>
      <c r="AD100" s="21"/>
      <c r="AE100" s="21"/>
      <c r="AF100" s="21"/>
      <c r="AG100" s="2"/>
      <c r="AH100" s="2"/>
    </row>
    <row r="101" spans="8:34">
      <c r="H101" s="153">
        <v>41518</v>
      </c>
      <c r="I101" s="78">
        <v>2313.91</v>
      </c>
      <c r="J101" s="78">
        <v>2166.2892999999999</v>
      </c>
      <c r="K101" s="78">
        <v>1166.1784</v>
      </c>
      <c r="L101" s="78">
        <v>2092.8912</v>
      </c>
      <c r="M101" s="78">
        <v>2295.674</v>
      </c>
      <c r="O101" s="13">
        <f t="shared" si="27"/>
        <v>41518</v>
      </c>
      <c r="P101" s="2">
        <f t="shared" ref="P101:P132" si="28">I101/I$4-1</f>
        <v>-0.13319757645502239</v>
      </c>
      <c r="Q101" s="2">
        <f t="shared" ref="Q101:Q132" si="29">J101/J$4-1</f>
        <v>3.5941905288437104E-2</v>
      </c>
      <c r="R101" s="2">
        <f t="shared" ref="R101:R132" si="30">K101/K$4-1</f>
        <v>-0.38279442222544369</v>
      </c>
      <c r="S101" s="2">
        <f t="shared" ref="S101:S132" si="31">L101/L$4-1</f>
        <v>8.0753780948812359E-3</v>
      </c>
      <c r="T101" s="2">
        <f t="shared" ref="T101:T132" si="32">M101/M$4-1</f>
        <v>0.97391550785843428</v>
      </c>
      <c r="V101" s="13">
        <f t="shared" si="25"/>
        <v>41868</v>
      </c>
      <c r="W101" s="79">
        <f t="shared" si="26"/>
        <v>7.3473111047750894E-2</v>
      </c>
      <c r="X101" s="79">
        <f t="shared" si="26"/>
        <v>0.70051868905351133</v>
      </c>
      <c r="Y101" s="79">
        <f t="shared" si="26"/>
        <v>5.6417848935757187E-2</v>
      </c>
      <c r="Z101" s="79">
        <f t="shared" si="26"/>
        <v>0.72415899104619696</v>
      </c>
      <c r="AA101" s="79">
        <f t="shared" si="18"/>
        <v>1.3389247532967188</v>
      </c>
      <c r="AC101" s="20"/>
      <c r="AD101" s="21"/>
      <c r="AE101" s="21"/>
      <c r="AF101" s="21"/>
      <c r="AG101" s="2"/>
      <c r="AH101" s="2"/>
    </row>
    <row r="102" spans="8:34">
      <c r="H102" s="153">
        <v>41525</v>
      </c>
      <c r="I102" s="78">
        <v>2357.7820000000002</v>
      </c>
      <c r="J102" s="78">
        <v>2277.7802999999999</v>
      </c>
      <c r="K102" s="78">
        <v>1169.7775999999999</v>
      </c>
      <c r="L102" s="78">
        <v>2189.3492000000001</v>
      </c>
      <c r="M102" s="78">
        <v>2501.8496</v>
      </c>
      <c r="O102" s="13">
        <f t="shared" si="27"/>
        <v>41525</v>
      </c>
      <c r="P102" s="2">
        <f t="shared" si="28"/>
        <v>-0.11676290270981815</v>
      </c>
      <c r="Q102" s="2">
        <f t="shared" si="29"/>
        <v>8.92580523803852E-2</v>
      </c>
      <c r="R102" s="2">
        <f t="shared" si="30"/>
        <v>-0.38088952815818422</v>
      </c>
      <c r="S102" s="2">
        <f t="shared" si="31"/>
        <v>5.4535956083969328E-2</v>
      </c>
      <c r="T102" s="2">
        <f t="shared" si="32"/>
        <v>1.1511938209734573</v>
      </c>
      <c r="V102" s="13">
        <f t="shared" si="25"/>
        <v>41875</v>
      </c>
      <c r="W102" s="79">
        <f t="shared" si="26"/>
        <v>7.5623572403337169E-2</v>
      </c>
      <c r="X102" s="79">
        <f t="shared" si="26"/>
        <v>0.75246528883297459</v>
      </c>
      <c r="Y102" s="79">
        <f t="shared" si="26"/>
        <v>3.425942407579341E-2</v>
      </c>
      <c r="Z102" s="79">
        <f t="shared" si="26"/>
        <v>0.79206571619864974</v>
      </c>
      <c r="AA102" s="79">
        <f t="shared" si="18"/>
        <v>1.4041926342639726</v>
      </c>
      <c r="AC102" s="20"/>
      <c r="AD102" s="21"/>
      <c r="AE102" s="21"/>
      <c r="AF102" s="21"/>
      <c r="AG102" s="2"/>
      <c r="AH102" s="2"/>
    </row>
    <row r="103" spans="8:34">
      <c r="H103" s="153">
        <v>41532</v>
      </c>
      <c r="I103" s="78">
        <v>2488.902</v>
      </c>
      <c r="J103" s="78">
        <v>2203.4901</v>
      </c>
      <c r="K103" s="78">
        <v>1220.1679999999999</v>
      </c>
      <c r="L103" s="78">
        <v>2114.7982999999999</v>
      </c>
      <c r="M103" s="78">
        <v>2345.9587000000001</v>
      </c>
      <c r="O103" s="13">
        <f t="shared" si="27"/>
        <v>41532</v>
      </c>
      <c r="P103" s="2">
        <f t="shared" si="28"/>
        <v>-6.7644685590216524E-2</v>
      </c>
      <c r="Q103" s="2">
        <f t="shared" si="29"/>
        <v>5.3731711862404108E-2</v>
      </c>
      <c r="R103" s="2">
        <f t="shared" si="30"/>
        <v>-0.35422016440878612</v>
      </c>
      <c r="S103" s="2">
        <f t="shared" si="31"/>
        <v>1.8627292172145316E-2</v>
      </c>
      <c r="T103" s="2">
        <f t="shared" si="32"/>
        <v>1.0171523738672881</v>
      </c>
      <c r="V103" s="13">
        <f t="shared" si="25"/>
        <v>41882</v>
      </c>
      <c r="W103" s="79">
        <f t="shared" si="26"/>
        <v>6.3310600924120664E-2</v>
      </c>
      <c r="X103" s="79">
        <f t="shared" si="26"/>
        <v>0.71100710877771189</v>
      </c>
      <c r="Y103" s="79">
        <f t="shared" si="26"/>
        <v>2.2755292348004774E-2</v>
      </c>
      <c r="Z103" s="79">
        <f t="shared" si="26"/>
        <v>0.75058561792595535</v>
      </c>
      <c r="AA103" s="79">
        <f t="shared" si="18"/>
        <v>1.3291076754812599</v>
      </c>
      <c r="AC103" s="20"/>
      <c r="AD103" s="21"/>
      <c r="AE103" s="21"/>
      <c r="AF103" s="21"/>
      <c r="AG103" s="2"/>
      <c r="AH103" s="2"/>
    </row>
    <row r="104" spans="8:34">
      <c r="H104" s="153">
        <v>41539</v>
      </c>
      <c r="I104" s="78">
        <v>2432.5100000000002</v>
      </c>
      <c r="J104" s="78">
        <v>2229.2368000000001</v>
      </c>
      <c r="K104" s="78">
        <v>1252.5618999999999</v>
      </c>
      <c r="L104" s="78">
        <v>2119.5441000000001</v>
      </c>
      <c r="M104" s="78">
        <v>2417.1107999999999</v>
      </c>
      <c r="O104" s="13">
        <f t="shared" si="27"/>
        <v>41539</v>
      </c>
      <c r="P104" s="2">
        <f t="shared" si="28"/>
        <v>-8.8769414844400263E-2</v>
      </c>
      <c r="Q104" s="2">
        <f t="shared" si="29"/>
        <v>6.6044049578742214E-2</v>
      </c>
      <c r="R104" s="2">
        <f t="shared" si="30"/>
        <v>-0.33707553562311221</v>
      </c>
      <c r="S104" s="2">
        <f t="shared" si="31"/>
        <v>2.0913184591857759E-2</v>
      </c>
      <c r="T104" s="2">
        <f t="shared" si="32"/>
        <v>1.0783318939588575</v>
      </c>
      <c r="V104" s="13">
        <f t="shared" si="25"/>
        <v>41889</v>
      </c>
      <c r="W104" s="79">
        <f t="shared" si="26"/>
        <v>0.11377391188883634</v>
      </c>
      <c r="X104" s="79">
        <f t="shared" si="26"/>
        <v>0.81862734418658012</v>
      </c>
      <c r="Y104" s="79">
        <f t="shared" si="26"/>
        <v>6.2279001072822027E-2</v>
      </c>
      <c r="Z104" s="79">
        <f t="shared" si="26"/>
        <v>0.86082626710796006</v>
      </c>
      <c r="AA104" s="79">
        <f t="shared" si="18"/>
        <v>1.5021424820840861</v>
      </c>
      <c r="AC104" s="20"/>
      <c r="AD104" s="21"/>
      <c r="AE104" s="21"/>
      <c r="AF104" s="21"/>
      <c r="AG104" s="2"/>
      <c r="AH104" s="2"/>
    </row>
    <row r="105" spans="8:34">
      <c r="H105" s="153">
        <v>41546</v>
      </c>
      <c r="I105" s="78">
        <v>2394.971</v>
      </c>
      <c r="J105" s="78">
        <v>2302.7067999999999</v>
      </c>
      <c r="K105" s="78">
        <v>1176.9763</v>
      </c>
      <c r="L105" s="78">
        <v>2200.4335000000001</v>
      </c>
      <c r="M105" s="78">
        <v>2572.0401999999999</v>
      </c>
      <c r="O105" s="13">
        <f t="shared" si="27"/>
        <v>41546</v>
      </c>
      <c r="P105" s="2">
        <f t="shared" si="28"/>
        <v>-0.10283171466481467</v>
      </c>
      <c r="Q105" s="2">
        <f t="shared" si="29"/>
        <v>0.10117816199001672</v>
      </c>
      <c r="R105" s="2">
        <f t="shared" si="30"/>
        <v>-0.37707958124720919</v>
      </c>
      <c r="S105" s="2">
        <f t="shared" si="31"/>
        <v>5.9874891004913611E-2</v>
      </c>
      <c r="T105" s="2">
        <f t="shared" si="32"/>
        <v>1.2115466035749449</v>
      </c>
      <c r="V105" s="13">
        <f t="shared" si="25"/>
        <v>41896</v>
      </c>
      <c r="W105" s="79">
        <f t="shared" si="26"/>
        <v>0.10881680061007803</v>
      </c>
      <c r="X105" s="79">
        <f t="shared" si="26"/>
        <v>0.85240880288372334</v>
      </c>
      <c r="Y105" s="79">
        <f t="shared" si="26"/>
        <v>5.4596136237168968E-2</v>
      </c>
      <c r="Z105" s="79">
        <f t="shared" si="26"/>
        <v>0.91131249847819373</v>
      </c>
      <c r="AA105" s="79">
        <f t="shared" si="18"/>
        <v>1.5093580035560294</v>
      </c>
      <c r="AC105" s="20"/>
      <c r="AD105" s="21"/>
      <c r="AE105" s="21"/>
      <c r="AF105" s="21"/>
      <c r="AG105" s="2"/>
      <c r="AH105" s="2"/>
    </row>
    <row r="106" spans="8:34">
      <c r="H106" s="153">
        <v>41553</v>
      </c>
      <c r="I106" s="78">
        <v>2409.0369999999998</v>
      </c>
      <c r="J106" s="78">
        <v>2354.7532000000001</v>
      </c>
      <c r="K106" s="78">
        <v>1180.5755999999999</v>
      </c>
      <c r="L106" s="78">
        <v>2245.605</v>
      </c>
      <c r="M106" s="78">
        <v>2666.5281</v>
      </c>
      <c r="O106" s="13">
        <f t="shared" si="27"/>
        <v>41553</v>
      </c>
      <c r="P106" s="2">
        <f t="shared" si="28"/>
        <v>-9.7562519713592089E-2</v>
      </c>
      <c r="Q106" s="2">
        <f t="shared" si="29"/>
        <v>0.12606728773116527</v>
      </c>
      <c r="R106" s="2">
        <f t="shared" si="30"/>
        <v>-0.3751746342544644</v>
      </c>
      <c r="S106" s="2">
        <f t="shared" si="31"/>
        <v>8.1632484969479391E-2</v>
      </c>
      <c r="T106" s="2">
        <f t="shared" si="32"/>
        <v>1.292791210219868</v>
      </c>
      <c r="V106" s="13">
        <f t="shared" si="25"/>
        <v>41901</v>
      </c>
      <c r="W106" s="79">
        <f t="shared" si="26"/>
        <v>0.10283834524067736</v>
      </c>
      <c r="X106" s="79">
        <f t="shared" si="26"/>
        <v>0.84306184817721253</v>
      </c>
      <c r="Y106" s="79">
        <f t="shared" si="26"/>
        <v>6.4156038672907867E-2</v>
      </c>
      <c r="Z106" s="79">
        <f t="shared" si="26"/>
        <v>0.90944099636232845</v>
      </c>
      <c r="AA106" s="79">
        <f t="shared" si="18"/>
        <v>1.44514245578931</v>
      </c>
      <c r="AC106" s="20"/>
      <c r="AD106" s="21"/>
      <c r="AE106" s="21"/>
      <c r="AF106" s="21"/>
      <c r="AG106" s="2"/>
      <c r="AH106" s="2"/>
    </row>
    <row r="107" spans="8:34">
      <c r="H107" s="153">
        <v>41560</v>
      </c>
      <c r="I107" s="78">
        <v>2468.5079999999998</v>
      </c>
      <c r="J107" s="78">
        <v>2472.0882000000001</v>
      </c>
      <c r="K107" s="78">
        <v>1259.7603999999999</v>
      </c>
      <c r="L107" s="78">
        <v>2370.7103000000002</v>
      </c>
      <c r="M107" s="78">
        <v>2738.6215000000002</v>
      </c>
      <c r="O107" s="13">
        <f t="shared" si="27"/>
        <v>41560</v>
      </c>
      <c r="P107" s="2">
        <f t="shared" si="28"/>
        <v>-7.5284381440866022E-2</v>
      </c>
      <c r="Q107" s="2">
        <f t="shared" si="29"/>
        <v>0.18217809594917145</v>
      </c>
      <c r="R107" s="2">
        <f t="shared" si="30"/>
        <v>-0.33326569456310784</v>
      </c>
      <c r="S107" s="2">
        <f t="shared" si="31"/>
        <v>0.14189150493151748</v>
      </c>
      <c r="T107" s="2">
        <f t="shared" si="32"/>
        <v>1.3547800990055765</v>
      </c>
      <c r="V107" s="13"/>
      <c r="W107" s="2"/>
      <c r="X107" s="2"/>
      <c r="Y107" s="2"/>
      <c r="Z107" s="2"/>
      <c r="AA107" s="2"/>
      <c r="AC107" s="21"/>
      <c r="AD107" s="21"/>
      <c r="AE107" s="21"/>
      <c r="AF107" s="21"/>
      <c r="AG107" s="2"/>
      <c r="AH107" s="2"/>
    </row>
    <row r="108" spans="8:34">
      <c r="H108" s="153">
        <v>41567</v>
      </c>
      <c r="I108" s="78">
        <v>2426.0540000000001</v>
      </c>
      <c r="J108" s="78">
        <v>2414.6640000000002</v>
      </c>
      <c r="K108" s="78">
        <v>1227.3666000000001</v>
      </c>
      <c r="L108" s="78">
        <v>2319.2930000000001</v>
      </c>
      <c r="M108" s="78">
        <v>2666.5650000000001</v>
      </c>
      <c r="O108" s="13">
        <f t="shared" si="27"/>
        <v>41567</v>
      </c>
      <c r="P108" s="2">
        <f t="shared" si="28"/>
        <v>-9.1187865193120166E-2</v>
      </c>
      <c r="Q108" s="2">
        <f t="shared" si="29"/>
        <v>0.15471725073442366</v>
      </c>
      <c r="R108" s="2">
        <f t="shared" si="30"/>
        <v>-0.35041027042329642</v>
      </c>
      <c r="S108" s="2">
        <f t="shared" si="31"/>
        <v>0.11712551894136269</v>
      </c>
      <c r="T108" s="2">
        <f t="shared" si="32"/>
        <v>1.2928229383669136</v>
      </c>
      <c r="V108" s="20"/>
      <c r="W108" s="21"/>
      <c r="X108" s="21"/>
      <c r="Y108" s="21"/>
      <c r="Z108" s="2"/>
      <c r="AA108" s="2"/>
      <c r="AC108" s="21"/>
      <c r="AD108" s="21"/>
      <c r="AE108" s="21"/>
      <c r="AF108" s="21"/>
      <c r="AG108" s="2"/>
      <c r="AH108" s="2"/>
    </row>
    <row r="109" spans="8:34">
      <c r="H109" s="153">
        <v>41574</v>
      </c>
      <c r="I109" s="78">
        <v>2368.5590000000002</v>
      </c>
      <c r="J109" s="78">
        <v>2244.4158000000002</v>
      </c>
      <c r="K109" s="78">
        <v>1209.3699999999999</v>
      </c>
      <c r="L109" s="78">
        <v>2157.5814999999998</v>
      </c>
      <c r="M109" s="78">
        <v>2409.7887000000001</v>
      </c>
      <c r="O109" s="13">
        <f t="shared" si="27"/>
        <v>41574</v>
      </c>
      <c r="P109" s="2">
        <f t="shared" si="28"/>
        <v>-0.11272578384238408</v>
      </c>
      <c r="Q109" s="2">
        <f t="shared" si="29"/>
        <v>7.3302804067523208E-2</v>
      </c>
      <c r="R109" s="2">
        <f t="shared" si="30"/>
        <v>-0.35993505831250594</v>
      </c>
      <c r="S109" s="2">
        <f t="shared" si="31"/>
        <v>3.9234522264234739E-2</v>
      </c>
      <c r="T109" s="2">
        <f t="shared" si="32"/>
        <v>1.0720360493659014</v>
      </c>
      <c r="V109" s="20"/>
      <c r="W109" s="21"/>
      <c r="X109" s="21"/>
      <c r="Y109" s="21"/>
      <c r="Z109" s="2"/>
      <c r="AA109" s="2"/>
      <c r="AC109" s="21"/>
      <c r="AD109" s="21"/>
      <c r="AE109" s="21"/>
      <c r="AF109" s="21"/>
      <c r="AG109" s="2"/>
      <c r="AH109" s="2"/>
    </row>
    <row r="110" spans="8:34">
      <c r="H110" s="153">
        <v>41581</v>
      </c>
      <c r="I110" s="78">
        <v>2384.96</v>
      </c>
      <c r="J110" s="78">
        <v>2139.8011999999999</v>
      </c>
      <c r="K110" s="78">
        <v>1227.3667</v>
      </c>
      <c r="L110" s="78">
        <v>2045.5547999999999</v>
      </c>
      <c r="M110" s="78">
        <v>2253.0882000000001</v>
      </c>
      <c r="O110" s="13">
        <f t="shared" si="27"/>
        <v>41581</v>
      </c>
      <c r="P110" s="2">
        <f t="shared" si="28"/>
        <v>-0.10658188604663532</v>
      </c>
      <c r="Q110" s="2">
        <f t="shared" si="29"/>
        <v>2.3275022438823845E-2</v>
      </c>
      <c r="R110" s="2">
        <f t="shared" si="30"/>
        <v>-0.35041021749781109</v>
      </c>
      <c r="S110" s="2">
        <f t="shared" si="31"/>
        <v>-1.4724975467525936E-2</v>
      </c>
      <c r="T110" s="2">
        <f t="shared" si="32"/>
        <v>0.93729847467577954</v>
      </c>
      <c r="V110" s="20"/>
      <c r="W110" s="21"/>
      <c r="X110" s="21"/>
      <c r="Y110" s="21"/>
      <c r="Z110" s="2"/>
      <c r="AA110" s="2"/>
      <c r="AC110" s="21"/>
      <c r="AD110" s="21"/>
      <c r="AE110" s="21"/>
      <c r="AF110" s="21"/>
      <c r="AG110" s="2"/>
      <c r="AH110" s="2"/>
    </row>
    <row r="111" spans="8:34">
      <c r="H111" s="153">
        <v>41588</v>
      </c>
      <c r="I111" s="78">
        <v>2307.9450000000002</v>
      </c>
      <c r="J111" s="78">
        <v>2098.759</v>
      </c>
      <c r="K111" s="78">
        <v>1191.3735999999999</v>
      </c>
      <c r="L111" s="78">
        <v>2024.8239000000001</v>
      </c>
      <c r="M111" s="78">
        <v>2158.7318</v>
      </c>
      <c r="O111" s="13">
        <f t="shared" si="27"/>
        <v>41588</v>
      </c>
      <c r="P111" s="2">
        <f t="shared" si="28"/>
        <v>-0.13543209571309445</v>
      </c>
      <c r="Q111" s="2">
        <f t="shared" si="29"/>
        <v>3.648218731106212E-3</v>
      </c>
      <c r="R111" s="2">
        <f t="shared" si="30"/>
        <v>-0.36945974035074469</v>
      </c>
      <c r="S111" s="2">
        <f t="shared" si="31"/>
        <v>-2.4710353520502104E-2</v>
      </c>
      <c r="T111" s="2">
        <f t="shared" si="32"/>
        <v>0.85616693717276582</v>
      </c>
      <c r="V111" s="20"/>
      <c r="W111" s="21"/>
      <c r="X111" s="21"/>
      <c r="Y111" s="21"/>
      <c r="Z111" s="2"/>
      <c r="AA111" s="2"/>
      <c r="AC111" s="21"/>
      <c r="AD111" s="21"/>
      <c r="AE111" s="21"/>
      <c r="AF111" s="21"/>
      <c r="AG111" s="2"/>
      <c r="AH111" s="2"/>
    </row>
    <row r="112" spans="8:34">
      <c r="H112" s="153">
        <v>41595</v>
      </c>
      <c r="I112" s="78">
        <v>2350.7339999999999</v>
      </c>
      <c r="J112" s="78">
        <v>2175.3380999999999</v>
      </c>
      <c r="K112" s="78">
        <v>1180.5757000000001</v>
      </c>
      <c r="L112" s="78">
        <v>2104.2280000000001</v>
      </c>
      <c r="M112" s="78">
        <v>2273.7874000000002</v>
      </c>
      <c r="O112" s="13">
        <f t="shared" si="27"/>
        <v>41595</v>
      </c>
      <c r="P112" s="2">
        <f t="shared" si="28"/>
        <v>-0.11940311926151859</v>
      </c>
      <c r="Q112" s="2">
        <f t="shared" si="29"/>
        <v>4.0269134856793398E-2</v>
      </c>
      <c r="R112" s="2">
        <f t="shared" si="30"/>
        <v>-0.37517458132897907</v>
      </c>
      <c r="S112" s="2">
        <f t="shared" si="31"/>
        <v>1.3535933782814702E-2</v>
      </c>
      <c r="T112" s="2">
        <f t="shared" si="32"/>
        <v>0.95509650343781782</v>
      </c>
      <c r="V112" s="20"/>
      <c r="W112" s="21"/>
      <c r="X112" s="21"/>
      <c r="Y112" s="21"/>
      <c r="Z112" s="2"/>
      <c r="AA112" s="2"/>
      <c r="AC112" s="21"/>
      <c r="AD112" s="21"/>
      <c r="AE112" s="21"/>
      <c r="AF112" s="21"/>
      <c r="AG112" s="2"/>
      <c r="AH112" s="2"/>
    </row>
    <row r="113" spans="8:34">
      <c r="H113" s="153">
        <v>41602</v>
      </c>
      <c r="I113" s="78">
        <v>2397.962</v>
      </c>
      <c r="J113" s="78">
        <v>2266.1723999999999</v>
      </c>
      <c r="K113" s="78">
        <v>1198.5724</v>
      </c>
      <c r="L113" s="78">
        <v>2218.1945000000001</v>
      </c>
      <c r="M113" s="78">
        <v>2311.8033</v>
      </c>
      <c r="O113" s="13">
        <f t="shared" si="27"/>
        <v>41602</v>
      </c>
      <c r="P113" s="2">
        <f t="shared" si="28"/>
        <v>-0.10171127089266141</v>
      </c>
      <c r="Q113" s="2">
        <f t="shared" si="29"/>
        <v>8.3707034775119871E-2</v>
      </c>
      <c r="R113" s="2">
        <f t="shared" si="30"/>
        <v>-0.36564974051428434</v>
      </c>
      <c r="S113" s="2">
        <f t="shared" si="31"/>
        <v>6.8429768004894864E-2</v>
      </c>
      <c r="T113" s="2">
        <f t="shared" si="32"/>
        <v>0.98778414748274557</v>
      </c>
      <c r="V113" s="20"/>
      <c r="W113" s="21"/>
      <c r="X113" s="21"/>
      <c r="Y113" s="21"/>
      <c r="Z113" s="2"/>
      <c r="AA113" s="2"/>
      <c r="AC113" s="21"/>
      <c r="AD113" s="21"/>
      <c r="AE113" s="21"/>
      <c r="AF113" s="21"/>
      <c r="AG113" s="2"/>
      <c r="AH113" s="2"/>
    </row>
    <row r="114" spans="8:34">
      <c r="H114" s="153">
        <v>41609</v>
      </c>
      <c r="I114" s="78">
        <v>2438.944</v>
      </c>
      <c r="J114" s="78">
        <v>2359.0731999999998</v>
      </c>
      <c r="K114" s="78">
        <v>1238.1647</v>
      </c>
      <c r="L114" s="78">
        <v>2299.9131000000002</v>
      </c>
      <c r="M114" s="78">
        <v>2448.2624000000001</v>
      </c>
      <c r="O114" s="13">
        <f t="shared" si="27"/>
        <v>41609</v>
      </c>
      <c r="P114" s="2">
        <f t="shared" si="28"/>
        <v>-8.6359205807277739E-2</v>
      </c>
      <c r="Q114" s="2">
        <f t="shared" si="29"/>
        <v>0.12813315632537647</v>
      </c>
      <c r="R114" s="2">
        <f t="shared" si="30"/>
        <v>-0.34469532359409139</v>
      </c>
      <c r="S114" s="2">
        <f t="shared" si="31"/>
        <v>0.10779087220007932</v>
      </c>
      <c r="T114" s="2">
        <f t="shared" si="32"/>
        <v>1.1051173287961222</v>
      </c>
      <c r="V114" s="20"/>
      <c r="W114" s="21"/>
      <c r="X114" s="21"/>
      <c r="Y114" s="21"/>
      <c r="Z114" s="2"/>
      <c r="AA114" s="2"/>
      <c r="AC114" s="21"/>
      <c r="AD114" s="21"/>
      <c r="AE114" s="21"/>
      <c r="AF114" s="21"/>
      <c r="AG114" s="2"/>
      <c r="AH114" s="2"/>
    </row>
    <row r="115" spans="8:34">
      <c r="H115" s="153">
        <v>41616</v>
      </c>
      <c r="I115" s="78">
        <v>2452.2869999999998</v>
      </c>
      <c r="J115" s="78">
        <v>2229.4322999999999</v>
      </c>
      <c r="K115" s="78">
        <v>1220.1681000000001</v>
      </c>
      <c r="L115" s="78">
        <v>2178.5488999999998</v>
      </c>
      <c r="M115" s="78">
        <v>2248.5598</v>
      </c>
      <c r="O115" s="13">
        <f t="shared" si="27"/>
        <v>41616</v>
      </c>
      <c r="P115" s="2">
        <f t="shared" si="28"/>
        <v>-8.1360850323546452E-2</v>
      </c>
      <c r="Q115" s="2">
        <f t="shared" si="29"/>
        <v>6.6137539696836667E-2</v>
      </c>
      <c r="R115" s="2">
        <f t="shared" si="30"/>
        <v>-0.35422011148330079</v>
      </c>
      <c r="S115" s="2">
        <f t="shared" si="31"/>
        <v>4.9333814421737454E-2</v>
      </c>
      <c r="T115" s="2">
        <f t="shared" si="32"/>
        <v>0.93340476895546121</v>
      </c>
      <c r="V115" s="20"/>
      <c r="W115" s="21"/>
      <c r="X115" s="21"/>
      <c r="Y115" s="21"/>
      <c r="Z115" s="2"/>
      <c r="AA115" s="2"/>
      <c r="AC115" s="21"/>
      <c r="AD115" s="21"/>
      <c r="AE115" s="21"/>
      <c r="AF115" s="21"/>
      <c r="AG115" s="2"/>
      <c r="AH115" s="2"/>
    </row>
    <row r="116" spans="8:34">
      <c r="H116" s="153">
        <v>41623</v>
      </c>
      <c r="I116" s="78">
        <v>2406.6390000000001</v>
      </c>
      <c r="J116" s="78">
        <v>2240.1433000000002</v>
      </c>
      <c r="K116" s="78">
        <v>1198.5723</v>
      </c>
      <c r="L116" s="78">
        <v>2171.7997</v>
      </c>
      <c r="M116" s="78">
        <v>2344.3762999999999</v>
      </c>
      <c r="O116" s="13">
        <f t="shared" si="27"/>
        <v>41623</v>
      </c>
      <c r="P116" s="2">
        <f t="shared" si="28"/>
        <v>-9.8460822677692073E-2</v>
      </c>
      <c r="Q116" s="2">
        <f t="shared" si="29"/>
        <v>7.1259650463641799E-2</v>
      </c>
      <c r="R116" s="2">
        <f t="shared" si="30"/>
        <v>-0.36564979343976967</v>
      </c>
      <c r="S116" s="2">
        <f t="shared" si="31"/>
        <v>4.6082951528416682E-2</v>
      </c>
      <c r="T116" s="2">
        <f t="shared" si="32"/>
        <v>1.0157917608622902</v>
      </c>
      <c r="V116" s="20"/>
      <c r="W116" s="21"/>
      <c r="X116" s="21"/>
      <c r="Y116" s="21"/>
      <c r="Z116" s="2"/>
      <c r="AA116" s="2"/>
      <c r="AC116" s="21"/>
      <c r="AD116" s="21"/>
      <c r="AE116" s="21"/>
      <c r="AF116" s="21"/>
      <c r="AG116" s="2"/>
      <c r="AH116" s="2"/>
    </row>
    <row r="117" spans="8:34">
      <c r="H117" s="153">
        <v>41630</v>
      </c>
      <c r="I117" s="78">
        <v>2278.136</v>
      </c>
      <c r="J117" s="78">
        <v>2129.4735999999998</v>
      </c>
      <c r="K117" s="78">
        <v>1151.7811999999999</v>
      </c>
      <c r="L117" s="78">
        <v>2065.1046000000001</v>
      </c>
      <c r="M117" s="78">
        <v>2213.7098999999998</v>
      </c>
      <c r="O117" s="13">
        <f t="shared" si="27"/>
        <v>41630</v>
      </c>
      <c r="P117" s="2">
        <f t="shared" si="28"/>
        <v>-0.14659869832229377</v>
      </c>
      <c r="Q117" s="2">
        <f t="shared" si="29"/>
        <v>1.8336257509755205E-2</v>
      </c>
      <c r="R117" s="2">
        <f t="shared" si="30"/>
        <v>-0.39041421019642297</v>
      </c>
      <c r="S117" s="2">
        <f t="shared" si="31"/>
        <v>-5.3084936042167019E-3</v>
      </c>
      <c r="T117" s="2">
        <f t="shared" si="32"/>
        <v>0.90343938273018876</v>
      </c>
      <c r="V117" s="20"/>
      <c r="W117" s="21"/>
      <c r="X117" s="21"/>
      <c r="Y117" s="21"/>
      <c r="Z117" s="2"/>
      <c r="AA117" s="2"/>
      <c r="AC117" s="21"/>
      <c r="AD117" s="21"/>
      <c r="AE117" s="21"/>
      <c r="AF117" s="21"/>
      <c r="AG117" s="2"/>
      <c r="AH117" s="2"/>
    </row>
    <row r="118" spans="8:34">
      <c r="H118" s="153">
        <v>41637</v>
      </c>
      <c r="I118" s="78">
        <v>2303.4780000000001</v>
      </c>
      <c r="J118" s="78">
        <v>2149.2174</v>
      </c>
      <c r="K118" s="78">
        <v>1151.7810999999999</v>
      </c>
      <c r="L118" s="78">
        <v>2068.6691999999998</v>
      </c>
      <c r="M118" s="78">
        <v>2296.9366</v>
      </c>
      <c r="O118" s="13">
        <f t="shared" si="27"/>
        <v>41637</v>
      </c>
      <c r="P118" s="2">
        <f t="shared" si="28"/>
        <v>-0.13710545657240858</v>
      </c>
      <c r="Q118" s="2">
        <f t="shared" si="29"/>
        <v>2.7777946479752735E-2</v>
      </c>
      <c r="R118" s="2">
        <f t="shared" si="30"/>
        <v>-0.3904142631219083</v>
      </c>
      <c r="S118" s="2">
        <f t="shared" si="31"/>
        <v>-3.5915455408119801E-3</v>
      </c>
      <c r="T118" s="2">
        <f t="shared" si="32"/>
        <v>0.97500114358903978</v>
      </c>
      <c r="V118" s="20"/>
      <c r="W118" s="21"/>
      <c r="X118" s="21"/>
      <c r="Y118" s="21"/>
      <c r="Z118" s="2"/>
      <c r="AA118" s="2"/>
      <c r="AC118" s="21"/>
      <c r="AD118" s="21"/>
      <c r="AE118" s="21"/>
      <c r="AF118" s="21"/>
      <c r="AG118" s="2"/>
      <c r="AH118" s="2"/>
    </row>
    <row r="119" spans="8:34">
      <c r="H119" s="153">
        <v>41644</v>
      </c>
      <c r="I119" s="78">
        <v>2290.779</v>
      </c>
      <c r="J119" s="78">
        <v>2203.8096</v>
      </c>
      <c r="K119" s="78">
        <v>1140.9830999999999</v>
      </c>
      <c r="L119" s="78">
        <v>2131.1320999999998</v>
      </c>
      <c r="M119" s="78">
        <v>2362.3193999999999</v>
      </c>
      <c r="O119" s="13">
        <f t="shared" si="27"/>
        <v>41644</v>
      </c>
      <c r="P119" s="2">
        <f t="shared" si="28"/>
        <v>-0.14186256638938399</v>
      </c>
      <c r="Q119" s="2">
        <f t="shared" si="29"/>
        <v>5.3884500060517704E-2</v>
      </c>
      <c r="R119" s="2">
        <f t="shared" si="30"/>
        <v>-0.39612915702562801</v>
      </c>
      <c r="S119" s="2">
        <f t="shared" si="31"/>
        <v>2.6494734880455395E-2</v>
      </c>
      <c r="T119" s="2">
        <f t="shared" si="32"/>
        <v>1.031219980787704</v>
      </c>
      <c r="V119" s="20"/>
      <c r="W119" s="21"/>
      <c r="X119" s="21"/>
      <c r="Y119" s="21"/>
      <c r="Z119" s="2"/>
      <c r="AA119" s="2"/>
      <c r="AC119" s="21"/>
      <c r="AD119" s="21"/>
      <c r="AE119" s="21"/>
      <c r="AF119" s="21"/>
      <c r="AG119" s="2"/>
      <c r="AH119" s="2"/>
    </row>
    <row r="120" spans="8:34">
      <c r="H120" s="153">
        <v>41651</v>
      </c>
      <c r="I120" s="78">
        <v>2204.8510000000001</v>
      </c>
      <c r="J120" s="78">
        <v>2138.1235999999999</v>
      </c>
      <c r="K120" s="78">
        <v>1079.7947999999999</v>
      </c>
      <c r="L120" s="78">
        <v>2045.9758999999999</v>
      </c>
      <c r="M120" s="78">
        <v>2395.9011</v>
      </c>
      <c r="O120" s="13">
        <f t="shared" si="27"/>
        <v>41651</v>
      </c>
      <c r="P120" s="2">
        <f t="shared" si="28"/>
        <v>-0.17405163106794663</v>
      </c>
      <c r="Q120" s="2">
        <f t="shared" si="29"/>
        <v>2.2472776801405248E-2</v>
      </c>
      <c r="R120" s="2">
        <f t="shared" si="30"/>
        <v>-0.42851336175326049</v>
      </c>
      <c r="S120" s="2">
        <f t="shared" si="31"/>
        <v>-1.4522145744836235E-2</v>
      </c>
      <c r="T120" s="2">
        <f t="shared" si="32"/>
        <v>1.0600949161706241</v>
      </c>
      <c r="V120" s="20"/>
      <c r="W120" s="21"/>
      <c r="X120" s="21"/>
      <c r="Y120" s="21"/>
      <c r="Z120" s="2"/>
      <c r="AA120" s="2"/>
      <c r="AC120" s="21"/>
      <c r="AD120" s="21"/>
      <c r="AE120" s="21"/>
      <c r="AF120" s="21"/>
      <c r="AG120" s="2"/>
      <c r="AH120" s="2"/>
    </row>
    <row r="121" spans="8:34">
      <c r="H121" s="153">
        <v>41658</v>
      </c>
      <c r="I121" s="78">
        <v>2178.4879999999998</v>
      </c>
      <c r="J121" s="78">
        <v>2157.4580000000001</v>
      </c>
      <c r="K121" s="78">
        <v>1076.1955</v>
      </c>
      <c r="L121" s="78">
        <v>2056.7008999999998</v>
      </c>
      <c r="M121" s="78">
        <v>2451.5484000000001</v>
      </c>
      <c r="O121" s="13">
        <f t="shared" si="27"/>
        <v>41658</v>
      </c>
      <c r="P121" s="2">
        <f t="shared" si="28"/>
        <v>-0.1839273445969587</v>
      </c>
      <c r="Q121" s="2">
        <f t="shared" si="29"/>
        <v>3.1718686465275425E-2</v>
      </c>
      <c r="R121" s="2">
        <f t="shared" si="30"/>
        <v>-0.43041830874600528</v>
      </c>
      <c r="S121" s="2">
        <f t="shared" si="31"/>
        <v>-9.3562735628195393E-3</v>
      </c>
      <c r="T121" s="2">
        <f t="shared" si="32"/>
        <v>1.1079427675817786</v>
      </c>
      <c r="V121" s="20"/>
      <c r="W121" s="21"/>
      <c r="X121" s="21"/>
      <c r="Y121" s="21"/>
      <c r="Z121" s="2"/>
      <c r="AA121" s="2"/>
      <c r="AC121" s="21"/>
      <c r="AD121" s="21"/>
      <c r="AE121" s="21"/>
      <c r="AF121" s="21"/>
      <c r="AG121" s="2"/>
      <c r="AH121" s="2"/>
    </row>
    <row r="122" spans="8:34">
      <c r="H122" s="153">
        <v>41665</v>
      </c>
      <c r="I122" s="78">
        <v>2245.6779999999999</v>
      </c>
      <c r="J122" s="78">
        <v>2316.8321000000001</v>
      </c>
      <c r="K122" s="78">
        <v>1090.5927999999999</v>
      </c>
      <c r="L122" s="78">
        <v>2225.7372999999998</v>
      </c>
      <c r="M122" s="78">
        <v>2668.2937000000002</v>
      </c>
      <c r="O122" s="13">
        <f t="shared" si="27"/>
        <v>41665</v>
      </c>
      <c r="P122" s="2">
        <f t="shared" si="28"/>
        <v>-0.15875762976881624</v>
      </c>
      <c r="Q122" s="2">
        <f t="shared" si="29"/>
        <v>0.10793302626173285</v>
      </c>
      <c r="R122" s="2">
        <f t="shared" si="30"/>
        <v>-0.42279846784954078</v>
      </c>
      <c r="S122" s="2">
        <f t="shared" si="31"/>
        <v>7.206288135636485E-2</v>
      </c>
      <c r="T122" s="2">
        <f t="shared" si="32"/>
        <v>1.294309346166294</v>
      </c>
      <c r="V122" s="20"/>
      <c r="W122" s="21"/>
      <c r="X122" s="21"/>
      <c r="Y122" s="21"/>
      <c r="Z122" s="2"/>
      <c r="AA122" s="2"/>
      <c r="AC122" s="21"/>
      <c r="AD122" s="21"/>
      <c r="AE122" s="21"/>
      <c r="AF122" s="21"/>
      <c r="AG122" s="2"/>
      <c r="AH122" s="2"/>
    </row>
    <row r="123" spans="8:34">
      <c r="H123" s="153">
        <v>41672</v>
      </c>
      <c r="I123" s="78">
        <v>2202.4499999999998</v>
      </c>
      <c r="J123" s="78">
        <v>2348.4225999999999</v>
      </c>
      <c r="K123" s="78">
        <v>1079.7947999999999</v>
      </c>
      <c r="L123" s="78">
        <v>2236.0410999999999</v>
      </c>
      <c r="M123" s="78">
        <v>2803.5774999999999</v>
      </c>
      <c r="O123" s="13">
        <f t="shared" si="27"/>
        <v>41672</v>
      </c>
      <c r="P123" s="2">
        <f t="shared" si="28"/>
        <v>-0.17495105784726461</v>
      </c>
      <c r="Q123" s="2">
        <f t="shared" si="29"/>
        <v>0.12303992946206455</v>
      </c>
      <c r="R123" s="2">
        <f t="shared" si="30"/>
        <v>-0.42851336175326049</v>
      </c>
      <c r="S123" s="2">
        <f t="shared" si="31"/>
        <v>7.702587564905139E-2</v>
      </c>
      <c r="T123" s="2">
        <f t="shared" si="32"/>
        <v>1.4106319559018305</v>
      </c>
      <c r="V123" s="20"/>
      <c r="W123" s="21"/>
      <c r="X123" s="21"/>
      <c r="Y123" s="21"/>
      <c r="Z123" s="2"/>
      <c r="AA123" s="2"/>
      <c r="AC123" s="21"/>
      <c r="AD123" s="21"/>
      <c r="AE123" s="21"/>
      <c r="AF123" s="21"/>
      <c r="AG123" s="2"/>
      <c r="AH123" s="2"/>
    </row>
    <row r="124" spans="8:34">
      <c r="H124" s="153">
        <v>41679</v>
      </c>
      <c r="I124" s="78">
        <v>2212.4830000000002</v>
      </c>
      <c r="J124" s="78">
        <v>2418.1556</v>
      </c>
      <c r="K124" s="78">
        <v>1090.5926999999999</v>
      </c>
      <c r="L124" s="78">
        <v>2304.1871999999998</v>
      </c>
      <c r="M124" s="78">
        <v>2902.6107999999999</v>
      </c>
      <c r="O124" s="13">
        <f t="shared" si="27"/>
        <v>41679</v>
      </c>
      <c r="P124" s="2">
        <f t="shared" si="28"/>
        <v>-0.17119264515384647</v>
      </c>
      <c r="Q124" s="2">
        <f t="shared" si="29"/>
        <v>0.15638696989728196</v>
      </c>
      <c r="R124" s="2">
        <f t="shared" si="30"/>
        <v>-0.42279852077502611</v>
      </c>
      <c r="S124" s="2">
        <f t="shared" si="31"/>
        <v>0.10984956257706346</v>
      </c>
      <c r="T124" s="2">
        <f t="shared" si="32"/>
        <v>1.4957848855705889</v>
      </c>
      <c r="V124" s="20"/>
      <c r="W124" s="21"/>
      <c r="X124" s="21"/>
      <c r="Y124" s="21"/>
      <c r="Z124" s="2"/>
      <c r="AA124" s="2"/>
      <c r="AC124" s="21"/>
      <c r="AD124" s="21"/>
      <c r="AE124" s="21"/>
      <c r="AF124" s="21"/>
      <c r="AG124" s="2"/>
      <c r="AH124" s="2"/>
    </row>
    <row r="125" spans="8:34">
      <c r="H125" s="153">
        <v>41686</v>
      </c>
      <c r="I125" s="78">
        <v>2295.5749999999998</v>
      </c>
      <c r="J125" s="78">
        <v>2454.0450999999998</v>
      </c>
      <c r="K125" s="78">
        <v>1121.5161000000001</v>
      </c>
      <c r="L125" s="78">
        <v>2370.3274999999999</v>
      </c>
      <c r="M125" s="78">
        <v>2815.8939999999998</v>
      </c>
      <c r="O125" s="13">
        <f t="shared" si="27"/>
        <v>41686</v>
      </c>
      <c r="P125" s="2">
        <f t="shared" si="28"/>
        <v>-0.14006596046118391</v>
      </c>
      <c r="Q125" s="2">
        <f t="shared" si="29"/>
        <v>0.1735496992750476</v>
      </c>
      <c r="R125" s="2">
        <f t="shared" si="30"/>
        <v>-0.40643216125082826</v>
      </c>
      <c r="S125" s="2">
        <f t="shared" si="31"/>
        <v>0.14170712303209765</v>
      </c>
      <c r="T125" s="2">
        <f t="shared" si="32"/>
        <v>1.4212221922997417</v>
      </c>
      <c r="V125" s="20"/>
      <c r="W125" s="21"/>
      <c r="X125" s="21"/>
      <c r="Y125" s="21"/>
      <c r="Z125" s="2"/>
      <c r="AA125" s="2"/>
      <c r="AC125" s="21"/>
      <c r="AD125" s="21"/>
      <c r="AE125" s="21"/>
      <c r="AF125" s="21"/>
      <c r="AG125" s="2"/>
      <c r="AH125" s="2"/>
    </row>
    <row r="126" spans="8:34">
      <c r="H126" s="153">
        <v>41693</v>
      </c>
      <c r="I126" s="78">
        <v>2264.2939999999999</v>
      </c>
      <c r="J126" s="78">
        <v>2484.6660999999999</v>
      </c>
      <c r="K126" s="78">
        <v>1156.8973000000001</v>
      </c>
      <c r="L126" s="78">
        <v>2393.4209999999998</v>
      </c>
      <c r="M126" s="78">
        <v>2854.4380000000001</v>
      </c>
      <c r="O126" s="13">
        <f t="shared" si="27"/>
        <v>41693</v>
      </c>
      <c r="P126" s="2">
        <f t="shared" si="28"/>
        <v>-0.1517839817372536</v>
      </c>
      <c r="Q126" s="2">
        <f t="shared" si="29"/>
        <v>0.18819297756748865</v>
      </c>
      <c r="R126" s="2">
        <f t="shared" si="30"/>
        <v>-0.38770648944250352</v>
      </c>
      <c r="S126" s="2">
        <f t="shared" si="31"/>
        <v>0.15283048613096972</v>
      </c>
      <c r="T126" s="2">
        <f t="shared" si="32"/>
        <v>1.4543639185792117</v>
      </c>
      <c r="V126" s="20"/>
      <c r="W126" s="21"/>
      <c r="X126" s="21"/>
      <c r="Y126" s="21"/>
      <c r="Z126" s="2"/>
      <c r="AA126" s="2"/>
      <c r="AC126" s="21"/>
      <c r="AD126" s="21"/>
      <c r="AE126" s="21"/>
      <c r="AF126" s="21"/>
      <c r="AG126" s="2"/>
      <c r="AH126" s="2"/>
    </row>
    <row r="127" spans="8:34">
      <c r="H127" s="153">
        <v>41700</v>
      </c>
      <c r="I127" s="78">
        <v>2178.971</v>
      </c>
      <c r="J127" s="78">
        <v>2369.819</v>
      </c>
      <c r="K127" s="78">
        <v>1126.4799</v>
      </c>
      <c r="L127" s="78">
        <v>2322.1084999999998</v>
      </c>
      <c r="M127" s="78">
        <v>2548.3116</v>
      </c>
      <c r="O127" s="13">
        <f t="shared" si="27"/>
        <v>41700</v>
      </c>
      <c r="P127" s="2">
        <f t="shared" si="28"/>
        <v>-0.18374641034689176</v>
      </c>
      <c r="Q127" s="2">
        <f t="shared" si="29"/>
        <v>0.13327190881141271</v>
      </c>
      <c r="R127" s="2">
        <f t="shared" si="30"/>
        <v>-0.40380504601103528</v>
      </c>
      <c r="S127" s="2">
        <f t="shared" si="31"/>
        <v>0.11848165070159267</v>
      </c>
      <c r="T127" s="2">
        <f t="shared" si="32"/>
        <v>1.1911437713262156</v>
      </c>
      <c r="V127" s="20"/>
      <c r="W127" s="21"/>
      <c r="X127" s="21"/>
      <c r="Y127" s="21"/>
      <c r="Z127" s="2"/>
      <c r="AA127" s="2"/>
      <c r="AC127" s="21"/>
      <c r="AD127" s="21"/>
      <c r="AE127" s="21"/>
      <c r="AF127" s="21"/>
      <c r="AG127" s="2"/>
      <c r="AH127" s="2"/>
    </row>
    <row r="128" spans="8:34">
      <c r="H128" s="153">
        <v>41707</v>
      </c>
      <c r="I128" s="78">
        <v>2168.3580000000002</v>
      </c>
      <c r="J128" s="78">
        <v>2437.7447000000002</v>
      </c>
      <c r="K128" s="78">
        <v>1187.8178</v>
      </c>
      <c r="L128" s="78">
        <v>2385.0167999999999</v>
      </c>
      <c r="M128" s="78">
        <v>2601.1932999999999</v>
      </c>
      <c r="O128" s="13">
        <f t="shared" si="27"/>
        <v>41707</v>
      </c>
      <c r="P128" s="2">
        <f t="shared" si="28"/>
        <v>-0.18772209398241901</v>
      </c>
      <c r="Q128" s="2">
        <f t="shared" si="29"/>
        <v>0.16575467973035263</v>
      </c>
      <c r="R128" s="2">
        <f t="shared" si="30"/>
        <v>-0.37134166475737984</v>
      </c>
      <c r="S128" s="2">
        <f t="shared" si="31"/>
        <v>0.14878246533916517</v>
      </c>
      <c r="T128" s="2">
        <f t="shared" si="32"/>
        <v>1.236613645407604</v>
      </c>
      <c r="V128" s="20"/>
      <c r="W128" s="21"/>
      <c r="X128" s="21"/>
      <c r="Y128" s="21"/>
      <c r="Z128" s="2"/>
      <c r="AA128" s="2"/>
      <c r="AC128" s="21"/>
      <c r="AD128" s="21"/>
      <c r="AE128" s="21"/>
      <c r="AF128" s="21"/>
      <c r="AG128" s="2"/>
      <c r="AH128" s="2"/>
    </row>
    <row r="129" spans="8:34">
      <c r="H129" s="153">
        <v>41714</v>
      </c>
      <c r="I129" s="78">
        <v>2122.8359999999998</v>
      </c>
      <c r="J129" s="78">
        <v>2302.0371</v>
      </c>
      <c r="K129" s="78">
        <v>1126.1039000000001</v>
      </c>
      <c r="L129" s="78">
        <v>2245.4641999999999</v>
      </c>
      <c r="M129" s="78">
        <v>2477.0315999999998</v>
      </c>
      <c r="O129" s="13">
        <f t="shared" si="27"/>
        <v>41714</v>
      </c>
      <c r="P129" s="2">
        <f t="shared" si="28"/>
        <v>-0.20477486609741691</v>
      </c>
      <c r="Q129" s="2">
        <f t="shared" si="29"/>
        <v>0.10085790453688182</v>
      </c>
      <c r="R129" s="2">
        <f t="shared" si="30"/>
        <v>-0.40400404583579896</v>
      </c>
      <c r="S129" s="2">
        <f t="shared" si="31"/>
        <v>8.1564666339807745E-2</v>
      </c>
      <c r="T129" s="2">
        <f t="shared" si="32"/>
        <v>1.1298542775217166</v>
      </c>
      <c r="V129" s="20"/>
      <c r="W129" s="21"/>
      <c r="X129" s="21"/>
      <c r="Y129" s="21"/>
      <c r="Z129" s="2"/>
      <c r="AA129" s="2"/>
      <c r="AC129" s="21"/>
      <c r="AD129" s="21"/>
      <c r="AE129" s="21"/>
      <c r="AF129" s="21"/>
      <c r="AG129" s="2"/>
      <c r="AH129" s="2"/>
    </row>
    <row r="130" spans="8:34">
      <c r="H130" s="153">
        <v>41721</v>
      </c>
      <c r="I130" s="78">
        <v>2158.7979999999998</v>
      </c>
      <c r="J130" s="78">
        <v>2364.9497000000001</v>
      </c>
      <c r="K130" s="78">
        <v>1140.0393999999999</v>
      </c>
      <c r="L130" s="78">
        <v>2314.2240000000002</v>
      </c>
      <c r="M130" s="78">
        <v>2535.3119000000002</v>
      </c>
      <c r="O130" s="13">
        <f t="shared" si="27"/>
        <v>41721</v>
      </c>
      <c r="P130" s="2">
        <f t="shared" si="28"/>
        <v>-0.19130331847649629</v>
      </c>
      <c r="Q130" s="2">
        <f t="shared" si="29"/>
        <v>0.13094335928692358</v>
      </c>
      <c r="R130" s="2">
        <f t="shared" si="30"/>
        <v>-0.39662861483049383</v>
      </c>
      <c r="S130" s="2">
        <f t="shared" si="31"/>
        <v>0.11468395193990433</v>
      </c>
      <c r="T130" s="2">
        <f t="shared" si="32"/>
        <v>1.1799660912952068</v>
      </c>
      <c r="V130" s="20"/>
      <c r="W130" s="21"/>
      <c r="X130" s="21"/>
      <c r="Y130" s="21"/>
      <c r="Z130" s="2"/>
      <c r="AA130" s="2"/>
      <c r="AC130" s="21"/>
      <c r="AD130" s="21"/>
      <c r="AE130" s="21"/>
      <c r="AF130" s="21"/>
      <c r="AG130" s="2"/>
      <c r="AH130" s="2"/>
    </row>
    <row r="131" spans="8:34">
      <c r="H131" s="153">
        <v>41728</v>
      </c>
      <c r="I131" s="78">
        <v>2151.9650000000001</v>
      </c>
      <c r="J131" s="78">
        <v>2240.1324</v>
      </c>
      <c r="K131" s="78">
        <v>1124.9690000000001</v>
      </c>
      <c r="L131" s="78">
        <v>2189.6446000000001</v>
      </c>
      <c r="M131" s="78">
        <v>2358.1480000000001</v>
      </c>
      <c r="O131" s="13">
        <f t="shared" si="27"/>
        <v>41728</v>
      </c>
      <c r="P131" s="2">
        <f t="shared" si="28"/>
        <v>-0.19386299493758696</v>
      </c>
      <c r="Q131" s="2">
        <f t="shared" si="29"/>
        <v>7.1254437971123963E-2</v>
      </c>
      <c r="R131" s="2">
        <f t="shared" si="30"/>
        <v>-0.4046046971685765</v>
      </c>
      <c r="S131" s="2">
        <f t="shared" si="31"/>
        <v>5.4678240339686601E-2</v>
      </c>
      <c r="T131" s="2">
        <f t="shared" si="32"/>
        <v>1.0276332384412381</v>
      </c>
      <c r="V131" s="20"/>
      <c r="W131" s="21"/>
      <c r="X131" s="21"/>
      <c r="Y131" s="21"/>
      <c r="Z131" s="2"/>
      <c r="AA131" s="2"/>
      <c r="AC131" s="21"/>
      <c r="AD131" s="21"/>
      <c r="AE131" s="21"/>
      <c r="AF131" s="21"/>
      <c r="AG131" s="2"/>
      <c r="AH131" s="2"/>
    </row>
    <row r="132" spans="8:34">
      <c r="H132" s="153">
        <v>41735</v>
      </c>
      <c r="I132" s="78">
        <v>2185.4720000000002</v>
      </c>
      <c r="J132" s="78">
        <v>2290.7345999999998</v>
      </c>
      <c r="K132" s="78">
        <v>1121.1306</v>
      </c>
      <c r="L132" s="78">
        <v>2251.8935000000001</v>
      </c>
      <c r="M132" s="78">
        <v>2396.4618</v>
      </c>
      <c r="O132" s="13">
        <f t="shared" ref="O132:O156" si="33">H132</f>
        <v>41735</v>
      </c>
      <c r="P132" s="2">
        <f t="shared" si="28"/>
        <v>-0.18131110276990481</v>
      </c>
      <c r="Q132" s="2">
        <f t="shared" si="29"/>
        <v>9.545293236417951E-2</v>
      </c>
      <c r="R132" s="2">
        <f t="shared" si="30"/>
        <v>-0.4066361889966964</v>
      </c>
      <c r="S132" s="2">
        <f t="shared" si="31"/>
        <v>8.4661444150515575E-2</v>
      </c>
      <c r="T132" s="2">
        <f t="shared" si="32"/>
        <v>1.0605770292342629</v>
      </c>
      <c r="V132" s="20"/>
      <c r="W132" s="21"/>
      <c r="X132" s="21"/>
      <c r="Y132" s="21"/>
      <c r="Z132" s="2"/>
      <c r="AA132" s="2"/>
      <c r="AC132" s="21"/>
      <c r="AD132" s="21"/>
      <c r="AE132" s="21"/>
      <c r="AF132" s="21"/>
      <c r="AG132" s="2"/>
      <c r="AH132" s="2"/>
    </row>
    <row r="133" spans="8:34">
      <c r="H133" s="153">
        <v>41742</v>
      </c>
      <c r="I133" s="78">
        <v>2270.6660000000002</v>
      </c>
      <c r="J133" s="78">
        <v>2362.0987</v>
      </c>
      <c r="K133" s="78">
        <v>1150.5731000000001</v>
      </c>
      <c r="L133" s="78">
        <v>2332.1286</v>
      </c>
      <c r="M133" s="78">
        <v>2439.8507</v>
      </c>
      <c r="O133" s="13">
        <f t="shared" si="33"/>
        <v>41742</v>
      </c>
      <c r="P133" s="2">
        <f t="shared" ref="P133:P156" si="34">I133/I$4-1</f>
        <v>-0.14939699821463215</v>
      </c>
      <c r="Q133" s="2">
        <f t="shared" ref="Q133:Q156" si="35">J133/J$4-1</f>
        <v>0.12957998165680862</v>
      </c>
      <c r="R133" s="2">
        <f t="shared" ref="R133:R156" si="36">K133/K$4-1</f>
        <v>-0.39105360298444691</v>
      </c>
      <c r="S133" s="2">
        <f t="shared" ref="S133:S156" si="37">L133/L$4-1</f>
        <v>0.12330799623548794</v>
      </c>
      <c r="T133" s="2">
        <f t="shared" ref="T133:T156" si="38">M133/M$4-1</f>
        <v>1.0978846010318781</v>
      </c>
      <c r="V133" s="20"/>
      <c r="W133" s="21"/>
      <c r="X133" s="21"/>
      <c r="Y133" s="21"/>
      <c r="Z133" s="2"/>
      <c r="AA133" s="2"/>
      <c r="AC133" s="21"/>
      <c r="AD133" s="21"/>
      <c r="AE133" s="21"/>
      <c r="AF133" s="21"/>
      <c r="AG133" s="2"/>
      <c r="AH133" s="2"/>
    </row>
    <row r="134" spans="8:34">
      <c r="H134" s="153">
        <v>41749</v>
      </c>
      <c r="I134" s="78">
        <v>2224.4789999999998</v>
      </c>
      <c r="J134" s="78">
        <v>2385.6163999999999</v>
      </c>
      <c r="K134" s="78">
        <v>1144.7942</v>
      </c>
      <c r="L134" s="78">
        <v>2359.0176000000001</v>
      </c>
      <c r="M134" s="78">
        <v>2470.5147999999999</v>
      </c>
      <c r="O134" s="13">
        <f t="shared" si="33"/>
        <v>41749</v>
      </c>
      <c r="P134" s="2">
        <f t="shared" si="34"/>
        <v>-0.16669888270291056</v>
      </c>
      <c r="Q134" s="2">
        <f t="shared" si="35"/>
        <v>0.14082638856377239</v>
      </c>
      <c r="R134" s="2">
        <f t="shared" si="36"/>
        <v>-0.39411211385499767</v>
      </c>
      <c r="S134" s="2">
        <f t="shared" si="37"/>
        <v>0.13625952417042964</v>
      </c>
      <c r="T134" s="2">
        <f t="shared" si="38"/>
        <v>1.1242508631947645</v>
      </c>
      <c r="V134" s="20"/>
      <c r="W134" s="21"/>
      <c r="X134" s="21"/>
      <c r="Y134" s="21"/>
      <c r="Z134" s="2"/>
      <c r="AA134" s="2"/>
      <c r="AC134" s="21"/>
      <c r="AD134" s="21"/>
      <c r="AE134" s="21"/>
      <c r="AF134" s="21"/>
      <c r="AG134" s="2"/>
      <c r="AH134" s="2"/>
    </row>
    <row r="135" spans="8:34">
      <c r="H135" s="153">
        <v>41756</v>
      </c>
      <c r="I135" s="78">
        <v>2167.826</v>
      </c>
      <c r="J135" s="78">
        <v>2218.5679</v>
      </c>
      <c r="K135" s="78">
        <v>1123.0618999999999</v>
      </c>
      <c r="L135" s="78">
        <v>2171.3647000000001</v>
      </c>
      <c r="M135" s="78">
        <v>2310.8078</v>
      </c>
      <c r="O135" s="13">
        <f t="shared" si="33"/>
        <v>41756</v>
      </c>
      <c r="P135" s="2">
        <f t="shared" si="34"/>
        <v>-0.1879213838810434</v>
      </c>
      <c r="Q135" s="2">
        <f t="shared" si="35"/>
        <v>6.0942071466524306E-2</v>
      </c>
      <c r="R135" s="2">
        <f t="shared" si="36"/>
        <v>-0.40561403909891403</v>
      </c>
      <c r="S135" s="2">
        <f t="shared" si="37"/>
        <v>4.5873426642712545E-2</v>
      </c>
      <c r="T135" s="2">
        <f t="shared" si="38"/>
        <v>0.98692817538563027</v>
      </c>
      <c r="V135" s="20"/>
      <c r="W135" s="21"/>
      <c r="X135" s="21"/>
      <c r="Y135" s="21"/>
      <c r="Z135" s="2"/>
      <c r="AA135" s="2"/>
      <c r="AC135" s="21"/>
      <c r="AD135" s="21"/>
      <c r="AE135" s="21"/>
      <c r="AF135" s="21"/>
      <c r="AG135" s="2"/>
      <c r="AH135" s="2"/>
    </row>
    <row r="136" spans="8:34">
      <c r="H136" s="153">
        <v>41763</v>
      </c>
      <c r="I136" s="78">
        <v>2158.6590000000001</v>
      </c>
      <c r="J136" s="78">
        <v>2222.1552000000001</v>
      </c>
      <c r="K136" s="78">
        <v>1158.7552000000001</v>
      </c>
      <c r="L136" s="78">
        <v>2142.6731</v>
      </c>
      <c r="M136" s="78">
        <v>2395.0374000000002</v>
      </c>
      <c r="O136" s="13">
        <f t="shared" si="33"/>
        <v>41763</v>
      </c>
      <c r="P136" s="2">
        <f t="shared" si="34"/>
        <v>-0.19135538858158785</v>
      </c>
      <c r="Q136" s="2">
        <f t="shared" si="35"/>
        <v>6.2657555357268357E-2</v>
      </c>
      <c r="R136" s="2">
        <f t="shared" si="36"/>
        <v>-0.38672318685093843</v>
      </c>
      <c r="S136" s="2">
        <f t="shared" si="37"/>
        <v>3.2053646848068995E-2</v>
      </c>
      <c r="T136" s="2">
        <f t="shared" si="38"/>
        <v>1.0593522711678331</v>
      </c>
      <c r="V136" s="20"/>
      <c r="W136" s="21"/>
      <c r="X136" s="21"/>
      <c r="Y136" s="21"/>
      <c r="Z136" s="2"/>
      <c r="AA136" s="2"/>
      <c r="AC136" s="21"/>
      <c r="AD136" s="21"/>
      <c r="AE136" s="21"/>
      <c r="AF136" s="21"/>
      <c r="AG136" s="2"/>
      <c r="AH136" s="2"/>
    </row>
    <row r="137" spans="8:34">
      <c r="H137" s="153">
        <v>41770</v>
      </c>
      <c r="I137" s="78">
        <v>2133.9110000000001</v>
      </c>
      <c r="J137" s="78">
        <v>2190.8658</v>
      </c>
      <c r="K137" s="78">
        <v>1172.5814</v>
      </c>
      <c r="L137" s="78">
        <v>2112.7150999999999</v>
      </c>
      <c r="M137" s="78">
        <v>2323.9222</v>
      </c>
      <c r="O137" s="13">
        <f t="shared" si="33"/>
        <v>41770</v>
      </c>
      <c r="P137" s="2">
        <f t="shared" si="34"/>
        <v>-0.20062611491834736</v>
      </c>
      <c r="Q137" s="2">
        <f t="shared" si="35"/>
        <v>4.7694641285111805E-2</v>
      </c>
      <c r="R137" s="2">
        <f t="shared" si="36"/>
        <v>-0.37940560340107643</v>
      </c>
      <c r="S137" s="2">
        <f t="shared" si="37"/>
        <v>1.7623884719504046E-2</v>
      </c>
      <c r="T137" s="2">
        <f t="shared" si="38"/>
        <v>0.99820447922330868</v>
      </c>
      <c r="V137" s="20"/>
      <c r="W137" s="21"/>
      <c r="X137" s="21"/>
      <c r="Y137" s="21"/>
      <c r="Z137" s="2"/>
      <c r="AA137" s="2"/>
      <c r="AC137" s="21"/>
      <c r="AD137" s="21"/>
      <c r="AE137" s="21"/>
      <c r="AF137" s="21"/>
      <c r="AG137" s="2"/>
      <c r="AH137" s="2"/>
    </row>
    <row r="138" spans="8:34">
      <c r="H138" s="153">
        <v>41777</v>
      </c>
      <c r="I138" s="78">
        <v>2145.9520000000002</v>
      </c>
      <c r="J138" s="78">
        <v>2175.1513</v>
      </c>
      <c r="K138" s="78">
        <v>1177.1020000000001</v>
      </c>
      <c r="L138" s="78">
        <v>2109.2961</v>
      </c>
      <c r="M138" s="78">
        <v>2246.1363999999999</v>
      </c>
      <c r="O138" s="13">
        <f t="shared" si="33"/>
        <v>41777</v>
      </c>
      <c r="P138" s="2">
        <f t="shared" si="34"/>
        <v>-0.19611549523914407</v>
      </c>
      <c r="Q138" s="2">
        <f t="shared" si="35"/>
        <v>4.0179805168506721E-2</v>
      </c>
      <c r="R138" s="2">
        <f t="shared" si="36"/>
        <v>-0.3770130539121751</v>
      </c>
      <c r="S138" s="2">
        <f t="shared" si="37"/>
        <v>1.5977067284509872E-2</v>
      </c>
      <c r="T138" s="2">
        <f t="shared" si="38"/>
        <v>0.93132102934707417</v>
      </c>
      <c r="V138" s="20"/>
      <c r="W138" s="21"/>
      <c r="X138" s="21"/>
      <c r="Y138" s="21"/>
      <c r="Z138" s="2"/>
      <c r="AA138" s="2"/>
      <c r="AC138" s="21"/>
      <c r="AD138" s="21"/>
      <c r="AE138" s="21"/>
      <c r="AF138" s="21"/>
      <c r="AG138" s="2"/>
      <c r="AH138" s="2"/>
    </row>
    <row r="139" spans="8:34">
      <c r="H139" s="153">
        <v>41784</v>
      </c>
      <c r="I139" s="78">
        <v>2148.4140000000002</v>
      </c>
      <c r="J139" s="78">
        <v>2251.9059999999999</v>
      </c>
      <c r="K139" s="78">
        <v>1173.9565</v>
      </c>
      <c r="L139" s="78">
        <v>2202.1712000000002</v>
      </c>
      <c r="M139" s="78">
        <v>2308.9679999999998</v>
      </c>
      <c r="O139" s="13">
        <f t="shared" si="33"/>
        <v>41784</v>
      </c>
      <c r="P139" s="2">
        <f t="shared" si="34"/>
        <v>-0.19519321755039742</v>
      </c>
      <c r="Q139" s="2">
        <f t="shared" si="35"/>
        <v>7.6884695026866234E-2</v>
      </c>
      <c r="R139" s="2">
        <f t="shared" si="36"/>
        <v>-0.37867782505258551</v>
      </c>
      <c r="S139" s="2">
        <f t="shared" si="37"/>
        <v>6.0711882715001497E-2</v>
      </c>
      <c r="T139" s="2">
        <f t="shared" si="38"/>
        <v>0.98534623920856057</v>
      </c>
      <c r="V139" s="20"/>
      <c r="W139" s="21"/>
      <c r="X139" s="21"/>
      <c r="Y139" s="21"/>
      <c r="Z139" s="2"/>
      <c r="AA139" s="2"/>
      <c r="AC139" s="21"/>
      <c r="AD139" s="21"/>
      <c r="AE139" s="21"/>
      <c r="AF139" s="21"/>
      <c r="AG139" s="2"/>
      <c r="AH139" s="2"/>
    </row>
    <row r="140" spans="8:34">
      <c r="H140" s="153">
        <v>41791</v>
      </c>
      <c r="I140" s="78">
        <v>2156.4639999999999</v>
      </c>
      <c r="J140" s="78">
        <v>2316.1008000000002</v>
      </c>
      <c r="K140" s="78">
        <v>1190.0208</v>
      </c>
      <c r="L140" s="78">
        <v>2269.1873000000001</v>
      </c>
      <c r="M140" s="78">
        <v>2379.0724</v>
      </c>
      <c r="O140" s="13">
        <f t="shared" si="33"/>
        <v>41791</v>
      </c>
      <c r="P140" s="2">
        <f t="shared" si="34"/>
        <v>-0.19217764671594972</v>
      </c>
      <c r="Q140" s="2">
        <f t="shared" si="35"/>
        <v>0.10758331105271757</v>
      </c>
      <c r="R140" s="2">
        <f t="shared" si="36"/>
        <v>-0.37017571631601154</v>
      </c>
      <c r="S140" s="2">
        <f t="shared" si="37"/>
        <v>9.299128660658651E-2</v>
      </c>
      <c r="T140" s="2">
        <f t="shared" si="38"/>
        <v>1.0456249034828047</v>
      </c>
      <c r="V140" s="20"/>
      <c r="W140" s="21"/>
      <c r="X140" s="21"/>
      <c r="Y140" s="21"/>
      <c r="Z140" s="2"/>
      <c r="AA140" s="2"/>
      <c r="AC140" s="21"/>
      <c r="AD140" s="21"/>
      <c r="AE140" s="21"/>
      <c r="AF140" s="21"/>
      <c r="AG140" s="2"/>
      <c r="AH140" s="2"/>
    </row>
    <row r="141" spans="8:34">
      <c r="H141" s="153">
        <v>41798</v>
      </c>
      <c r="I141" s="78">
        <v>2134.7159999999999</v>
      </c>
      <c r="J141" s="78">
        <v>2289.1642000000002</v>
      </c>
      <c r="K141" s="78">
        <v>1168.6637000000001</v>
      </c>
      <c r="L141" s="78">
        <v>2255.8242</v>
      </c>
      <c r="M141" s="78">
        <v>2315.2512000000002</v>
      </c>
      <c r="O141" s="13">
        <f t="shared" si="33"/>
        <v>41798</v>
      </c>
      <c r="P141" s="2">
        <f t="shared" si="34"/>
        <v>-0.20032455783490266</v>
      </c>
      <c r="Q141" s="2">
        <f t="shared" si="35"/>
        <v>9.4701950873357976E-2</v>
      </c>
      <c r="R141" s="2">
        <f t="shared" si="36"/>
        <v>-0.38147906513904661</v>
      </c>
      <c r="S141" s="2">
        <f t="shared" si="37"/>
        <v>8.6554730284394532E-2</v>
      </c>
      <c r="T141" s="2">
        <f t="shared" si="38"/>
        <v>0.99074879458836462</v>
      </c>
      <c r="V141" s="20"/>
      <c r="W141" s="21"/>
      <c r="X141" s="21"/>
      <c r="Y141" s="21"/>
      <c r="Z141" s="2"/>
      <c r="AA141" s="2"/>
      <c r="AC141" s="21"/>
      <c r="AD141" s="21"/>
      <c r="AE141" s="21"/>
      <c r="AF141" s="21"/>
      <c r="AG141" s="2"/>
      <c r="AH141" s="2"/>
    </row>
    <row r="142" spans="8:34">
      <c r="H142" s="153">
        <v>41805</v>
      </c>
      <c r="I142" s="78">
        <v>2176.2420000000002</v>
      </c>
      <c r="J142" s="78">
        <v>2346.9141</v>
      </c>
      <c r="K142" s="78">
        <v>1164.4272000000001</v>
      </c>
      <c r="L142" s="78">
        <v>2330.0419999999999</v>
      </c>
      <c r="M142" s="78">
        <v>2349.9861000000001</v>
      </c>
      <c r="O142" s="13">
        <f t="shared" si="33"/>
        <v>41805</v>
      </c>
      <c r="P142" s="2">
        <f t="shared" si="34"/>
        <v>-0.18476870759002317</v>
      </c>
      <c r="Q142" s="2">
        <f t="shared" si="35"/>
        <v>0.12231854919022012</v>
      </c>
      <c r="R142" s="2">
        <f t="shared" si="36"/>
        <v>-0.38372125332418361</v>
      </c>
      <c r="S142" s="2">
        <f t="shared" si="37"/>
        <v>0.12230295111707346</v>
      </c>
      <c r="T142" s="2">
        <f t="shared" si="38"/>
        <v>1.0206152990545529</v>
      </c>
      <c r="V142" s="20"/>
      <c r="W142" s="21"/>
      <c r="X142" s="21"/>
      <c r="Y142" s="21"/>
      <c r="Z142" s="2"/>
      <c r="AA142" s="2"/>
      <c r="AC142" s="21"/>
      <c r="AD142" s="21"/>
      <c r="AE142" s="21"/>
      <c r="AF142" s="21"/>
      <c r="AG142" s="2"/>
      <c r="AH142" s="2"/>
    </row>
    <row r="143" spans="8:34">
      <c r="H143" s="153">
        <v>41812</v>
      </c>
      <c r="I143" s="78">
        <v>2136.7289999999998</v>
      </c>
      <c r="J143" s="78">
        <v>2321.4773</v>
      </c>
      <c r="K143" s="78">
        <v>1172.5198</v>
      </c>
      <c r="L143" s="78">
        <v>2268.5214000000001</v>
      </c>
      <c r="M143" s="78">
        <v>2415.9661999999998</v>
      </c>
      <c r="O143" s="13">
        <f t="shared" si="33"/>
        <v>41812</v>
      </c>
      <c r="P143" s="2">
        <f t="shared" si="34"/>
        <v>-0.19957047782375437</v>
      </c>
      <c r="Q143" s="2">
        <f t="shared" si="35"/>
        <v>0.1101544088528974</v>
      </c>
      <c r="R143" s="2">
        <f t="shared" si="36"/>
        <v>-0.37943820550002705</v>
      </c>
      <c r="S143" s="2">
        <f t="shared" si="37"/>
        <v>9.2670544948217692E-2</v>
      </c>
      <c r="T143" s="2">
        <f t="shared" si="38"/>
        <v>1.077347719511486</v>
      </c>
      <c r="V143" s="20"/>
      <c r="W143" s="21"/>
      <c r="X143" s="21"/>
      <c r="Y143" s="21"/>
      <c r="Z143" s="2"/>
      <c r="AA143" s="2"/>
      <c r="AC143" s="21"/>
      <c r="AD143" s="21"/>
      <c r="AE143" s="21"/>
      <c r="AF143" s="21"/>
      <c r="AG143" s="2"/>
      <c r="AH143" s="2"/>
    </row>
    <row r="144" spans="8:34">
      <c r="H144" s="153">
        <v>41819</v>
      </c>
      <c r="I144" s="78">
        <v>2150.2579999999998</v>
      </c>
      <c r="J144" s="78">
        <v>2423.8168000000001</v>
      </c>
      <c r="K144" s="78">
        <v>1227.5684000000001</v>
      </c>
      <c r="L144" s="78">
        <v>2375.5329000000002</v>
      </c>
      <c r="M144" s="78">
        <v>2497.8559</v>
      </c>
      <c r="O144" s="13">
        <f t="shared" si="33"/>
        <v>41819</v>
      </c>
      <c r="P144" s="2">
        <f t="shared" si="34"/>
        <v>-0.1945024457965191</v>
      </c>
      <c r="Q144" s="2">
        <f t="shared" si="35"/>
        <v>0.15909421417634428</v>
      </c>
      <c r="R144" s="2">
        <f t="shared" si="36"/>
        <v>-0.35030346679394186</v>
      </c>
      <c r="S144" s="2">
        <f t="shared" si="37"/>
        <v>0.14421438933105057</v>
      </c>
      <c r="T144" s="2">
        <f t="shared" si="38"/>
        <v>1.1477598724408109</v>
      </c>
      <c r="V144" s="20"/>
      <c r="W144" s="21"/>
      <c r="X144" s="21"/>
      <c r="Y144" s="21"/>
      <c r="Z144" s="2"/>
      <c r="AA144" s="2"/>
      <c r="AC144" s="21"/>
      <c r="AD144" s="21"/>
      <c r="AE144" s="21"/>
      <c r="AF144" s="21"/>
      <c r="AG144" s="2"/>
      <c r="AH144" s="2"/>
    </row>
    <row r="145" spans="8:34">
      <c r="H145" s="153">
        <v>41826</v>
      </c>
      <c r="I145" s="78">
        <v>2178.6950000000002</v>
      </c>
      <c r="J145" s="78">
        <v>2513.1992</v>
      </c>
      <c r="K145" s="78">
        <v>1230.4782</v>
      </c>
      <c r="L145" s="78">
        <v>2434.4479000000001</v>
      </c>
      <c r="M145" s="78">
        <v>2714.4758999999999</v>
      </c>
      <c r="O145" s="13">
        <f t="shared" si="33"/>
        <v>41826</v>
      </c>
      <c r="P145" s="2">
        <f t="shared" si="34"/>
        <v>-0.18384980134692996</v>
      </c>
      <c r="Q145" s="2">
        <f t="shared" si="35"/>
        <v>0.2018378005270931</v>
      </c>
      <c r="R145" s="2">
        <f t="shared" si="36"/>
        <v>-0.34876344102240608</v>
      </c>
      <c r="S145" s="2">
        <f t="shared" si="37"/>
        <v>0.1725917655178586</v>
      </c>
      <c r="T145" s="2">
        <f t="shared" si="38"/>
        <v>1.3340187128999936</v>
      </c>
      <c r="V145" s="20"/>
      <c r="W145" s="21"/>
      <c r="X145" s="21"/>
      <c r="Y145" s="21"/>
      <c r="Z145" s="2"/>
      <c r="AA145" s="2"/>
      <c r="AC145" s="21"/>
      <c r="AD145" s="21"/>
      <c r="AE145" s="21"/>
      <c r="AF145" s="21"/>
      <c r="AG145" s="2"/>
      <c r="AH145" s="2"/>
    </row>
    <row r="146" spans="8:34">
      <c r="H146" s="153">
        <v>41833</v>
      </c>
      <c r="I146" s="78">
        <v>2148.009</v>
      </c>
      <c r="J146" s="78">
        <v>2499.6504</v>
      </c>
      <c r="K146" s="78">
        <v>1258.2625</v>
      </c>
      <c r="L146" s="78">
        <v>2445.0841999999998</v>
      </c>
      <c r="M146" s="78">
        <v>2594.3942999999999</v>
      </c>
      <c r="O146" s="13">
        <f t="shared" si="33"/>
        <v>41833</v>
      </c>
      <c r="P146" s="2">
        <f t="shared" si="34"/>
        <v>-0.19534493260480146</v>
      </c>
      <c r="Q146" s="2">
        <f t="shared" si="35"/>
        <v>0.19535862450643315</v>
      </c>
      <c r="R146" s="2">
        <f t="shared" si="36"/>
        <v>-0.33405846540755879</v>
      </c>
      <c r="S146" s="2">
        <f t="shared" si="37"/>
        <v>0.17771491388984773</v>
      </c>
      <c r="T146" s="2">
        <f t="shared" si="38"/>
        <v>1.2307675838422734</v>
      </c>
      <c r="V146" s="20"/>
      <c r="W146" s="21"/>
      <c r="X146" s="21"/>
      <c r="Y146" s="21"/>
      <c r="Z146" s="2"/>
      <c r="AA146" s="2"/>
      <c r="AC146" s="21"/>
      <c r="AD146" s="21"/>
      <c r="AE146" s="21"/>
      <c r="AF146" s="21"/>
      <c r="AG146" s="2"/>
      <c r="AH146" s="2"/>
    </row>
    <row r="147" spans="8:34">
      <c r="H147" s="153">
        <v>41840</v>
      </c>
      <c r="I147" s="78">
        <v>2164.1439999999998</v>
      </c>
      <c r="J147" s="78">
        <v>2436.6039999999998</v>
      </c>
      <c r="K147" s="78">
        <v>1240.4229</v>
      </c>
      <c r="L147" s="78">
        <v>2411.0255999999999</v>
      </c>
      <c r="M147" s="78">
        <v>2429.1138999999998</v>
      </c>
      <c r="O147" s="13">
        <f t="shared" si="33"/>
        <v>41840</v>
      </c>
      <c r="P147" s="2">
        <f t="shared" si="34"/>
        <v>-0.18930067975836484</v>
      </c>
      <c r="Q147" s="2">
        <f t="shared" si="35"/>
        <v>0.16520918521520978</v>
      </c>
      <c r="R147" s="2">
        <f t="shared" si="36"/>
        <v>-0.34350016028483232</v>
      </c>
      <c r="S147" s="2">
        <f t="shared" si="37"/>
        <v>0.16131003050537829</v>
      </c>
      <c r="T147" s="2">
        <f t="shared" si="38"/>
        <v>1.0886526560672296</v>
      </c>
      <c r="V147" s="20"/>
      <c r="W147" s="21"/>
      <c r="X147" s="21"/>
      <c r="Y147" s="21"/>
      <c r="Z147" s="2"/>
      <c r="AA147" s="2"/>
      <c r="AC147" s="21"/>
      <c r="AD147" s="21"/>
      <c r="AE147" s="21"/>
      <c r="AF147" s="21"/>
      <c r="AG147" s="2"/>
      <c r="AH147" s="2"/>
    </row>
    <row r="148" spans="8:34">
      <c r="H148" s="153">
        <v>41847</v>
      </c>
      <c r="I148" s="78">
        <v>2260.4540000000002</v>
      </c>
      <c r="J148" s="78">
        <v>2418.7082999999998</v>
      </c>
      <c r="K148" s="78">
        <v>1283.1224999999999</v>
      </c>
      <c r="L148" s="78">
        <v>2394.3883999999998</v>
      </c>
      <c r="M148" s="78">
        <v>2357.6489999999999</v>
      </c>
      <c r="O148" s="13">
        <f t="shared" si="33"/>
        <v>41847</v>
      </c>
      <c r="P148" s="2">
        <f t="shared" si="34"/>
        <v>-0.15322246521604599</v>
      </c>
      <c r="Q148" s="2">
        <f t="shared" si="35"/>
        <v>0.15665127674265689</v>
      </c>
      <c r="R148" s="2">
        <f t="shared" si="36"/>
        <v>-0.32090118975961723</v>
      </c>
      <c r="S148" s="2">
        <f t="shared" si="37"/>
        <v>0.15329645021011973</v>
      </c>
      <c r="T148" s="2">
        <f t="shared" si="38"/>
        <v>1.0272041775909511</v>
      </c>
      <c r="V148" s="20"/>
      <c r="W148" s="21"/>
      <c r="X148" s="21"/>
      <c r="Y148" s="21"/>
      <c r="Z148" s="2"/>
      <c r="AA148" s="2"/>
      <c r="AC148" s="21"/>
      <c r="AD148" s="21"/>
      <c r="AE148" s="21"/>
      <c r="AF148" s="21"/>
      <c r="AG148" s="2"/>
      <c r="AH148" s="2"/>
    </row>
    <row r="149" spans="8:34">
      <c r="H149" s="153">
        <v>41854</v>
      </c>
      <c r="I149" s="78">
        <v>2329.402</v>
      </c>
      <c r="J149" s="78">
        <v>2458.8483999999999</v>
      </c>
      <c r="K149" s="78">
        <v>1276.5856000000001</v>
      </c>
      <c r="L149" s="78">
        <v>2440.6282000000001</v>
      </c>
      <c r="M149" s="78">
        <v>2402.6605</v>
      </c>
      <c r="O149" s="13">
        <f t="shared" si="33"/>
        <v>41854</v>
      </c>
      <c r="P149" s="2">
        <f t="shared" si="34"/>
        <v>-0.12739419467026891</v>
      </c>
      <c r="Q149" s="2">
        <f t="shared" si="35"/>
        <v>0.17584668691823624</v>
      </c>
      <c r="R149" s="2">
        <f t="shared" si="36"/>
        <v>-0.3243608758088139</v>
      </c>
      <c r="S149" s="2">
        <f t="shared" si="37"/>
        <v>0.17556860839399091</v>
      </c>
      <c r="T149" s="2">
        <f t="shared" si="38"/>
        <v>1.0659069280171747</v>
      </c>
      <c r="V149" s="20"/>
      <c r="W149" s="21"/>
      <c r="X149" s="21"/>
      <c r="Y149" s="21"/>
      <c r="Z149" s="2"/>
      <c r="AA149" s="2"/>
      <c r="AC149" s="21"/>
      <c r="AD149" s="21"/>
      <c r="AE149" s="21"/>
      <c r="AF149" s="21"/>
      <c r="AG149" s="2"/>
      <c r="AH149" s="2"/>
    </row>
    <row r="150" spans="8:34">
      <c r="H150" s="153">
        <v>41861</v>
      </c>
      <c r="I150" s="78">
        <v>2331.134</v>
      </c>
      <c r="J150" s="78">
        <v>2526.7833000000001</v>
      </c>
      <c r="K150" s="78">
        <v>1289.4033999999999</v>
      </c>
      <c r="L150" s="78">
        <v>2510.8964000000001</v>
      </c>
      <c r="M150" s="78">
        <v>2481.6828</v>
      </c>
      <c r="O150" s="13">
        <f t="shared" si="33"/>
        <v>41861</v>
      </c>
      <c r="P150" s="2">
        <f t="shared" si="34"/>
        <v>-0.12674537868452185</v>
      </c>
      <c r="Q150" s="2">
        <f t="shared" si="35"/>
        <v>0.20833385737214538</v>
      </c>
      <c r="R150" s="2">
        <f t="shared" si="36"/>
        <v>-0.31757699295281294</v>
      </c>
      <c r="S150" s="2">
        <f t="shared" si="37"/>
        <v>0.20941443959775663</v>
      </c>
      <c r="T150" s="2">
        <f t="shared" si="38"/>
        <v>1.1338535717639093</v>
      </c>
      <c r="V150" s="20"/>
      <c r="W150" s="21"/>
      <c r="X150" s="21"/>
      <c r="Y150" s="21"/>
      <c r="Z150" s="2"/>
      <c r="AA150" s="2"/>
      <c r="AC150" s="21"/>
      <c r="AD150" s="21"/>
      <c r="AE150" s="21"/>
      <c r="AF150" s="21"/>
      <c r="AG150" s="2"/>
      <c r="AH150" s="2"/>
    </row>
    <row r="151" spans="8:34">
      <c r="H151" s="153">
        <v>41868</v>
      </c>
      <c r="I151" s="78">
        <v>2360.6350000000002</v>
      </c>
      <c r="J151" s="78">
        <v>2591.4524000000001</v>
      </c>
      <c r="K151" s="78">
        <v>1317.5410999999999</v>
      </c>
      <c r="L151" s="78">
        <v>2563.3420000000001</v>
      </c>
      <c r="M151" s="78">
        <v>2588.4499000000001</v>
      </c>
      <c r="O151" s="13">
        <f t="shared" si="33"/>
        <v>41868</v>
      </c>
      <c r="P151" s="2">
        <f t="shared" si="34"/>
        <v>-0.11569415443768405</v>
      </c>
      <c r="Q151" s="2">
        <f t="shared" si="35"/>
        <v>0.23925928855406964</v>
      </c>
      <c r="R151" s="2">
        <f t="shared" si="36"/>
        <v>-0.30268497867288191</v>
      </c>
      <c r="S151" s="2">
        <f t="shared" si="37"/>
        <v>0.23467572315105967</v>
      </c>
      <c r="T151" s="2">
        <f t="shared" si="38"/>
        <v>1.2256563427231453</v>
      </c>
      <c r="V151" s="20"/>
      <c r="W151" s="21"/>
      <c r="X151" s="21"/>
      <c r="Y151" s="21"/>
      <c r="Z151" s="2"/>
      <c r="AA151" s="2"/>
      <c r="AC151" s="21"/>
      <c r="AD151" s="21"/>
      <c r="AE151" s="21"/>
      <c r="AF151" s="21"/>
      <c r="AG151" s="2"/>
      <c r="AH151" s="2"/>
    </row>
    <row r="152" spans="8:34">
      <c r="H152" s="153">
        <v>41875</v>
      </c>
      <c r="I152" s="78">
        <v>2365.364</v>
      </c>
      <c r="J152" s="78">
        <v>2670.6147999999998</v>
      </c>
      <c r="K152" s="78">
        <v>1289.9056</v>
      </c>
      <c r="L152" s="78">
        <v>2664.3002999999999</v>
      </c>
      <c r="M152" s="78">
        <v>2660.6808000000001</v>
      </c>
      <c r="O152" s="13">
        <f t="shared" si="33"/>
        <v>41875</v>
      </c>
      <c r="P152" s="2">
        <f t="shared" si="34"/>
        <v>-0.11392264704934818</v>
      </c>
      <c r="Q152" s="2">
        <f t="shared" si="35"/>
        <v>0.27711556540647564</v>
      </c>
      <c r="R152" s="2">
        <f t="shared" si="36"/>
        <v>-0.31731120116558853</v>
      </c>
      <c r="S152" s="2">
        <f t="shared" si="37"/>
        <v>0.28330394445769813</v>
      </c>
      <c r="T152" s="2">
        <f t="shared" si="38"/>
        <v>1.2877634596990624</v>
      </c>
      <c r="V152" s="20"/>
      <c r="W152" s="21"/>
      <c r="X152" s="21"/>
      <c r="Y152" s="21"/>
      <c r="Z152" s="2"/>
      <c r="AA152" s="2"/>
      <c r="AC152" s="21"/>
      <c r="AD152" s="21"/>
      <c r="AE152" s="21"/>
      <c r="AF152" s="21"/>
      <c r="AG152" s="2"/>
      <c r="AH152" s="2"/>
    </row>
    <row r="153" spans="8:34">
      <c r="H153" s="153">
        <v>41882</v>
      </c>
      <c r="I153" s="78">
        <v>2338.2869999999998</v>
      </c>
      <c r="J153" s="78">
        <v>2607.4358999999999</v>
      </c>
      <c r="K153" s="78">
        <v>1275.5579</v>
      </c>
      <c r="L153" s="78">
        <v>2602.6309999999999</v>
      </c>
      <c r="M153" s="78">
        <v>2577.5855000000001</v>
      </c>
      <c r="O153" s="13">
        <f t="shared" si="33"/>
        <v>41882</v>
      </c>
      <c r="P153" s="2">
        <f t="shared" si="34"/>
        <v>-0.12406582860019832</v>
      </c>
      <c r="Q153" s="2">
        <f t="shared" si="35"/>
        <v>0.24690276324749005</v>
      </c>
      <c r="R153" s="2">
        <f t="shared" si="36"/>
        <v>-0.32490479102133962</v>
      </c>
      <c r="S153" s="2">
        <f t="shared" si="37"/>
        <v>0.25359991449457997</v>
      </c>
      <c r="T153" s="2">
        <f t="shared" si="38"/>
        <v>1.2163146819979826</v>
      </c>
      <c r="V153" s="20"/>
      <c r="W153" s="21"/>
      <c r="X153" s="21"/>
      <c r="Y153" s="21"/>
      <c r="Z153" s="2"/>
      <c r="AA153" s="2"/>
      <c r="AC153" s="21"/>
      <c r="AD153" s="21"/>
      <c r="AE153" s="21"/>
      <c r="AF153" s="21"/>
      <c r="AG153" s="2"/>
      <c r="AH153" s="2"/>
    </row>
    <row r="154" spans="8:34">
      <c r="H154" s="153">
        <v>41889</v>
      </c>
      <c r="I154" s="78">
        <v>2449.259</v>
      </c>
      <c r="J154" s="78">
        <v>2771.4404</v>
      </c>
      <c r="K154" s="78">
        <v>1324.8510000000001</v>
      </c>
      <c r="L154" s="78">
        <v>2766.5279999999998</v>
      </c>
      <c r="M154" s="78">
        <v>2769.0803000000001</v>
      </c>
      <c r="O154" s="13">
        <f t="shared" si="33"/>
        <v>41889</v>
      </c>
      <c r="P154" s="2">
        <f t="shared" si="34"/>
        <v>-8.2495154483385957E-2</v>
      </c>
      <c r="Q154" s="2">
        <f t="shared" si="35"/>
        <v>0.32533140812233552</v>
      </c>
      <c r="R154" s="2">
        <f t="shared" si="36"/>
        <v>-0.29881617862224263</v>
      </c>
      <c r="S154" s="2">
        <f t="shared" si="37"/>
        <v>0.33254359309746984</v>
      </c>
      <c r="T154" s="2">
        <f t="shared" si="38"/>
        <v>1.3809698357324627</v>
      </c>
      <c r="V154" s="20"/>
      <c r="W154" s="21"/>
      <c r="X154" s="21"/>
      <c r="Y154" s="21"/>
      <c r="Z154" s="2"/>
      <c r="AA154" s="2"/>
      <c r="AC154" s="21"/>
      <c r="AD154" s="21"/>
      <c r="AE154" s="21"/>
      <c r="AF154" s="21"/>
      <c r="AG154" s="2"/>
      <c r="AH154" s="2"/>
    </row>
    <row r="155" spans="8:34">
      <c r="H155" s="153">
        <v>41896</v>
      </c>
      <c r="I155" s="78">
        <v>2438.3580000000002</v>
      </c>
      <c r="J155" s="78">
        <v>2822.9205999999999</v>
      </c>
      <c r="K155" s="78">
        <v>1315.2691</v>
      </c>
      <c r="L155" s="78">
        <v>2841.5868999999998</v>
      </c>
      <c r="M155" s="78">
        <v>2777.0655999999999</v>
      </c>
      <c r="O155" s="13">
        <f t="shared" si="33"/>
        <v>41896</v>
      </c>
      <c r="P155" s="2">
        <f t="shared" si="34"/>
        <v>-8.6578724379822503E-2</v>
      </c>
      <c r="Q155" s="2">
        <f t="shared" si="35"/>
        <v>0.34994977117875159</v>
      </c>
      <c r="R155" s="2">
        <f t="shared" si="36"/>
        <v>-0.30388744569911363</v>
      </c>
      <c r="S155" s="2">
        <f t="shared" si="37"/>
        <v>0.36869694354248383</v>
      </c>
      <c r="T155" s="2">
        <f t="shared" si="38"/>
        <v>1.3878359271308502</v>
      </c>
      <c r="V155" s="20"/>
      <c r="W155" s="21"/>
      <c r="X155" s="21"/>
      <c r="Y155" s="21"/>
      <c r="Z155" s="2"/>
      <c r="AA155" s="2"/>
      <c r="AC155" s="21"/>
      <c r="AD155" s="21"/>
      <c r="AE155" s="21"/>
      <c r="AF155" s="21"/>
      <c r="AG155" s="2"/>
      <c r="AH155" s="2"/>
    </row>
    <row r="156" spans="8:34">
      <c r="H156" s="153">
        <v>41901</v>
      </c>
      <c r="I156" s="78">
        <v>2425.2109999999998</v>
      </c>
      <c r="J156" s="78">
        <v>2808.6765999999998</v>
      </c>
      <c r="K156" s="78">
        <v>1327.192</v>
      </c>
      <c r="L156" s="78">
        <v>2838.8045000000002</v>
      </c>
      <c r="M156" s="78">
        <v>2705.9992999999999</v>
      </c>
      <c r="O156" s="66">
        <f t="shared" si="33"/>
        <v>41901</v>
      </c>
      <c r="P156" s="2">
        <f t="shared" si="34"/>
        <v>-9.1503657269323968E-2</v>
      </c>
      <c r="Q156" s="2">
        <f t="shared" si="35"/>
        <v>0.3431381433417271</v>
      </c>
      <c r="R156" s="2">
        <f t="shared" si="36"/>
        <v>-0.29757719301114738</v>
      </c>
      <c r="S156" s="2">
        <f t="shared" si="37"/>
        <v>0.36735675494022346</v>
      </c>
      <c r="T156" s="2">
        <f t="shared" si="38"/>
        <v>1.326730181429971</v>
      </c>
      <c r="V156" s="20"/>
      <c r="W156" s="21"/>
      <c r="X156" s="21"/>
      <c r="Y156" s="21"/>
      <c r="Z156" s="2"/>
      <c r="AA156" s="2"/>
      <c r="AC156" s="21"/>
      <c r="AD156" s="21"/>
      <c r="AE156" s="21"/>
      <c r="AF156" s="21"/>
      <c r="AG156" s="2"/>
      <c r="AH156" s="2"/>
    </row>
    <row r="157" spans="8:34">
      <c r="H157" s="153">
        <v>41882</v>
      </c>
      <c r="I157" s="78">
        <v>2338.2869999999998</v>
      </c>
      <c r="J157" s="78">
        <v>2607.4358999999999</v>
      </c>
      <c r="K157" s="78">
        <v>1275.5579</v>
      </c>
      <c r="L157" s="78">
        <v>2602.6309999999999</v>
      </c>
      <c r="M157" s="78">
        <v>2577.5855000000001</v>
      </c>
      <c r="N157" s="1"/>
      <c r="O157" s="1"/>
      <c r="P157" s="21"/>
      <c r="Q157" s="21"/>
      <c r="R157" s="21"/>
      <c r="S157" s="21"/>
      <c r="T157" s="21"/>
      <c r="W157" s="14"/>
      <c r="X157" s="14"/>
      <c r="Y157" s="14"/>
      <c r="AC157" s="21"/>
      <c r="AD157" s="21"/>
      <c r="AE157" s="21"/>
      <c r="AF157" s="21"/>
    </row>
    <row r="158" spans="8:34">
      <c r="H158" s="153">
        <v>41889</v>
      </c>
      <c r="I158" s="78">
        <v>2449.259</v>
      </c>
      <c r="J158" s="78">
        <v>2771.4404</v>
      </c>
      <c r="K158" s="78">
        <v>1324.8510000000001</v>
      </c>
      <c r="L158" s="78">
        <v>2766.5279999999998</v>
      </c>
      <c r="M158" s="78">
        <v>2769.0803000000001</v>
      </c>
      <c r="N158" s="1"/>
      <c r="O158" s="1"/>
      <c r="P158" s="21"/>
      <c r="Q158" s="21"/>
      <c r="R158" s="21"/>
      <c r="S158" s="21"/>
      <c r="T158" s="21"/>
      <c r="W158" s="14"/>
      <c r="X158" s="14"/>
      <c r="Y158" s="14"/>
      <c r="AC158" s="21"/>
      <c r="AD158" s="21"/>
      <c r="AE158" s="21"/>
      <c r="AF158" s="21"/>
    </row>
    <row r="159" spans="8:34">
      <c r="H159" s="153">
        <v>41896</v>
      </c>
      <c r="I159" s="78">
        <v>2438.3580000000002</v>
      </c>
      <c r="J159" s="78">
        <v>2822.9205999999999</v>
      </c>
      <c r="K159" s="78">
        <v>1315.2691</v>
      </c>
      <c r="L159" s="78">
        <v>2841.5868999999998</v>
      </c>
      <c r="M159" s="78">
        <v>2777.0655999999999</v>
      </c>
      <c r="N159" s="1"/>
      <c r="O159" s="1"/>
      <c r="P159" s="21"/>
      <c r="Q159" s="21"/>
      <c r="R159" s="21"/>
      <c r="S159" s="21"/>
      <c r="T159" s="21"/>
      <c r="W159" s="14"/>
      <c r="X159" s="14"/>
      <c r="Y159" s="14"/>
      <c r="AC159" s="21"/>
      <c r="AD159" s="21"/>
      <c r="AE159" s="21"/>
      <c r="AF159" s="21"/>
    </row>
    <row r="160" spans="8:34">
      <c r="H160" s="153">
        <v>41901</v>
      </c>
      <c r="I160" s="78">
        <v>2425.2109999999998</v>
      </c>
      <c r="J160" s="78">
        <v>2808.6765999999998</v>
      </c>
      <c r="K160" s="78">
        <v>1327.192</v>
      </c>
      <c r="L160" s="78">
        <v>2838.8045000000002</v>
      </c>
      <c r="M160" s="78">
        <v>2705.9992999999999</v>
      </c>
      <c r="N160" s="1"/>
      <c r="O160" s="1"/>
      <c r="P160" s="21"/>
      <c r="Q160" s="21"/>
      <c r="R160" s="21"/>
      <c r="S160" s="21"/>
      <c r="T160" s="21"/>
      <c r="W160" s="14"/>
      <c r="X160" s="14"/>
      <c r="Y160" s="14"/>
      <c r="AC160" s="21"/>
      <c r="AD160" s="21"/>
      <c r="AE160" s="21"/>
      <c r="AF160" s="21"/>
    </row>
    <row r="161" spans="8:32">
      <c r="H161" s="137"/>
      <c r="I161" s="139"/>
      <c r="J161" s="139"/>
      <c r="K161" s="139"/>
      <c r="L161" s="139"/>
      <c r="M161" s="139"/>
      <c r="N161" s="1"/>
      <c r="O161" s="1"/>
      <c r="P161" s="21"/>
      <c r="Q161" s="21"/>
      <c r="R161" s="21"/>
      <c r="S161" s="21"/>
      <c r="T161" s="21"/>
      <c r="W161" s="14"/>
      <c r="X161" s="14"/>
      <c r="Y161" s="14"/>
      <c r="AC161" s="21"/>
      <c r="AD161" s="21"/>
      <c r="AE161" s="21"/>
      <c r="AF161" s="21"/>
    </row>
    <row r="162" spans="8:32">
      <c r="H162" s="137"/>
      <c r="I162" s="139"/>
      <c r="J162" s="139"/>
      <c r="K162" s="139"/>
      <c r="L162" s="139"/>
      <c r="M162" s="139"/>
      <c r="N162" s="1"/>
      <c r="O162" s="1"/>
      <c r="P162" s="21"/>
      <c r="Q162" s="21"/>
      <c r="R162" s="21"/>
      <c r="S162" s="21"/>
      <c r="T162" s="21"/>
      <c r="W162" s="14"/>
      <c r="X162" s="14"/>
      <c r="Y162" s="14"/>
      <c r="AC162" s="21"/>
      <c r="AD162" s="21"/>
      <c r="AE162" s="21"/>
      <c r="AF162" s="21"/>
    </row>
    <row r="163" spans="8:32">
      <c r="H163" s="138"/>
      <c r="I163" s="140"/>
      <c r="J163" s="140"/>
      <c r="K163" s="140"/>
      <c r="L163" s="140"/>
      <c r="M163" s="140"/>
      <c r="O163" s="13"/>
      <c r="P163" s="21"/>
      <c r="Q163" s="21"/>
      <c r="R163" s="21"/>
      <c r="S163" s="21"/>
      <c r="T163" s="21"/>
      <c r="W163" s="14"/>
      <c r="X163" s="14"/>
      <c r="Y163" s="14"/>
      <c r="AC163" s="21"/>
      <c r="AD163" s="21"/>
      <c r="AE163" s="21"/>
      <c r="AF163" s="21"/>
    </row>
    <row r="164" spans="8:32">
      <c r="H164" s="138"/>
      <c r="I164" s="140"/>
      <c r="J164" s="140"/>
      <c r="K164" s="140"/>
      <c r="L164" s="140"/>
      <c r="M164" s="140"/>
      <c r="O164" s="13"/>
      <c r="P164" s="21"/>
      <c r="Q164" s="21"/>
      <c r="R164" s="21"/>
      <c r="S164" s="21"/>
      <c r="T164" s="21"/>
      <c r="W164" s="14"/>
      <c r="X164" s="14"/>
      <c r="Y164" s="14"/>
      <c r="AC164" s="21"/>
      <c r="AD164" s="21"/>
      <c r="AE164" s="21"/>
      <c r="AF164" s="21"/>
    </row>
    <row r="165" spans="8:32">
      <c r="H165" s="138"/>
      <c r="I165" s="140"/>
      <c r="J165" s="140"/>
      <c r="K165" s="140"/>
      <c r="L165" s="140"/>
      <c r="M165" s="140"/>
      <c r="O165" s="13"/>
      <c r="P165" s="21"/>
      <c r="Q165" s="21"/>
      <c r="R165" s="21"/>
      <c r="S165" s="21"/>
      <c r="T165" s="21"/>
      <c r="W165" s="14"/>
      <c r="X165" s="14"/>
      <c r="Y165" s="14"/>
      <c r="AC165" s="21"/>
      <c r="AD165" s="21"/>
      <c r="AE165" s="21"/>
      <c r="AF165" s="21"/>
    </row>
    <row r="166" spans="8:32">
      <c r="H166" s="138"/>
      <c r="I166" s="140"/>
      <c r="J166" s="140"/>
      <c r="K166" s="140"/>
      <c r="L166" s="140"/>
      <c r="M166" s="140"/>
      <c r="O166" s="13"/>
      <c r="P166" s="21"/>
      <c r="Q166" s="21"/>
      <c r="R166" s="21"/>
      <c r="S166" s="21"/>
      <c r="T166" s="21"/>
      <c r="W166" s="14"/>
      <c r="X166" s="14"/>
      <c r="Y166" s="14"/>
      <c r="AC166" s="21"/>
      <c r="AD166" s="21"/>
      <c r="AE166" s="21"/>
      <c r="AF166" s="21"/>
    </row>
    <row r="167" spans="8:32">
      <c r="H167" s="138"/>
      <c r="I167" s="140"/>
      <c r="J167" s="140"/>
      <c r="K167" s="140"/>
      <c r="L167" s="140"/>
      <c r="M167" s="140"/>
      <c r="O167" s="13"/>
      <c r="P167" s="21"/>
      <c r="Q167" s="21"/>
      <c r="R167" s="21"/>
      <c r="S167" s="21"/>
      <c r="T167" s="21"/>
      <c r="W167" s="14"/>
      <c r="X167" s="14"/>
      <c r="Y167" s="14"/>
      <c r="AC167" s="21"/>
      <c r="AD167" s="21"/>
      <c r="AE167" s="21"/>
      <c r="AF167" s="21"/>
    </row>
    <row r="168" spans="8:32">
      <c r="H168" s="138"/>
      <c r="I168" s="140"/>
      <c r="J168" s="140"/>
      <c r="K168" s="140"/>
      <c r="L168" s="140"/>
      <c r="M168" s="140"/>
      <c r="O168" s="13"/>
      <c r="P168" s="21"/>
      <c r="Q168" s="21"/>
      <c r="R168" s="21"/>
      <c r="S168" s="21"/>
      <c r="T168" s="21"/>
      <c r="W168" s="14"/>
      <c r="X168" s="14"/>
      <c r="Y168" s="14"/>
      <c r="AC168" s="21"/>
      <c r="AD168" s="21"/>
      <c r="AE168" s="21"/>
      <c r="AF168" s="21"/>
    </row>
    <row r="169" spans="8:32">
      <c r="H169" s="138"/>
      <c r="I169" s="140"/>
      <c r="J169" s="140"/>
      <c r="K169" s="140"/>
      <c r="L169" s="140"/>
      <c r="M169" s="140"/>
      <c r="O169" s="13"/>
      <c r="P169" s="21"/>
      <c r="Q169" s="21"/>
      <c r="R169" s="21"/>
      <c r="S169" s="21"/>
      <c r="T169" s="21"/>
      <c r="W169" s="14"/>
      <c r="X169" s="14"/>
      <c r="Y169" s="14"/>
      <c r="AC169" s="21"/>
      <c r="AD169" s="21"/>
      <c r="AE169" s="21"/>
      <c r="AF169" s="21"/>
    </row>
    <row r="170" spans="8:32">
      <c r="H170" s="138"/>
      <c r="I170" s="140"/>
      <c r="J170" s="140"/>
      <c r="K170" s="140"/>
      <c r="L170" s="140"/>
      <c r="M170" s="140"/>
      <c r="O170" s="13"/>
      <c r="P170" s="21"/>
      <c r="Q170" s="21"/>
      <c r="R170" s="21"/>
      <c r="S170" s="21"/>
      <c r="T170" s="21"/>
      <c r="W170" s="14"/>
      <c r="X170" s="14"/>
      <c r="Y170" s="14"/>
      <c r="AC170" s="21"/>
      <c r="AD170" s="21"/>
      <c r="AE170" s="21"/>
      <c r="AF170" s="21"/>
    </row>
    <row r="171" spans="8:32">
      <c r="H171" s="138"/>
      <c r="I171" s="140"/>
      <c r="J171" s="140"/>
      <c r="K171" s="140"/>
      <c r="L171" s="140"/>
      <c r="M171" s="140"/>
      <c r="O171" s="13"/>
      <c r="P171" s="21"/>
      <c r="Q171" s="21"/>
      <c r="R171" s="21"/>
      <c r="S171" s="21"/>
      <c r="T171" s="21"/>
      <c r="W171" s="14"/>
      <c r="X171" s="14"/>
      <c r="Y171" s="14"/>
      <c r="AC171" s="21"/>
      <c r="AD171" s="21"/>
      <c r="AE171" s="21"/>
      <c r="AF171" s="21"/>
    </row>
    <row r="172" spans="8:32">
      <c r="H172" s="138"/>
      <c r="I172" s="140"/>
      <c r="J172" s="140"/>
      <c r="K172" s="140"/>
      <c r="L172" s="140"/>
      <c r="M172" s="140"/>
      <c r="O172" s="13"/>
      <c r="P172" s="21"/>
      <c r="Q172" s="21"/>
      <c r="R172" s="21"/>
      <c r="S172" s="21"/>
      <c r="T172" s="21"/>
      <c r="W172" s="14"/>
      <c r="X172" s="14"/>
      <c r="Y172" s="14"/>
      <c r="AC172" s="21"/>
      <c r="AD172" s="21"/>
      <c r="AE172" s="21"/>
      <c r="AF172" s="21"/>
    </row>
    <row r="173" spans="8:32">
      <c r="H173" s="138"/>
      <c r="I173" s="140"/>
      <c r="J173" s="140"/>
      <c r="K173" s="140"/>
      <c r="L173" s="140"/>
      <c r="M173" s="140"/>
      <c r="O173" s="13"/>
      <c r="P173" s="21"/>
      <c r="Q173" s="21"/>
      <c r="R173" s="21"/>
      <c r="S173" s="21"/>
      <c r="T173" s="21"/>
      <c r="W173" s="14"/>
      <c r="X173" s="14"/>
      <c r="Y173" s="14"/>
      <c r="AC173" s="21"/>
      <c r="AD173" s="21"/>
      <c r="AE173" s="21"/>
      <c r="AF173" s="21"/>
    </row>
    <row r="174" spans="8:32">
      <c r="H174" s="138"/>
      <c r="I174" s="140"/>
      <c r="J174" s="140"/>
      <c r="K174" s="140"/>
      <c r="L174" s="140"/>
      <c r="M174" s="140"/>
      <c r="O174" s="13"/>
      <c r="P174" s="21"/>
      <c r="Q174" s="21"/>
      <c r="R174" s="21"/>
      <c r="S174" s="21"/>
      <c r="T174" s="21"/>
      <c r="W174" s="14"/>
      <c r="X174" s="14"/>
      <c r="Y174" s="14"/>
      <c r="AC174" s="21"/>
      <c r="AD174" s="21"/>
      <c r="AE174" s="21"/>
      <c r="AF174" s="21"/>
    </row>
    <row r="175" spans="8:32">
      <c r="H175" s="138"/>
      <c r="I175" s="140"/>
      <c r="J175" s="140"/>
      <c r="K175" s="140"/>
      <c r="L175" s="140"/>
      <c r="M175" s="140"/>
      <c r="O175" s="13"/>
      <c r="P175" s="21"/>
      <c r="Q175" s="21"/>
      <c r="R175" s="21"/>
      <c r="S175" s="21"/>
      <c r="T175" s="21"/>
      <c r="W175" s="14"/>
      <c r="X175" s="14"/>
      <c r="Y175" s="14"/>
      <c r="AC175" s="21"/>
      <c r="AD175" s="21"/>
      <c r="AE175" s="21"/>
      <c r="AF175" s="21"/>
    </row>
    <row r="176" spans="8:32">
      <c r="H176" s="138"/>
      <c r="I176" s="140"/>
      <c r="J176" s="140"/>
      <c r="K176" s="140"/>
      <c r="L176" s="140"/>
      <c r="M176" s="140"/>
      <c r="O176" s="13"/>
      <c r="P176" s="21"/>
      <c r="Q176" s="21"/>
      <c r="R176" s="21"/>
      <c r="S176" s="21"/>
      <c r="T176" s="21"/>
      <c r="W176" s="14"/>
      <c r="X176" s="14"/>
      <c r="Y176" s="14"/>
      <c r="AC176" s="21"/>
      <c r="AD176" s="21"/>
      <c r="AE176" s="21"/>
      <c r="AF176" s="21"/>
    </row>
    <row r="177" spans="8:32">
      <c r="H177" s="138"/>
      <c r="I177" s="140"/>
      <c r="J177" s="140"/>
      <c r="K177" s="140"/>
      <c r="L177" s="140"/>
      <c r="M177" s="140"/>
      <c r="O177" s="13"/>
      <c r="P177" s="21"/>
      <c r="Q177" s="21"/>
      <c r="R177" s="21"/>
      <c r="S177" s="21"/>
      <c r="T177" s="21"/>
      <c r="W177" s="14"/>
      <c r="X177" s="14"/>
      <c r="Y177" s="14"/>
      <c r="AC177" s="21"/>
      <c r="AD177" s="21"/>
      <c r="AE177" s="21"/>
      <c r="AF177" s="21"/>
    </row>
    <row r="178" spans="8:32">
      <c r="H178" s="138"/>
      <c r="I178" s="140"/>
      <c r="J178" s="140"/>
      <c r="K178" s="140"/>
      <c r="L178" s="140"/>
      <c r="M178" s="140"/>
      <c r="O178" s="13"/>
      <c r="P178" s="21"/>
      <c r="Q178" s="21"/>
      <c r="R178" s="21"/>
      <c r="S178" s="21"/>
      <c r="T178" s="21"/>
      <c r="W178" s="14"/>
      <c r="X178" s="14"/>
      <c r="Y178" s="14"/>
      <c r="AC178" s="21"/>
      <c r="AD178" s="21"/>
      <c r="AE178" s="21"/>
      <c r="AF178" s="21"/>
    </row>
    <row r="179" spans="8:32">
      <c r="H179" s="138"/>
      <c r="I179" s="140"/>
      <c r="J179" s="140"/>
      <c r="K179" s="140"/>
      <c r="L179" s="140"/>
      <c r="M179" s="140"/>
      <c r="O179" s="13"/>
      <c r="P179" s="21"/>
      <c r="Q179" s="21"/>
      <c r="R179" s="21"/>
      <c r="S179" s="21"/>
      <c r="T179" s="21"/>
      <c r="W179" s="14"/>
      <c r="X179" s="14"/>
      <c r="Y179" s="14"/>
      <c r="AC179" s="21"/>
      <c r="AD179" s="21"/>
      <c r="AE179" s="21"/>
      <c r="AF179" s="21"/>
    </row>
    <row r="180" spans="8:32">
      <c r="H180" s="138"/>
      <c r="I180" s="140"/>
      <c r="J180" s="140"/>
      <c r="K180" s="140"/>
      <c r="L180" s="140"/>
      <c r="M180" s="140"/>
      <c r="O180" s="13"/>
      <c r="P180" s="21"/>
      <c r="Q180" s="21"/>
      <c r="R180" s="21"/>
      <c r="S180" s="21"/>
      <c r="T180" s="21"/>
      <c r="W180" s="14"/>
      <c r="X180" s="14"/>
      <c r="Y180" s="14"/>
      <c r="AC180" s="21"/>
      <c r="AD180" s="21"/>
      <c r="AE180" s="21"/>
      <c r="AF180" s="21"/>
    </row>
    <row r="181" spans="8:32">
      <c r="H181" s="138"/>
      <c r="I181" s="140"/>
      <c r="J181" s="140"/>
      <c r="K181" s="140"/>
      <c r="L181" s="140"/>
      <c r="M181" s="140"/>
      <c r="O181" s="13"/>
      <c r="P181" s="21"/>
      <c r="Q181" s="21"/>
      <c r="R181" s="21"/>
      <c r="S181" s="21"/>
      <c r="T181" s="21"/>
      <c r="W181" s="14"/>
      <c r="X181" s="14"/>
      <c r="Y181" s="14"/>
      <c r="AC181" s="21"/>
      <c r="AD181" s="21"/>
      <c r="AE181" s="21"/>
      <c r="AF181" s="21"/>
    </row>
    <row r="182" spans="8:32">
      <c r="H182" s="138"/>
      <c r="I182" s="140"/>
      <c r="J182" s="140"/>
      <c r="K182" s="140"/>
      <c r="L182" s="140"/>
      <c r="M182" s="140"/>
      <c r="O182" s="13"/>
      <c r="P182" s="21"/>
      <c r="Q182" s="21"/>
      <c r="R182" s="21"/>
      <c r="S182" s="21"/>
      <c r="T182" s="21"/>
      <c r="AC182" s="21"/>
      <c r="AD182" s="21"/>
      <c r="AE182" s="21"/>
      <c r="AF182" s="21"/>
    </row>
    <row r="183" spans="8:32">
      <c r="H183" s="138"/>
      <c r="I183" s="140"/>
      <c r="J183" s="140"/>
      <c r="K183" s="140"/>
      <c r="L183" s="140"/>
      <c r="M183" s="140"/>
      <c r="O183" s="13"/>
      <c r="P183" s="21"/>
      <c r="Q183" s="21"/>
      <c r="R183" s="21"/>
      <c r="S183" s="21"/>
      <c r="T183" s="21"/>
      <c r="AC183" s="21"/>
      <c r="AD183" s="21"/>
      <c r="AE183" s="21"/>
      <c r="AF183" s="21"/>
    </row>
    <row r="184" spans="8:32">
      <c r="H184" s="138"/>
      <c r="I184" s="140"/>
      <c r="J184" s="140"/>
      <c r="K184" s="140"/>
      <c r="L184" s="140"/>
      <c r="M184" s="140"/>
      <c r="O184" s="13"/>
      <c r="P184" s="21"/>
      <c r="Q184" s="21"/>
      <c r="R184" s="21"/>
      <c r="S184" s="21"/>
      <c r="T184" s="21"/>
      <c r="AC184" s="21"/>
      <c r="AD184" s="21"/>
      <c r="AE184" s="21"/>
      <c r="AF184" s="21"/>
    </row>
    <row r="185" spans="8:32">
      <c r="H185" s="138"/>
      <c r="I185" s="140"/>
      <c r="J185" s="140"/>
      <c r="K185" s="140"/>
      <c r="L185" s="140"/>
      <c r="M185" s="140"/>
      <c r="O185" s="13"/>
      <c r="P185" s="21"/>
      <c r="Q185" s="21"/>
      <c r="R185" s="21"/>
      <c r="S185" s="21"/>
      <c r="T185" s="21"/>
      <c r="AC185" s="21"/>
      <c r="AD185" s="21"/>
      <c r="AE185" s="21"/>
      <c r="AF185" s="21"/>
    </row>
    <row r="186" spans="8:32">
      <c r="H186" s="138"/>
      <c r="I186" s="140"/>
      <c r="J186" s="140"/>
      <c r="K186" s="140"/>
      <c r="L186" s="140"/>
      <c r="M186" s="140"/>
      <c r="O186" s="13"/>
      <c r="P186" s="21"/>
      <c r="Q186" s="21"/>
      <c r="R186" s="21"/>
      <c r="S186" s="21"/>
      <c r="T186" s="21"/>
      <c r="AC186" s="21"/>
      <c r="AD186" s="21"/>
      <c r="AE186" s="21"/>
      <c r="AF186" s="21"/>
    </row>
    <row r="187" spans="8:32">
      <c r="H187" s="138"/>
      <c r="I187" s="140"/>
      <c r="J187" s="140"/>
      <c r="K187" s="140"/>
      <c r="L187" s="140"/>
      <c r="M187" s="140"/>
      <c r="O187" s="13"/>
      <c r="P187" s="21"/>
      <c r="Q187" s="21"/>
      <c r="R187" s="21"/>
      <c r="S187" s="21"/>
      <c r="T187" s="21"/>
      <c r="AC187" s="21"/>
      <c r="AD187" s="21"/>
      <c r="AE187" s="21"/>
      <c r="AF187" s="21"/>
    </row>
    <row r="188" spans="8:32">
      <c r="H188" s="138"/>
      <c r="I188" s="140"/>
      <c r="J188" s="140"/>
      <c r="K188" s="140"/>
      <c r="L188" s="140"/>
      <c r="M188" s="140"/>
      <c r="O188" s="13"/>
      <c r="P188" s="21"/>
      <c r="Q188" s="21"/>
      <c r="R188" s="21"/>
      <c r="S188" s="21"/>
      <c r="T188" s="21"/>
      <c r="AC188" s="21"/>
      <c r="AD188" s="21"/>
      <c r="AE188" s="21"/>
      <c r="AF188" s="21"/>
    </row>
    <row r="189" spans="8:32">
      <c r="H189" s="138"/>
      <c r="I189" s="140"/>
      <c r="J189" s="140"/>
      <c r="K189" s="140"/>
      <c r="L189" s="140"/>
      <c r="M189" s="140"/>
      <c r="O189" s="13"/>
      <c r="P189" s="21"/>
      <c r="Q189" s="21"/>
      <c r="R189" s="21"/>
      <c r="S189" s="21"/>
      <c r="T189" s="21"/>
      <c r="AC189" s="21"/>
      <c r="AD189" s="21"/>
      <c r="AE189" s="21"/>
      <c r="AF189" s="21"/>
    </row>
    <row r="190" spans="8:32">
      <c r="H190" s="138"/>
      <c r="I190" s="140"/>
      <c r="J190" s="140"/>
      <c r="K190" s="140"/>
      <c r="L190" s="140"/>
      <c r="M190" s="140"/>
      <c r="O190" s="13"/>
      <c r="P190" s="21"/>
      <c r="Q190" s="21"/>
      <c r="R190" s="21"/>
      <c r="S190" s="21"/>
      <c r="T190" s="21"/>
      <c r="AC190" s="21"/>
      <c r="AD190" s="21"/>
      <c r="AE190" s="21"/>
      <c r="AF190" s="21"/>
    </row>
    <row r="191" spans="8:32">
      <c r="H191" s="138"/>
      <c r="I191" s="140"/>
      <c r="J191" s="140"/>
      <c r="K191" s="140"/>
      <c r="L191" s="140"/>
      <c r="M191" s="140"/>
      <c r="O191" s="13"/>
      <c r="P191" s="21"/>
      <c r="Q191" s="21"/>
      <c r="R191" s="21"/>
      <c r="S191" s="21"/>
      <c r="T191" s="21"/>
      <c r="AC191" s="21"/>
      <c r="AD191" s="21"/>
      <c r="AE191" s="21"/>
      <c r="AF191" s="21"/>
    </row>
    <row r="192" spans="8:32">
      <c r="H192" s="138"/>
      <c r="I192" s="140"/>
      <c r="J192" s="140"/>
      <c r="K192" s="140"/>
      <c r="L192" s="140"/>
      <c r="M192" s="140"/>
      <c r="O192" s="13"/>
      <c r="P192" s="21"/>
      <c r="Q192" s="21"/>
      <c r="R192" s="21"/>
      <c r="S192" s="21"/>
      <c r="T192" s="21"/>
      <c r="AC192" s="21"/>
      <c r="AD192" s="21"/>
      <c r="AE192" s="21"/>
      <c r="AF192" s="21"/>
    </row>
    <row r="193" spans="8:32">
      <c r="H193" s="138"/>
      <c r="I193" s="140"/>
      <c r="J193" s="140"/>
      <c r="K193" s="140"/>
      <c r="L193" s="140"/>
      <c r="M193" s="140"/>
      <c r="O193" s="13"/>
      <c r="P193" s="21"/>
      <c r="Q193" s="21"/>
      <c r="R193" s="21"/>
      <c r="S193" s="21"/>
      <c r="T193" s="21"/>
      <c r="AC193" s="21"/>
      <c r="AD193" s="21"/>
      <c r="AE193" s="21"/>
      <c r="AF193" s="21"/>
    </row>
    <row r="194" spans="8:32">
      <c r="H194" s="138"/>
      <c r="I194" s="140"/>
      <c r="J194" s="140"/>
      <c r="K194" s="140"/>
      <c r="L194" s="140"/>
      <c r="M194" s="140"/>
      <c r="O194" s="13"/>
      <c r="P194" s="21"/>
      <c r="Q194" s="21"/>
      <c r="R194" s="21"/>
      <c r="S194" s="21"/>
      <c r="T194" s="21"/>
      <c r="AC194" s="21"/>
      <c r="AD194" s="21"/>
      <c r="AE194" s="21"/>
      <c r="AF194" s="21"/>
    </row>
    <row r="195" spans="8:32">
      <c r="H195" s="138"/>
      <c r="I195" s="140"/>
      <c r="J195" s="140"/>
      <c r="K195" s="140"/>
      <c r="L195" s="140"/>
      <c r="M195" s="140"/>
      <c r="O195" s="13"/>
      <c r="P195" s="21"/>
      <c r="Q195" s="21"/>
      <c r="R195" s="21"/>
      <c r="S195" s="21"/>
      <c r="T195" s="21"/>
      <c r="AC195" s="21"/>
      <c r="AD195" s="21"/>
      <c r="AE195" s="21"/>
      <c r="AF195" s="21"/>
    </row>
    <row r="196" spans="8:32">
      <c r="H196" s="138"/>
      <c r="I196" s="140"/>
      <c r="J196" s="140"/>
      <c r="K196" s="140"/>
      <c r="L196" s="140"/>
      <c r="M196" s="140"/>
      <c r="O196" s="13"/>
      <c r="P196" s="21"/>
      <c r="Q196" s="21"/>
      <c r="R196" s="21"/>
      <c r="S196" s="21"/>
      <c r="T196" s="21"/>
      <c r="AC196" s="21"/>
      <c r="AD196" s="21"/>
      <c r="AE196" s="21"/>
      <c r="AF196" s="21"/>
    </row>
    <row r="197" spans="8:32">
      <c r="H197" s="138"/>
      <c r="I197" s="140"/>
      <c r="J197" s="140"/>
      <c r="K197" s="140"/>
      <c r="L197" s="140"/>
      <c r="M197" s="140"/>
      <c r="O197" s="13"/>
      <c r="P197" s="21"/>
      <c r="Q197" s="21"/>
      <c r="R197" s="21"/>
      <c r="S197" s="21"/>
      <c r="T197" s="21"/>
      <c r="AC197" s="21"/>
      <c r="AD197" s="21"/>
      <c r="AE197" s="21"/>
      <c r="AF197" s="21"/>
    </row>
    <row r="198" spans="8:32">
      <c r="H198" s="138"/>
      <c r="I198" s="140"/>
      <c r="J198" s="140"/>
      <c r="K198" s="140"/>
      <c r="L198" s="140"/>
      <c r="M198" s="140"/>
      <c r="O198" s="13"/>
      <c r="P198" s="21"/>
      <c r="Q198" s="21"/>
      <c r="R198" s="21"/>
      <c r="S198" s="21"/>
      <c r="T198" s="21"/>
      <c r="AC198" s="21"/>
      <c r="AD198" s="21"/>
      <c r="AE198" s="21"/>
      <c r="AF198" s="21"/>
    </row>
    <row r="199" spans="8:32">
      <c r="H199" s="138"/>
      <c r="I199" s="140"/>
      <c r="J199" s="140"/>
      <c r="K199" s="140"/>
      <c r="L199" s="140"/>
      <c r="M199" s="140"/>
      <c r="O199" s="13"/>
      <c r="P199" s="21"/>
      <c r="Q199" s="21"/>
      <c r="R199" s="21"/>
      <c r="S199" s="21"/>
      <c r="T199" s="21"/>
      <c r="AC199" s="21"/>
      <c r="AD199" s="21"/>
      <c r="AE199" s="21"/>
      <c r="AF199" s="21"/>
    </row>
    <row r="200" spans="8:32">
      <c r="H200" s="138"/>
      <c r="I200" s="140"/>
      <c r="J200" s="140"/>
      <c r="K200" s="140"/>
      <c r="L200" s="140"/>
      <c r="M200" s="140"/>
      <c r="O200" s="13"/>
      <c r="P200" s="21"/>
      <c r="Q200" s="21"/>
      <c r="R200" s="21"/>
      <c r="S200" s="21"/>
      <c r="T200" s="21"/>
      <c r="AC200" s="21"/>
      <c r="AD200" s="21"/>
      <c r="AE200" s="21"/>
      <c r="AF200" s="21"/>
    </row>
    <row r="201" spans="8:32">
      <c r="H201" s="138"/>
      <c r="I201" s="140"/>
      <c r="J201" s="140"/>
      <c r="K201" s="140"/>
      <c r="L201" s="140"/>
      <c r="M201" s="140"/>
      <c r="O201" s="13"/>
      <c r="P201" s="21"/>
      <c r="Q201" s="21"/>
      <c r="R201" s="21"/>
      <c r="S201" s="21"/>
      <c r="T201" s="21"/>
      <c r="AC201" s="21"/>
      <c r="AD201" s="21"/>
      <c r="AE201" s="21"/>
      <c r="AF201" s="21"/>
    </row>
    <row r="202" spans="8:32">
      <c r="H202" s="138"/>
      <c r="I202" s="140"/>
      <c r="J202" s="140"/>
      <c r="K202" s="140"/>
      <c r="L202" s="140"/>
      <c r="M202" s="140"/>
      <c r="O202" s="13"/>
      <c r="P202" s="21"/>
      <c r="Q202" s="21"/>
      <c r="R202" s="21"/>
      <c r="S202" s="21"/>
      <c r="T202" s="21"/>
      <c r="AC202" s="21"/>
      <c r="AD202" s="21"/>
      <c r="AE202" s="21"/>
      <c r="AF202" s="21"/>
    </row>
    <row r="203" spans="8:32">
      <c r="H203" s="138"/>
      <c r="I203" s="140"/>
      <c r="J203" s="140"/>
      <c r="K203" s="140"/>
      <c r="L203" s="140"/>
      <c r="M203" s="140"/>
      <c r="O203" s="13"/>
      <c r="P203" s="21"/>
      <c r="Q203" s="21"/>
      <c r="R203" s="21"/>
      <c r="S203" s="21"/>
      <c r="T203" s="21"/>
      <c r="AC203" s="21"/>
      <c r="AD203" s="21"/>
      <c r="AE203" s="21"/>
      <c r="AF203" s="21"/>
    </row>
    <row r="204" spans="8:32">
      <c r="H204" s="138"/>
      <c r="I204" s="140"/>
      <c r="J204" s="140"/>
      <c r="K204" s="140"/>
      <c r="L204" s="140"/>
      <c r="M204" s="140"/>
      <c r="O204" s="13"/>
      <c r="P204" s="21"/>
      <c r="Q204" s="21"/>
      <c r="R204" s="21"/>
      <c r="S204" s="21"/>
      <c r="T204" s="21"/>
      <c r="AC204" s="21"/>
      <c r="AD204" s="21"/>
      <c r="AE204" s="21"/>
      <c r="AF204" s="21"/>
    </row>
    <row r="205" spans="8:32">
      <c r="H205" s="138"/>
      <c r="I205" s="140"/>
      <c r="J205" s="140"/>
      <c r="K205" s="140"/>
      <c r="L205" s="140"/>
      <c r="M205" s="140"/>
      <c r="O205" s="13"/>
      <c r="P205" s="21"/>
      <c r="Q205" s="21"/>
      <c r="R205" s="21"/>
      <c r="S205" s="21"/>
      <c r="T205" s="21"/>
      <c r="AC205" s="21"/>
      <c r="AD205" s="21"/>
      <c r="AE205" s="21"/>
      <c r="AF205" s="21"/>
    </row>
    <row r="206" spans="8:32">
      <c r="H206" s="138"/>
      <c r="I206" s="140"/>
      <c r="J206" s="140"/>
      <c r="K206" s="140"/>
      <c r="L206" s="140"/>
      <c r="M206" s="140"/>
      <c r="O206" s="13"/>
      <c r="P206" s="21"/>
      <c r="Q206" s="21"/>
      <c r="R206" s="21"/>
      <c r="S206" s="21"/>
      <c r="T206" s="21"/>
      <c r="AC206" s="21"/>
      <c r="AD206" s="21"/>
      <c r="AE206" s="21"/>
      <c r="AF206" s="21"/>
    </row>
    <row r="207" spans="8:32">
      <c r="H207" s="138"/>
      <c r="I207" s="140"/>
      <c r="J207" s="140"/>
      <c r="K207" s="140"/>
      <c r="L207" s="140"/>
      <c r="M207" s="140"/>
      <c r="O207" s="13"/>
      <c r="P207" s="21"/>
      <c r="Q207" s="21"/>
      <c r="R207" s="21"/>
      <c r="S207" s="21"/>
      <c r="T207" s="21"/>
      <c r="AC207" s="21"/>
      <c r="AD207" s="21"/>
      <c r="AE207" s="21"/>
      <c r="AF207" s="21"/>
    </row>
    <row r="208" spans="8:32">
      <c r="H208" s="138"/>
      <c r="I208" s="140"/>
      <c r="J208" s="140"/>
      <c r="K208" s="140"/>
      <c r="L208" s="140"/>
      <c r="M208" s="140"/>
      <c r="O208" s="13"/>
      <c r="P208" s="21"/>
      <c r="Q208" s="21"/>
      <c r="R208" s="21"/>
      <c r="S208" s="21"/>
      <c r="T208" s="21"/>
      <c r="AC208" s="21"/>
      <c r="AD208" s="21"/>
      <c r="AE208" s="21"/>
      <c r="AF208" s="21"/>
    </row>
    <row r="209" spans="8:32">
      <c r="H209" s="138"/>
      <c r="I209" s="140"/>
      <c r="J209" s="140"/>
      <c r="K209" s="140"/>
      <c r="L209" s="140"/>
      <c r="M209" s="140"/>
      <c r="O209" s="13"/>
      <c r="P209" s="21"/>
      <c r="Q209" s="21"/>
      <c r="R209" s="21"/>
      <c r="S209" s="21"/>
      <c r="T209" s="21"/>
      <c r="AC209" s="21"/>
      <c r="AD209" s="21"/>
      <c r="AE209" s="21"/>
      <c r="AF209" s="21"/>
    </row>
    <row r="210" spans="8:32">
      <c r="H210" s="138"/>
      <c r="I210" s="140"/>
      <c r="J210" s="140"/>
      <c r="K210" s="140"/>
      <c r="L210" s="140"/>
      <c r="M210" s="140"/>
      <c r="O210" s="13"/>
      <c r="P210" s="21"/>
      <c r="Q210" s="21"/>
      <c r="R210" s="21"/>
      <c r="S210" s="21"/>
      <c r="T210" s="21"/>
      <c r="AC210" s="21"/>
      <c r="AD210" s="21"/>
      <c r="AE210" s="21"/>
      <c r="AF210" s="21"/>
    </row>
    <row r="211" spans="8:32">
      <c r="H211" s="138"/>
      <c r="I211" s="140"/>
      <c r="J211" s="140"/>
      <c r="K211" s="140"/>
      <c r="L211" s="140"/>
      <c r="M211" s="140"/>
      <c r="O211" s="13"/>
      <c r="P211" s="21"/>
      <c r="Q211" s="21"/>
      <c r="R211" s="21"/>
      <c r="S211" s="21"/>
      <c r="T211" s="21"/>
      <c r="AC211" s="21"/>
      <c r="AD211" s="21"/>
      <c r="AE211" s="21"/>
      <c r="AF211" s="21"/>
    </row>
    <row r="212" spans="8:32">
      <c r="H212" s="138"/>
      <c r="I212" s="140"/>
      <c r="J212" s="140"/>
      <c r="K212" s="140"/>
      <c r="L212" s="140"/>
      <c r="M212" s="140"/>
      <c r="O212" s="13"/>
      <c r="P212" s="21"/>
      <c r="Q212" s="21"/>
      <c r="R212" s="21"/>
      <c r="S212" s="21"/>
      <c r="T212" s="21"/>
      <c r="AC212" s="21"/>
      <c r="AD212" s="21"/>
      <c r="AE212" s="21"/>
      <c r="AF212" s="21"/>
    </row>
    <row r="213" spans="8:32">
      <c r="H213" s="138"/>
      <c r="I213" s="140"/>
      <c r="J213" s="140"/>
      <c r="K213" s="140"/>
      <c r="L213" s="140"/>
      <c r="M213" s="140"/>
      <c r="O213" s="13"/>
      <c r="P213" s="21"/>
      <c r="Q213" s="21"/>
      <c r="R213" s="21"/>
      <c r="S213" s="21"/>
      <c r="T213" s="21"/>
      <c r="AC213" s="21"/>
    </row>
    <row r="214" spans="8:32">
      <c r="H214" s="138"/>
      <c r="I214" s="140"/>
      <c r="J214" s="140"/>
      <c r="K214" s="140"/>
      <c r="L214" s="140"/>
      <c r="M214" s="140"/>
      <c r="O214" s="13"/>
      <c r="P214" s="21"/>
      <c r="Q214" s="21"/>
      <c r="R214" s="21"/>
      <c r="S214" s="21"/>
      <c r="T214" s="21"/>
      <c r="AC214" s="21"/>
    </row>
    <row r="215" spans="8:32">
      <c r="H215" s="138"/>
      <c r="I215" s="140"/>
      <c r="J215" s="140"/>
      <c r="K215" s="140"/>
      <c r="L215" s="140"/>
      <c r="M215" s="140"/>
      <c r="O215" s="13"/>
      <c r="P215" s="21"/>
      <c r="Q215" s="21"/>
      <c r="R215" s="21"/>
      <c r="S215" s="21"/>
      <c r="T215" s="21"/>
      <c r="AC215" s="21"/>
    </row>
    <row r="216" spans="8:32">
      <c r="H216" s="138"/>
      <c r="I216" s="140"/>
      <c r="J216" s="140"/>
      <c r="K216" s="140"/>
      <c r="L216" s="140"/>
      <c r="M216" s="140"/>
      <c r="O216" s="13"/>
      <c r="P216" s="21"/>
      <c r="Q216" s="21"/>
      <c r="R216" s="21"/>
      <c r="S216" s="21"/>
      <c r="T216" s="21"/>
      <c r="AC216" s="21"/>
    </row>
    <row r="217" spans="8:32">
      <c r="H217" s="138"/>
      <c r="I217" s="140"/>
      <c r="J217" s="140"/>
      <c r="K217" s="140"/>
      <c r="L217" s="140"/>
      <c r="M217" s="140"/>
      <c r="O217" s="13"/>
      <c r="P217" s="21"/>
      <c r="Q217" s="21"/>
      <c r="R217" s="21"/>
      <c r="S217" s="21"/>
      <c r="T217" s="21"/>
      <c r="AC217" s="21"/>
    </row>
    <row r="218" spans="8:32">
      <c r="H218" s="138"/>
      <c r="I218" s="140"/>
      <c r="J218" s="140"/>
      <c r="K218" s="140"/>
      <c r="L218" s="140"/>
      <c r="M218" s="140"/>
      <c r="O218" s="13"/>
      <c r="P218" s="21"/>
      <c r="Q218" s="21"/>
      <c r="R218" s="21"/>
      <c r="S218" s="21"/>
      <c r="T218" s="21"/>
      <c r="AC218" s="21"/>
    </row>
    <row r="219" spans="8:32">
      <c r="H219" s="138"/>
      <c r="I219" s="140"/>
      <c r="J219" s="140"/>
      <c r="K219" s="140"/>
      <c r="L219" s="140"/>
      <c r="M219" s="140"/>
      <c r="O219" s="13"/>
      <c r="P219" s="21"/>
      <c r="Q219" s="21"/>
      <c r="R219" s="21"/>
      <c r="S219" s="21"/>
      <c r="T219" s="21"/>
      <c r="AC219" s="21"/>
    </row>
    <row r="220" spans="8:32">
      <c r="H220" s="138"/>
      <c r="I220" s="140"/>
      <c r="J220" s="140"/>
      <c r="K220" s="140"/>
      <c r="L220" s="140"/>
      <c r="M220" s="140"/>
      <c r="O220" s="13"/>
      <c r="P220" s="21"/>
      <c r="Q220" s="21"/>
      <c r="R220" s="21"/>
      <c r="S220" s="21"/>
      <c r="T220" s="21"/>
      <c r="AC220" s="21"/>
    </row>
    <row r="221" spans="8:32">
      <c r="H221" s="138"/>
      <c r="I221" s="140"/>
      <c r="J221" s="140"/>
      <c r="K221" s="140"/>
      <c r="L221" s="140"/>
      <c r="M221" s="140"/>
      <c r="O221" s="13"/>
      <c r="P221" s="21"/>
      <c r="Q221" s="21"/>
      <c r="R221" s="21"/>
      <c r="S221" s="21"/>
      <c r="T221" s="21"/>
      <c r="AC221" s="21"/>
    </row>
    <row r="222" spans="8:32">
      <c r="H222" s="138"/>
      <c r="I222" s="140"/>
      <c r="J222" s="140"/>
      <c r="K222" s="140"/>
      <c r="L222" s="140"/>
      <c r="M222" s="140"/>
      <c r="O222" s="13"/>
      <c r="P222" s="21"/>
      <c r="Q222" s="21"/>
      <c r="R222" s="21"/>
      <c r="S222" s="21"/>
      <c r="T222" s="21"/>
      <c r="AC222" s="21"/>
    </row>
    <row r="223" spans="8:32">
      <c r="H223" s="138"/>
      <c r="I223" s="140"/>
      <c r="J223" s="140"/>
      <c r="K223" s="140"/>
      <c r="L223" s="140"/>
      <c r="M223" s="140"/>
      <c r="O223" s="13"/>
      <c r="P223" s="21"/>
      <c r="Q223" s="21"/>
      <c r="R223" s="21"/>
      <c r="S223" s="21"/>
      <c r="T223" s="21"/>
      <c r="AC223" s="21"/>
    </row>
    <row r="224" spans="8:32">
      <c r="H224" s="138"/>
      <c r="I224" s="140"/>
      <c r="J224" s="140"/>
      <c r="K224" s="140"/>
      <c r="L224" s="140"/>
      <c r="M224" s="140"/>
      <c r="O224" s="13"/>
      <c r="P224" s="21"/>
      <c r="Q224" s="21"/>
      <c r="R224" s="21"/>
      <c r="S224" s="21"/>
      <c r="T224" s="21"/>
      <c r="AC224" s="21"/>
    </row>
    <row r="225" spans="8:29">
      <c r="H225" s="138"/>
      <c r="I225" s="140"/>
      <c r="J225" s="140"/>
      <c r="K225" s="140"/>
      <c r="L225" s="140"/>
      <c r="M225" s="140"/>
      <c r="O225" s="13"/>
      <c r="P225" s="21"/>
      <c r="Q225" s="21"/>
      <c r="R225" s="21"/>
      <c r="S225" s="21"/>
      <c r="T225" s="21"/>
      <c r="AC225" s="21"/>
    </row>
    <row r="226" spans="8:29">
      <c r="H226" s="138"/>
      <c r="I226" s="140"/>
      <c r="J226" s="140"/>
      <c r="K226" s="140"/>
      <c r="L226" s="140"/>
      <c r="M226" s="140"/>
      <c r="O226" s="13"/>
      <c r="P226" s="21"/>
      <c r="Q226" s="21"/>
      <c r="R226" s="21"/>
      <c r="S226" s="21"/>
      <c r="T226" s="21"/>
      <c r="AC226" s="21"/>
    </row>
    <row r="227" spans="8:29">
      <c r="H227" s="138"/>
      <c r="I227" s="140"/>
      <c r="J227" s="140"/>
      <c r="K227" s="140"/>
      <c r="L227" s="140"/>
      <c r="M227" s="140"/>
      <c r="O227" s="13"/>
      <c r="P227" s="21"/>
      <c r="Q227" s="21"/>
      <c r="R227" s="21"/>
      <c r="S227" s="21"/>
      <c r="T227" s="21"/>
    </row>
    <row r="228" spans="8:29">
      <c r="H228" s="138"/>
      <c r="I228" s="140"/>
      <c r="J228" s="140"/>
      <c r="K228" s="140"/>
      <c r="L228" s="140"/>
      <c r="M228" s="140"/>
      <c r="O228" s="13"/>
      <c r="P228" s="21"/>
      <c r="Q228" s="21"/>
      <c r="R228" s="21"/>
      <c r="S228" s="21"/>
      <c r="T228" s="21"/>
    </row>
    <row r="229" spans="8:29">
      <c r="H229" s="138"/>
      <c r="I229" s="140"/>
      <c r="J229" s="140"/>
      <c r="K229" s="140"/>
      <c r="L229" s="140"/>
      <c r="M229" s="140"/>
      <c r="O229" s="13"/>
      <c r="P229" s="21"/>
      <c r="Q229" s="21"/>
      <c r="R229" s="21"/>
      <c r="S229" s="21"/>
      <c r="T229" s="21"/>
    </row>
    <row r="230" spans="8:29">
      <c r="H230" s="138"/>
      <c r="I230" s="140"/>
      <c r="J230" s="140"/>
      <c r="K230" s="140"/>
      <c r="L230" s="140"/>
      <c r="M230" s="140"/>
      <c r="O230" s="13"/>
      <c r="P230" s="21"/>
      <c r="Q230" s="21"/>
      <c r="R230" s="21"/>
      <c r="S230" s="21"/>
      <c r="T230" s="21"/>
    </row>
    <row r="231" spans="8:29">
      <c r="H231" s="138"/>
      <c r="I231" s="140"/>
      <c r="J231" s="140"/>
      <c r="K231" s="140"/>
      <c r="L231" s="140"/>
      <c r="M231" s="140"/>
      <c r="O231" s="13"/>
      <c r="P231" s="21"/>
      <c r="Q231" s="21"/>
      <c r="R231" s="21"/>
      <c r="S231" s="21"/>
      <c r="T231" s="21"/>
    </row>
    <row r="232" spans="8:29">
      <c r="H232" s="138"/>
      <c r="I232" s="140"/>
      <c r="J232" s="140"/>
      <c r="K232" s="140"/>
      <c r="L232" s="140"/>
      <c r="M232" s="140"/>
      <c r="O232" s="13"/>
      <c r="P232" s="21"/>
      <c r="Q232" s="21"/>
      <c r="R232" s="21"/>
      <c r="S232" s="21"/>
      <c r="T232" s="21"/>
    </row>
    <row r="233" spans="8:29">
      <c r="H233" s="138"/>
      <c r="I233" s="140"/>
      <c r="J233" s="140"/>
      <c r="K233" s="140"/>
      <c r="L233" s="140"/>
      <c r="M233" s="140"/>
      <c r="O233" s="13"/>
      <c r="P233" s="21"/>
      <c r="Q233" s="21"/>
      <c r="R233" s="21"/>
      <c r="S233" s="21"/>
      <c r="T233" s="21"/>
    </row>
    <row r="234" spans="8:29">
      <c r="H234" s="138"/>
      <c r="I234" s="140"/>
      <c r="J234" s="140"/>
      <c r="K234" s="140"/>
      <c r="L234" s="140"/>
      <c r="M234" s="140"/>
      <c r="O234" s="13"/>
      <c r="P234" s="21"/>
      <c r="Q234" s="21"/>
      <c r="R234" s="21"/>
      <c r="S234" s="21"/>
      <c r="T234" s="21"/>
    </row>
    <row r="235" spans="8:29">
      <c r="H235" s="138"/>
      <c r="I235" s="140"/>
      <c r="J235" s="140"/>
      <c r="K235" s="140"/>
      <c r="L235" s="140"/>
      <c r="M235" s="140"/>
      <c r="O235" s="13"/>
      <c r="P235" s="21"/>
      <c r="Q235" s="21"/>
      <c r="R235" s="21"/>
      <c r="S235" s="21"/>
      <c r="T235" s="21"/>
    </row>
    <row r="236" spans="8:29">
      <c r="H236" s="138"/>
      <c r="I236" s="140"/>
      <c r="J236" s="140"/>
      <c r="K236" s="140"/>
      <c r="L236" s="140"/>
      <c r="M236" s="140"/>
      <c r="O236" s="13"/>
      <c r="P236" s="21"/>
      <c r="Q236" s="21"/>
      <c r="R236" s="21"/>
      <c r="S236" s="21"/>
      <c r="T236" s="21"/>
    </row>
    <row r="237" spans="8:29">
      <c r="H237" s="138"/>
      <c r="I237" s="140"/>
      <c r="J237" s="140"/>
      <c r="K237" s="140"/>
      <c r="L237" s="140"/>
      <c r="M237" s="140"/>
      <c r="O237" s="13"/>
      <c r="P237" s="21"/>
      <c r="Q237" s="21"/>
      <c r="R237" s="21"/>
      <c r="S237" s="21"/>
      <c r="T237" s="21"/>
    </row>
    <row r="238" spans="8:29">
      <c r="H238" s="138"/>
      <c r="I238" s="140"/>
      <c r="J238" s="140"/>
      <c r="K238" s="140"/>
      <c r="L238" s="140"/>
      <c r="M238" s="140"/>
      <c r="O238" s="13"/>
      <c r="P238" s="21"/>
      <c r="Q238" s="21"/>
      <c r="R238" s="21"/>
      <c r="S238" s="21"/>
      <c r="T238" s="21"/>
    </row>
    <row r="239" spans="8:29">
      <c r="H239" s="138"/>
      <c r="I239" s="140"/>
      <c r="J239" s="140"/>
      <c r="K239" s="140"/>
      <c r="L239" s="140"/>
      <c r="M239" s="140"/>
      <c r="O239" s="13"/>
      <c r="P239" s="21"/>
      <c r="Q239" s="21"/>
      <c r="R239" s="21"/>
      <c r="S239" s="21"/>
      <c r="T239" s="21"/>
    </row>
    <row r="240" spans="8:29">
      <c r="H240" s="138"/>
      <c r="I240" s="140"/>
      <c r="J240" s="140"/>
      <c r="K240" s="140"/>
      <c r="L240" s="140"/>
      <c r="M240" s="140"/>
      <c r="O240" s="13"/>
      <c r="P240" s="21"/>
      <c r="Q240" s="21"/>
      <c r="R240" s="21"/>
      <c r="S240" s="21"/>
      <c r="T240" s="21"/>
    </row>
    <row r="241" spans="8:20">
      <c r="H241" s="138"/>
      <c r="I241" s="140"/>
      <c r="J241" s="140"/>
      <c r="K241" s="140"/>
      <c r="L241" s="140"/>
      <c r="M241" s="140"/>
      <c r="O241" s="13"/>
      <c r="P241" s="21"/>
      <c r="Q241" s="21"/>
      <c r="R241" s="21"/>
      <c r="S241" s="21"/>
      <c r="T241" s="21"/>
    </row>
    <row r="242" spans="8:20">
      <c r="H242" s="138"/>
      <c r="I242" s="140"/>
      <c r="J242" s="140"/>
      <c r="K242" s="140"/>
      <c r="L242" s="140"/>
      <c r="M242" s="140"/>
      <c r="O242" s="13"/>
      <c r="P242" s="21"/>
      <c r="Q242" s="21"/>
      <c r="R242" s="21"/>
      <c r="S242" s="21"/>
      <c r="T242" s="21"/>
    </row>
    <row r="243" spans="8:20">
      <c r="H243" s="138"/>
      <c r="I243" s="140"/>
      <c r="J243" s="140"/>
      <c r="K243" s="140"/>
      <c r="L243" s="140"/>
      <c r="M243" s="140"/>
      <c r="O243" s="13"/>
      <c r="P243" s="21"/>
      <c r="Q243" s="21"/>
      <c r="R243" s="21"/>
      <c r="S243" s="21"/>
      <c r="T243" s="21"/>
    </row>
    <row r="244" spans="8:20">
      <c r="H244" s="138"/>
      <c r="I244" s="140"/>
      <c r="J244" s="140"/>
      <c r="K244" s="140"/>
      <c r="L244" s="140"/>
      <c r="M244" s="140"/>
      <c r="O244" s="13"/>
      <c r="P244" s="21"/>
      <c r="Q244" s="21"/>
      <c r="R244" s="21"/>
      <c r="S244" s="21"/>
      <c r="T244" s="21"/>
    </row>
    <row r="245" spans="8:20">
      <c r="H245" s="138"/>
      <c r="I245" s="140"/>
      <c r="J245" s="140"/>
      <c r="K245" s="140"/>
      <c r="L245" s="140"/>
      <c r="M245" s="140"/>
      <c r="O245" s="13"/>
      <c r="P245" s="21"/>
      <c r="Q245" s="21"/>
      <c r="R245" s="21"/>
      <c r="S245" s="21"/>
      <c r="T245" s="21"/>
    </row>
    <row r="246" spans="8:20">
      <c r="H246" s="138"/>
      <c r="I246" s="140"/>
      <c r="J246" s="140"/>
      <c r="K246" s="140"/>
      <c r="L246" s="140"/>
      <c r="M246" s="140"/>
      <c r="O246" s="13"/>
      <c r="P246" s="21"/>
      <c r="Q246" s="21"/>
      <c r="R246" s="21"/>
      <c r="S246" s="21"/>
      <c r="T246" s="21"/>
    </row>
    <row r="247" spans="8:20">
      <c r="H247" s="138"/>
      <c r="I247" s="140"/>
      <c r="J247" s="140"/>
      <c r="K247" s="140"/>
      <c r="L247" s="140"/>
      <c r="M247" s="140"/>
      <c r="O247" s="13"/>
      <c r="P247" s="21"/>
      <c r="Q247" s="21"/>
      <c r="R247" s="21"/>
      <c r="S247" s="21"/>
      <c r="T247" s="21"/>
    </row>
    <row r="248" spans="8:20">
      <c r="H248" s="138"/>
      <c r="I248" s="140"/>
      <c r="J248" s="140"/>
      <c r="K248" s="140"/>
      <c r="L248" s="140"/>
      <c r="M248" s="140"/>
      <c r="O248" s="13"/>
      <c r="P248" s="21"/>
      <c r="Q248" s="21"/>
      <c r="R248" s="21"/>
      <c r="S248" s="21"/>
      <c r="T248" s="21"/>
    </row>
    <row r="249" spans="8:20">
      <c r="H249" s="138"/>
      <c r="I249" s="140"/>
      <c r="J249" s="140"/>
      <c r="K249" s="140"/>
      <c r="L249" s="140"/>
      <c r="M249" s="140"/>
      <c r="O249" s="13"/>
      <c r="P249" s="21"/>
      <c r="Q249" s="21"/>
      <c r="R249" s="21"/>
      <c r="S249" s="21"/>
      <c r="T249" s="21"/>
    </row>
    <row r="250" spans="8:20">
      <c r="H250" s="138"/>
      <c r="I250" s="140"/>
      <c r="J250" s="140"/>
      <c r="K250" s="140"/>
      <c r="L250" s="140"/>
      <c r="M250" s="140"/>
      <c r="O250" s="13"/>
      <c r="P250" s="21"/>
      <c r="Q250" s="21"/>
      <c r="R250" s="21"/>
      <c r="S250" s="21"/>
      <c r="T250" s="21"/>
    </row>
    <row r="251" spans="8:20">
      <c r="H251" s="138"/>
      <c r="I251" s="140"/>
      <c r="J251" s="140"/>
      <c r="K251" s="140"/>
      <c r="L251" s="140"/>
      <c r="M251" s="140"/>
      <c r="O251" s="13"/>
      <c r="P251" s="21"/>
      <c r="Q251" s="21"/>
      <c r="R251" s="21"/>
      <c r="S251" s="21"/>
      <c r="T251" s="21"/>
    </row>
    <row r="252" spans="8:20">
      <c r="H252" s="138"/>
      <c r="I252" s="140"/>
      <c r="J252" s="140"/>
      <c r="K252" s="140"/>
      <c r="L252" s="140"/>
      <c r="M252" s="140"/>
      <c r="O252" s="13"/>
      <c r="P252" s="21"/>
      <c r="Q252" s="21"/>
      <c r="R252" s="21"/>
      <c r="S252" s="21"/>
      <c r="T252" s="21"/>
    </row>
    <row r="253" spans="8:20">
      <c r="H253" s="138"/>
      <c r="I253" s="140"/>
      <c r="J253" s="140"/>
      <c r="K253" s="140"/>
      <c r="L253" s="140"/>
      <c r="M253" s="140"/>
      <c r="O253" s="13"/>
      <c r="P253" s="21"/>
      <c r="Q253" s="21"/>
      <c r="R253" s="21"/>
      <c r="S253" s="21"/>
      <c r="T253" s="21"/>
    </row>
    <row r="254" spans="8:20">
      <c r="H254" s="138"/>
      <c r="I254" s="140"/>
      <c r="J254" s="140"/>
      <c r="K254" s="140"/>
      <c r="L254" s="140"/>
      <c r="M254" s="140"/>
      <c r="O254" s="13"/>
      <c r="P254" s="21"/>
      <c r="Q254" s="21"/>
      <c r="R254" s="21"/>
      <c r="S254" s="21"/>
      <c r="T254" s="21"/>
    </row>
    <row r="255" spans="8:20">
      <c r="H255" s="138"/>
      <c r="I255" s="140"/>
      <c r="J255" s="140"/>
      <c r="K255" s="140"/>
      <c r="L255" s="140"/>
      <c r="M255" s="140"/>
      <c r="O255" s="13"/>
      <c r="P255" s="21"/>
      <c r="Q255" s="21"/>
      <c r="R255" s="21"/>
      <c r="S255" s="21"/>
      <c r="T255" s="21"/>
    </row>
    <row r="256" spans="8:20">
      <c r="H256" s="138"/>
      <c r="I256" s="140"/>
      <c r="J256" s="140"/>
      <c r="K256" s="140"/>
      <c r="L256" s="140"/>
      <c r="M256" s="140"/>
      <c r="O256" s="13"/>
      <c r="P256" s="21"/>
      <c r="Q256" s="21"/>
      <c r="R256" s="21"/>
      <c r="S256" s="21"/>
      <c r="T256" s="21"/>
    </row>
    <row r="257" spans="8:20">
      <c r="H257" s="138"/>
      <c r="I257" s="140"/>
      <c r="J257" s="140"/>
      <c r="K257" s="140"/>
      <c r="L257" s="140"/>
      <c r="M257" s="140"/>
      <c r="O257" s="13"/>
      <c r="P257" s="21"/>
      <c r="Q257" s="21"/>
      <c r="R257" s="21"/>
      <c r="S257" s="21"/>
      <c r="T257" s="21"/>
    </row>
    <row r="258" spans="8:20">
      <c r="H258" s="138"/>
      <c r="I258" s="140"/>
      <c r="J258" s="140"/>
      <c r="K258" s="140"/>
      <c r="L258" s="140"/>
      <c r="M258" s="140"/>
      <c r="O258" s="13"/>
      <c r="P258" s="21"/>
      <c r="Q258" s="21"/>
      <c r="R258" s="21"/>
      <c r="S258" s="21"/>
      <c r="T258" s="21"/>
    </row>
    <row r="259" spans="8:20">
      <c r="H259" s="138"/>
      <c r="I259" s="140"/>
      <c r="J259" s="140"/>
      <c r="K259" s="140"/>
      <c r="L259" s="140"/>
      <c r="M259" s="140"/>
      <c r="O259" s="13"/>
      <c r="P259" s="21"/>
      <c r="Q259" s="21"/>
      <c r="R259" s="21"/>
      <c r="S259" s="21"/>
      <c r="T259" s="21"/>
    </row>
    <row r="260" spans="8:20">
      <c r="H260" s="138"/>
      <c r="I260" s="140"/>
      <c r="J260" s="140"/>
      <c r="K260" s="140"/>
      <c r="L260" s="140"/>
      <c r="M260" s="140"/>
      <c r="O260" s="13"/>
      <c r="P260" s="21"/>
      <c r="Q260" s="21"/>
      <c r="R260" s="21"/>
      <c r="S260" s="21"/>
      <c r="T260" s="21"/>
    </row>
    <row r="261" spans="8:20">
      <c r="H261" s="138"/>
      <c r="I261" s="140"/>
      <c r="J261" s="140"/>
      <c r="K261" s="140"/>
      <c r="L261" s="140"/>
      <c r="M261" s="140"/>
      <c r="O261" s="13"/>
      <c r="P261" s="21"/>
      <c r="Q261" s="21"/>
      <c r="R261" s="21"/>
      <c r="S261" s="21"/>
      <c r="T261" s="21"/>
    </row>
    <row r="262" spans="8:20">
      <c r="H262" s="138"/>
      <c r="I262" s="140"/>
      <c r="J262" s="140"/>
      <c r="K262" s="140"/>
      <c r="L262" s="140"/>
      <c r="M262" s="140"/>
      <c r="O262" s="13"/>
      <c r="P262" s="21"/>
      <c r="Q262" s="21"/>
      <c r="R262" s="21"/>
      <c r="S262" s="21"/>
      <c r="T262" s="21"/>
    </row>
    <row r="263" spans="8:20">
      <c r="H263" s="138"/>
      <c r="I263" s="140"/>
      <c r="J263" s="140"/>
      <c r="K263" s="140"/>
      <c r="L263" s="140"/>
      <c r="M263" s="140"/>
      <c r="O263" s="13"/>
      <c r="P263" s="21"/>
      <c r="Q263" s="21"/>
      <c r="R263" s="21"/>
      <c r="S263" s="21"/>
      <c r="T263" s="21"/>
    </row>
    <row r="264" spans="8:20">
      <c r="H264" s="138"/>
      <c r="I264" s="140"/>
      <c r="J264" s="140"/>
      <c r="K264" s="140"/>
      <c r="L264" s="140"/>
      <c r="M264" s="140"/>
      <c r="O264" s="13"/>
      <c r="P264" s="21"/>
      <c r="Q264" s="21"/>
      <c r="R264" s="21"/>
      <c r="S264" s="21"/>
      <c r="T264" s="21"/>
    </row>
    <row r="265" spans="8:20">
      <c r="H265" s="138"/>
      <c r="I265" s="140"/>
      <c r="J265" s="140"/>
      <c r="K265" s="140"/>
      <c r="L265" s="140"/>
      <c r="M265" s="140"/>
      <c r="O265" s="13"/>
      <c r="P265" s="21"/>
      <c r="Q265" s="21"/>
      <c r="R265" s="21"/>
      <c r="S265" s="21"/>
      <c r="T265" s="21"/>
    </row>
    <row r="266" spans="8:20">
      <c r="H266" s="138"/>
      <c r="I266" s="140"/>
      <c r="J266" s="140"/>
      <c r="K266" s="140"/>
      <c r="L266" s="140"/>
      <c r="M266" s="140"/>
      <c r="O266" s="13"/>
      <c r="P266" s="21"/>
      <c r="Q266" s="21"/>
      <c r="R266" s="21"/>
      <c r="S266" s="21"/>
      <c r="T266" s="21"/>
    </row>
    <row r="267" spans="8:20">
      <c r="H267" s="138"/>
      <c r="I267" s="140"/>
      <c r="J267" s="140"/>
      <c r="K267" s="140"/>
      <c r="L267" s="140"/>
      <c r="M267" s="140"/>
      <c r="O267" s="13"/>
      <c r="P267" s="21"/>
      <c r="Q267" s="21"/>
      <c r="R267" s="21"/>
      <c r="S267" s="21"/>
      <c r="T267" s="21"/>
    </row>
    <row r="268" spans="8:20">
      <c r="H268" s="138"/>
      <c r="I268" s="140"/>
      <c r="J268" s="140"/>
      <c r="K268" s="140"/>
      <c r="L268" s="140"/>
      <c r="M268" s="140"/>
      <c r="O268" s="13"/>
      <c r="P268" s="21"/>
      <c r="Q268" s="21"/>
      <c r="R268" s="21"/>
      <c r="S268" s="21"/>
      <c r="T268" s="21"/>
    </row>
    <row r="269" spans="8:20">
      <c r="H269" s="138"/>
      <c r="I269" s="140"/>
      <c r="J269" s="140"/>
      <c r="K269" s="140"/>
      <c r="L269" s="140"/>
      <c r="M269" s="140"/>
      <c r="O269" s="13"/>
      <c r="P269" s="21"/>
      <c r="Q269" s="21"/>
      <c r="R269" s="21"/>
      <c r="S269" s="21"/>
      <c r="T269" s="21"/>
    </row>
    <row r="270" spans="8:20">
      <c r="H270" s="138"/>
      <c r="I270" s="140"/>
      <c r="J270" s="140"/>
      <c r="K270" s="140"/>
      <c r="L270" s="140"/>
      <c r="M270" s="140"/>
      <c r="O270" s="13"/>
      <c r="P270" s="21"/>
      <c r="Q270" s="21"/>
      <c r="R270" s="21"/>
      <c r="S270" s="21"/>
      <c r="T270" s="21"/>
    </row>
    <row r="271" spans="8:20">
      <c r="H271" s="138"/>
      <c r="I271" s="140"/>
      <c r="J271" s="140"/>
      <c r="K271" s="140"/>
      <c r="L271" s="140"/>
      <c r="M271" s="140"/>
      <c r="O271" s="13"/>
      <c r="P271" s="21"/>
      <c r="Q271" s="21"/>
      <c r="R271" s="21"/>
      <c r="S271" s="21"/>
      <c r="T271" s="21"/>
    </row>
    <row r="272" spans="8:20">
      <c r="H272" s="138"/>
      <c r="I272" s="140"/>
      <c r="J272" s="140"/>
      <c r="K272" s="140"/>
      <c r="L272" s="140"/>
      <c r="M272" s="140"/>
      <c r="O272" s="13"/>
      <c r="P272" s="21"/>
      <c r="Q272" s="21"/>
      <c r="R272" s="21"/>
      <c r="S272" s="21"/>
      <c r="T272" s="21"/>
    </row>
    <row r="273" spans="8:20">
      <c r="H273" s="138"/>
      <c r="I273" s="140"/>
      <c r="J273" s="140"/>
      <c r="K273" s="140"/>
      <c r="L273" s="140"/>
      <c r="M273" s="140"/>
      <c r="O273" s="13"/>
      <c r="P273" s="21"/>
      <c r="Q273" s="21"/>
      <c r="R273" s="21"/>
      <c r="S273" s="21"/>
      <c r="T273" s="21"/>
    </row>
    <row r="274" spans="8:20">
      <c r="H274" s="138"/>
      <c r="I274" s="140"/>
      <c r="J274" s="140"/>
      <c r="K274" s="140"/>
      <c r="L274" s="140"/>
      <c r="M274" s="140"/>
      <c r="O274" s="13"/>
      <c r="P274" s="21"/>
      <c r="Q274" s="21"/>
      <c r="R274" s="21"/>
      <c r="S274" s="21"/>
      <c r="T274" s="21"/>
    </row>
    <row r="275" spans="8:20">
      <c r="H275" s="138"/>
      <c r="I275" s="140"/>
      <c r="J275" s="140"/>
      <c r="K275" s="140"/>
      <c r="L275" s="140"/>
      <c r="M275" s="140"/>
      <c r="O275" s="13"/>
      <c r="P275" s="21"/>
      <c r="Q275" s="21"/>
      <c r="R275" s="21"/>
      <c r="S275" s="21"/>
      <c r="T275" s="21"/>
    </row>
    <row r="276" spans="8:20">
      <c r="H276" s="138"/>
      <c r="I276" s="140"/>
      <c r="J276" s="140"/>
      <c r="K276" s="140"/>
      <c r="L276" s="140"/>
      <c r="M276" s="140"/>
      <c r="O276" s="13"/>
      <c r="P276" s="21"/>
      <c r="Q276" s="21"/>
      <c r="R276" s="21"/>
      <c r="S276" s="21"/>
      <c r="T276" s="21"/>
    </row>
    <row r="277" spans="8:20">
      <c r="H277" s="138"/>
      <c r="I277" s="140"/>
      <c r="J277" s="140"/>
      <c r="K277" s="140"/>
      <c r="L277" s="140"/>
      <c r="M277" s="140"/>
      <c r="O277" s="13"/>
      <c r="P277" s="21"/>
      <c r="Q277" s="21"/>
      <c r="R277" s="21"/>
      <c r="S277" s="21"/>
      <c r="T277" s="21"/>
    </row>
    <row r="278" spans="8:20">
      <c r="H278" s="138"/>
      <c r="I278" s="140"/>
      <c r="J278" s="140"/>
      <c r="K278" s="140"/>
      <c r="L278" s="140"/>
      <c r="M278" s="140"/>
      <c r="O278" s="13"/>
      <c r="P278" s="21"/>
      <c r="Q278" s="21"/>
      <c r="R278" s="21"/>
      <c r="S278" s="21"/>
      <c r="T278" s="21"/>
    </row>
    <row r="279" spans="8:20">
      <c r="H279" s="138"/>
      <c r="I279" s="140"/>
      <c r="J279" s="140"/>
      <c r="K279" s="140"/>
      <c r="L279" s="140"/>
      <c r="M279" s="140"/>
      <c r="O279" s="13"/>
      <c r="P279" s="21"/>
      <c r="Q279" s="21"/>
      <c r="R279" s="21"/>
      <c r="S279" s="21"/>
      <c r="T279" s="21"/>
    </row>
    <row r="280" spans="8:20">
      <c r="H280" s="138"/>
      <c r="I280" s="140"/>
      <c r="J280" s="140"/>
      <c r="K280" s="140"/>
      <c r="L280" s="140"/>
      <c r="M280" s="140"/>
      <c r="O280" s="13"/>
      <c r="P280" s="21"/>
      <c r="Q280" s="21"/>
      <c r="R280" s="21"/>
      <c r="S280" s="21"/>
      <c r="T280" s="21"/>
    </row>
    <row r="281" spans="8:20">
      <c r="H281" s="138"/>
      <c r="I281" s="140"/>
      <c r="J281" s="140"/>
      <c r="K281" s="140"/>
      <c r="L281" s="140"/>
      <c r="M281" s="140"/>
      <c r="O281" s="13"/>
      <c r="P281" s="21"/>
      <c r="Q281" s="21"/>
      <c r="R281" s="21"/>
      <c r="S281" s="21"/>
      <c r="T281" s="21"/>
    </row>
    <row r="282" spans="8:20">
      <c r="H282" s="138"/>
      <c r="I282" s="140"/>
      <c r="J282" s="140"/>
      <c r="K282" s="140"/>
      <c r="L282" s="140"/>
      <c r="M282" s="140"/>
      <c r="O282" s="13"/>
      <c r="P282" s="21"/>
      <c r="Q282" s="21"/>
      <c r="R282" s="21"/>
      <c r="S282" s="21"/>
      <c r="T282" s="21"/>
    </row>
    <row r="283" spans="8:20">
      <c r="H283" s="138"/>
      <c r="I283" s="140"/>
      <c r="J283" s="140"/>
      <c r="K283" s="140"/>
      <c r="L283" s="140"/>
      <c r="M283" s="140"/>
      <c r="O283" s="13"/>
      <c r="P283" s="21"/>
      <c r="Q283" s="21"/>
      <c r="R283" s="21"/>
      <c r="S283" s="21"/>
      <c r="T283" s="21"/>
    </row>
    <row r="284" spans="8:20">
      <c r="H284" s="138"/>
      <c r="I284" s="140"/>
      <c r="J284" s="140"/>
      <c r="K284" s="140"/>
      <c r="L284" s="140"/>
      <c r="M284" s="140"/>
      <c r="O284" s="13"/>
      <c r="P284" s="21"/>
      <c r="Q284" s="21"/>
      <c r="R284" s="21"/>
      <c r="S284" s="21"/>
      <c r="T284" s="21"/>
    </row>
    <row r="285" spans="8:20">
      <c r="H285" s="138"/>
      <c r="I285" s="140"/>
      <c r="J285" s="140"/>
      <c r="K285" s="140"/>
      <c r="L285" s="140"/>
      <c r="M285" s="140"/>
      <c r="O285" s="13"/>
      <c r="P285" s="21"/>
      <c r="Q285" s="21"/>
      <c r="R285" s="21"/>
      <c r="S285" s="21"/>
      <c r="T285" s="21"/>
    </row>
    <row r="286" spans="8:20">
      <c r="H286" s="138"/>
      <c r="I286" s="140"/>
      <c r="J286" s="140"/>
      <c r="K286" s="140"/>
      <c r="L286" s="140"/>
      <c r="M286" s="140"/>
      <c r="O286" s="13"/>
      <c r="P286" s="21"/>
      <c r="Q286" s="21"/>
      <c r="R286" s="21"/>
      <c r="S286" s="21"/>
      <c r="T286" s="21"/>
    </row>
    <row r="287" spans="8:20">
      <c r="H287" s="138"/>
      <c r="I287" s="140"/>
      <c r="J287" s="140"/>
      <c r="K287" s="140"/>
      <c r="L287" s="140"/>
      <c r="M287" s="140"/>
      <c r="O287" s="13"/>
      <c r="P287" s="21"/>
      <c r="Q287" s="21"/>
      <c r="R287" s="21"/>
      <c r="S287" s="21"/>
      <c r="T287" s="21"/>
    </row>
    <row r="288" spans="8:20">
      <c r="H288" s="138"/>
      <c r="I288" s="140"/>
      <c r="J288" s="140"/>
      <c r="K288" s="140"/>
      <c r="L288" s="140"/>
      <c r="M288" s="140"/>
      <c r="O288" s="13"/>
      <c r="P288" s="21"/>
      <c r="Q288" s="21"/>
      <c r="R288" s="21"/>
      <c r="S288" s="21"/>
      <c r="T288" s="21"/>
    </row>
    <row r="289" spans="8:20">
      <c r="H289" s="138"/>
      <c r="I289" s="140"/>
      <c r="J289" s="140"/>
      <c r="K289" s="140"/>
      <c r="L289" s="140"/>
      <c r="M289" s="140"/>
      <c r="O289" s="13"/>
      <c r="P289" s="21"/>
      <c r="Q289" s="21"/>
      <c r="R289" s="21"/>
      <c r="S289" s="21"/>
      <c r="T289" s="21"/>
    </row>
    <row r="290" spans="8:20">
      <c r="H290" s="138"/>
      <c r="I290" s="140"/>
      <c r="J290" s="140"/>
      <c r="K290" s="140"/>
      <c r="L290" s="140"/>
      <c r="M290" s="140"/>
      <c r="O290" s="13"/>
      <c r="P290" s="21"/>
      <c r="Q290" s="21"/>
      <c r="R290" s="21"/>
      <c r="S290" s="21"/>
      <c r="T290" s="21"/>
    </row>
    <row r="291" spans="8:20">
      <c r="H291" s="138"/>
      <c r="I291" s="140"/>
      <c r="J291" s="140"/>
      <c r="K291" s="140"/>
      <c r="L291" s="140"/>
      <c r="M291" s="140"/>
      <c r="O291" s="13"/>
      <c r="P291" s="21"/>
      <c r="Q291" s="21"/>
      <c r="R291" s="21"/>
      <c r="S291" s="21"/>
      <c r="T291" s="21"/>
    </row>
    <row r="292" spans="8:20">
      <c r="H292" s="138"/>
      <c r="I292" s="140"/>
      <c r="J292" s="140"/>
      <c r="K292" s="140"/>
      <c r="L292" s="140"/>
      <c r="M292" s="140"/>
      <c r="O292" s="13"/>
      <c r="P292" s="21"/>
      <c r="Q292" s="21"/>
      <c r="R292" s="21"/>
      <c r="S292" s="21"/>
      <c r="T292" s="21"/>
    </row>
    <row r="293" spans="8:20">
      <c r="H293" s="138"/>
      <c r="I293" s="140"/>
      <c r="J293" s="140"/>
      <c r="K293" s="140"/>
      <c r="L293" s="140"/>
      <c r="M293" s="140"/>
      <c r="O293" s="22"/>
      <c r="P293" s="21"/>
      <c r="Q293" s="21"/>
      <c r="R293" s="21"/>
      <c r="S293" s="21"/>
      <c r="T293" s="21"/>
    </row>
    <row r="294" spans="8:20">
      <c r="H294" s="138"/>
      <c r="I294" s="140"/>
      <c r="J294" s="140"/>
      <c r="K294" s="140"/>
      <c r="L294" s="140"/>
      <c r="M294" s="140"/>
      <c r="O294" s="22"/>
      <c r="P294" s="21"/>
      <c r="Q294" s="21"/>
      <c r="R294" s="21"/>
      <c r="S294" s="21"/>
      <c r="T294" s="21"/>
    </row>
    <row r="295" spans="8:20">
      <c r="H295" s="138"/>
      <c r="I295" s="140"/>
      <c r="J295" s="140"/>
      <c r="K295" s="140"/>
      <c r="L295" s="140"/>
      <c r="M295" s="140"/>
      <c r="O295" s="22"/>
      <c r="P295" s="21"/>
      <c r="Q295" s="21"/>
      <c r="R295" s="21"/>
      <c r="S295" s="21"/>
      <c r="T295" s="21"/>
    </row>
    <row r="296" spans="8:20">
      <c r="H296" s="138"/>
      <c r="I296" s="140"/>
      <c r="J296" s="140"/>
      <c r="K296" s="140"/>
      <c r="L296" s="140"/>
      <c r="M296" s="140"/>
      <c r="O296" s="22"/>
      <c r="P296" s="21"/>
      <c r="Q296" s="21"/>
      <c r="R296" s="21"/>
      <c r="S296" s="21"/>
      <c r="T296" s="21"/>
    </row>
    <row r="297" spans="8:20">
      <c r="H297" s="138"/>
      <c r="I297" s="140"/>
      <c r="J297" s="140"/>
      <c r="K297" s="140"/>
      <c r="L297" s="140"/>
      <c r="M297" s="140"/>
      <c r="O297" s="22"/>
      <c r="P297" s="21"/>
      <c r="Q297" s="21"/>
      <c r="R297" s="21"/>
      <c r="S297" s="21"/>
      <c r="T297" s="21"/>
    </row>
    <row r="298" spans="8:20">
      <c r="H298" s="138"/>
      <c r="I298" s="140"/>
      <c r="J298" s="140"/>
      <c r="K298" s="140"/>
      <c r="L298" s="140"/>
      <c r="M298" s="140"/>
      <c r="O298" s="22"/>
      <c r="P298" s="21"/>
      <c r="Q298" s="21"/>
      <c r="R298" s="21"/>
      <c r="S298" s="21"/>
      <c r="T298" s="21"/>
    </row>
    <row r="299" spans="8:20">
      <c r="H299" s="138"/>
      <c r="I299" s="140"/>
      <c r="J299" s="140"/>
      <c r="K299" s="140"/>
      <c r="L299" s="140"/>
      <c r="M299" s="140"/>
      <c r="O299" s="22"/>
      <c r="P299" s="21"/>
      <c r="Q299" s="21"/>
      <c r="R299" s="21"/>
      <c r="S299" s="21"/>
      <c r="T299" s="21"/>
    </row>
    <row r="300" spans="8:20">
      <c r="H300" s="138"/>
      <c r="I300" s="140"/>
      <c r="J300" s="140"/>
      <c r="K300" s="140"/>
      <c r="L300" s="140"/>
      <c r="M300" s="140"/>
      <c r="O300" s="22"/>
      <c r="P300" s="21"/>
      <c r="Q300" s="21"/>
      <c r="R300" s="21"/>
      <c r="S300" s="21"/>
      <c r="T300" s="21"/>
    </row>
    <row r="301" spans="8:20">
      <c r="H301" s="138"/>
      <c r="I301" s="140"/>
      <c r="J301" s="140"/>
      <c r="K301" s="140"/>
      <c r="L301" s="140"/>
      <c r="M301" s="140"/>
      <c r="O301" s="22"/>
      <c r="P301" s="21"/>
      <c r="Q301" s="21"/>
      <c r="R301" s="21"/>
      <c r="S301" s="21"/>
      <c r="T301" s="21"/>
    </row>
    <row r="302" spans="8:20">
      <c r="H302" s="138"/>
      <c r="I302" s="140"/>
      <c r="J302" s="140"/>
      <c r="K302" s="140"/>
      <c r="L302" s="140"/>
      <c r="M302" s="140"/>
      <c r="O302" s="22"/>
      <c r="P302" s="21"/>
      <c r="Q302" s="21"/>
      <c r="R302" s="21"/>
      <c r="S302" s="21"/>
      <c r="T302" s="21"/>
    </row>
    <row r="303" spans="8:20">
      <c r="H303" s="138"/>
      <c r="I303" s="140"/>
      <c r="J303" s="140"/>
      <c r="K303" s="140"/>
      <c r="L303" s="140"/>
      <c r="M303" s="140"/>
      <c r="O303" s="22"/>
      <c r="P303" s="21"/>
      <c r="Q303" s="21"/>
      <c r="R303" s="21"/>
      <c r="S303" s="21"/>
      <c r="T303" s="21"/>
    </row>
    <row r="304" spans="8:20">
      <c r="H304" s="138"/>
      <c r="I304" s="140"/>
      <c r="J304" s="140"/>
      <c r="K304" s="140"/>
      <c r="L304" s="140"/>
      <c r="M304" s="140"/>
      <c r="O304" s="22"/>
      <c r="P304" s="21"/>
      <c r="Q304" s="21"/>
      <c r="R304" s="21"/>
      <c r="S304" s="21"/>
      <c r="T304" s="21"/>
    </row>
    <row r="305" spans="8:20">
      <c r="H305" s="138"/>
      <c r="I305" s="140"/>
      <c r="J305" s="140"/>
      <c r="K305" s="140"/>
      <c r="L305" s="140"/>
      <c r="M305" s="140"/>
      <c r="O305" s="22"/>
      <c r="P305" s="21"/>
      <c r="Q305" s="21"/>
      <c r="R305" s="21"/>
      <c r="S305" s="21"/>
      <c r="T305" s="21"/>
    </row>
    <row r="306" spans="8:20">
      <c r="H306" s="138"/>
      <c r="I306" s="140"/>
      <c r="J306" s="140"/>
      <c r="K306" s="140"/>
      <c r="L306" s="140"/>
      <c r="M306" s="140"/>
      <c r="O306" s="22"/>
      <c r="P306" s="21"/>
      <c r="Q306" s="21"/>
      <c r="R306" s="21"/>
      <c r="S306" s="21"/>
      <c r="T306" s="21"/>
    </row>
    <row r="307" spans="8:20">
      <c r="H307" s="138"/>
      <c r="I307" s="140"/>
      <c r="J307" s="140"/>
      <c r="K307" s="140"/>
      <c r="L307" s="140"/>
      <c r="M307" s="140"/>
      <c r="O307" s="22"/>
      <c r="P307" s="21"/>
      <c r="Q307" s="21"/>
      <c r="R307" s="21"/>
      <c r="S307" s="21"/>
      <c r="T307" s="21"/>
    </row>
    <row r="308" spans="8:20">
      <c r="H308" s="138"/>
      <c r="I308" s="140"/>
      <c r="J308" s="140"/>
      <c r="K308" s="140"/>
      <c r="L308" s="140"/>
      <c r="M308" s="140"/>
      <c r="O308" s="22"/>
      <c r="P308" s="21"/>
      <c r="Q308" s="21"/>
      <c r="R308" s="21"/>
      <c r="S308" s="21"/>
      <c r="T308" s="21"/>
    </row>
    <row r="309" spans="8:20">
      <c r="H309" s="138"/>
      <c r="I309" s="140"/>
      <c r="J309" s="140"/>
      <c r="K309" s="140"/>
      <c r="L309" s="140"/>
      <c r="M309" s="140"/>
      <c r="O309" s="22"/>
      <c r="P309" s="21"/>
      <c r="Q309" s="21"/>
      <c r="R309" s="21"/>
      <c r="S309" s="21"/>
      <c r="T309" s="21"/>
    </row>
    <row r="310" spans="8:20">
      <c r="H310" s="138"/>
      <c r="I310" s="140"/>
      <c r="J310" s="140"/>
      <c r="K310" s="140"/>
      <c r="L310" s="140"/>
      <c r="M310" s="140"/>
      <c r="O310" s="22"/>
      <c r="P310" s="21"/>
      <c r="Q310" s="21"/>
      <c r="R310" s="21"/>
      <c r="S310" s="21"/>
      <c r="T310" s="21"/>
    </row>
    <row r="311" spans="8:20">
      <c r="H311" s="138"/>
      <c r="I311" s="140"/>
      <c r="J311" s="140"/>
      <c r="K311" s="140"/>
      <c r="L311" s="140"/>
      <c r="M311" s="140"/>
      <c r="O311" s="22"/>
      <c r="P311" s="21"/>
      <c r="Q311" s="21"/>
      <c r="R311" s="21"/>
      <c r="S311" s="21"/>
      <c r="T311" s="21"/>
    </row>
    <row r="312" spans="8:20">
      <c r="H312" s="138"/>
      <c r="I312" s="140"/>
      <c r="J312" s="140"/>
      <c r="K312" s="140"/>
      <c r="L312" s="140"/>
      <c r="M312" s="140"/>
      <c r="O312" s="22"/>
      <c r="P312" s="21"/>
      <c r="Q312" s="21"/>
      <c r="R312" s="21"/>
      <c r="S312" s="21"/>
      <c r="T312" s="21"/>
    </row>
    <row r="313" spans="8:20">
      <c r="H313" s="138"/>
      <c r="I313" s="140"/>
      <c r="J313" s="140"/>
      <c r="K313" s="140"/>
      <c r="L313" s="140"/>
      <c r="M313" s="140"/>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4"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abSelected="1" topLeftCell="A10" zoomScaleNormal="100" workbookViewId="0">
      <selection activeCell="P27" sqref="P27"/>
    </sheetView>
  </sheetViews>
  <sheetFormatPr defaultRowHeight="14.25"/>
  <cols>
    <col min="14" max="14" width="9.625" customWidth="1"/>
  </cols>
  <sheetData>
    <row r="1" spans="1:14" ht="20.25" customHeight="1">
      <c r="A1" s="8"/>
      <c r="B1" s="8"/>
      <c r="C1" s="8"/>
    </row>
    <row r="2" spans="1:14" ht="15.75">
      <c r="A2" s="8"/>
      <c r="B2" s="8"/>
      <c r="C2" s="8"/>
    </row>
    <row r="3" spans="1:14" ht="18" customHeight="1">
      <c r="A3" s="8"/>
      <c r="B3" s="8"/>
      <c r="C3" s="8"/>
    </row>
    <row r="4" spans="1:14">
      <c r="A4" s="187" t="s">
        <v>33</v>
      </c>
      <c r="B4" s="187"/>
      <c r="C4" s="187"/>
      <c r="D4" s="187"/>
      <c r="E4" s="187"/>
      <c r="F4" s="187"/>
      <c r="G4" s="187"/>
      <c r="H4" s="187"/>
      <c r="I4" s="187"/>
      <c r="J4" s="187"/>
      <c r="K4" s="187"/>
      <c r="L4" s="187"/>
      <c r="M4" s="187"/>
      <c r="N4" s="187"/>
    </row>
    <row r="5" spans="1:14">
      <c r="A5" s="190" t="s">
        <v>34</v>
      </c>
      <c r="B5" s="190"/>
      <c r="C5" s="190"/>
      <c r="D5" s="190"/>
      <c r="E5" s="190"/>
      <c r="F5" s="190"/>
      <c r="G5" s="190"/>
      <c r="H5" s="190" t="s">
        <v>41</v>
      </c>
      <c r="I5" s="190"/>
      <c r="J5" s="190"/>
      <c r="K5" s="190"/>
      <c r="L5" s="190"/>
      <c r="M5" s="190"/>
      <c r="N5" s="190"/>
    </row>
    <row r="6" spans="1:14">
      <c r="A6" s="190"/>
      <c r="B6" s="190"/>
      <c r="C6" s="190"/>
      <c r="D6" s="190"/>
      <c r="E6" s="190"/>
      <c r="F6" s="190"/>
      <c r="G6" s="190"/>
      <c r="H6" s="190"/>
      <c r="I6" s="190"/>
      <c r="J6" s="190"/>
      <c r="K6" s="190"/>
      <c r="L6" s="190"/>
      <c r="M6" s="190"/>
      <c r="N6" s="190"/>
    </row>
    <row r="7" spans="1:14" ht="15.75">
      <c r="A7" s="72"/>
      <c r="B7" s="72"/>
      <c r="C7" s="72"/>
      <c r="D7" s="72"/>
      <c r="E7" s="72"/>
      <c r="F7" s="72"/>
      <c r="G7" s="72"/>
      <c r="H7" s="72"/>
      <c r="I7" s="72"/>
      <c r="J7" s="72"/>
      <c r="K7" s="72"/>
      <c r="L7" s="72"/>
      <c r="M7" s="9"/>
    </row>
    <row r="8" spans="1:14" ht="15.75">
      <c r="A8" s="72"/>
      <c r="B8" s="72"/>
      <c r="C8" s="72"/>
      <c r="D8" s="72"/>
      <c r="E8" s="72"/>
      <c r="F8" s="72"/>
      <c r="G8" s="72"/>
      <c r="H8" s="72"/>
      <c r="I8" s="72"/>
      <c r="J8" s="72"/>
      <c r="K8" s="72"/>
      <c r="L8" s="72"/>
      <c r="M8" s="9"/>
    </row>
    <row r="9" spans="1:14" ht="15.75">
      <c r="A9" s="72"/>
      <c r="B9" s="72"/>
      <c r="C9" s="72"/>
      <c r="D9" s="72"/>
      <c r="E9" s="72"/>
      <c r="F9" s="72"/>
      <c r="G9" s="72"/>
      <c r="H9" s="72"/>
      <c r="I9" s="72"/>
      <c r="J9" s="72"/>
      <c r="K9" s="72"/>
      <c r="L9" s="72"/>
      <c r="M9" s="9"/>
    </row>
    <row r="10" spans="1:14" ht="15.75">
      <c r="A10" s="72"/>
      <c r="B10" s="72"/>
      <c r="C10" s="72"/>
      <c r="D10" s="72"/>
      <c r="E10" s="72"/>
      <c r="F10" s="72"/>
      <c r="G10" s="72"/>
      <c r="H10" s="72"/>
      <c r="I10" s="72"/>
      <c r="J10" s="72"/>
      <c r="K10" s="72"/>
      <c r="L10" s="72"/>
      <c r="M10" s="9"/>
    </row>
    <row r="11" spans="1:14" ht="15.75">
      <c r="A11" s="72"/>
      <c r="B11" s="72"/>
      <c r="C11" s="72"/>
      <c r="D11" s="72"/>
      <c r="E11" s="72"/>
      <c r="F11" s="72"/>
      <c r="G11" s="72"/>
      <c r="H11" s="72"/>
      <c r="I11" s="72"/>
      <c r="J11" s="72"/>
      <c r="K11" s="72"/>
      <c r="L11" s="72"/>
      <c r="M11" s="9"/>
    </row>
    <row r="12" spans="1:14" ht="15.75">
      <c r="A12" s="72"/>
      <c r="B12" s="72"/>
      <c r="C12" s="72"/>
      <c r="D12" s="72"/>
      <c r="E12" s="72"/>
      <c r="F12" s="72"/>
      <c r="G12" s="72"/>
      <c r="H12" s="72"/>
      <c r="I12" s="72"/>
      <c r="J12" s="72"/>
      <c r="K12" s="72"/>
      <c r="L12" s="72"/>
      <c r="M12" s="9"/>
    </row>
    <row r="13" spans="1:14" ht="15.75">
      <c r="A13" s="72"/>
      <c r="B13" s="72"/>
      <c r="C13" s="72"/>
      <c r="D13" s="72"/>
      <c r="E13" s="72"/>
      <c r="F13" s="72"/>
      <c r="G13" s="72"/>
      <c r="H13" s="72"/>
      <c r="I13" s="72"/>
      <c r="J13" s="72"/>
      <c r="K13" s="72"/>
      <c r="L13" s="72"/>
      <c r="M13" s="9"/>
    </row>
    <row r="14" spans="1:14" ht="15.75">
      <c r="A14" s="72"/>
      <c r="B14" s="72"/>
      <c r="C14" s="72"/>
      <c r="D14" s="72"/>
      <c r="E14" s="72"/>
      <c r="F14" s="72"/>
      <c r="G14" s="72"/>
      <c r="H14" s="72"/>
      <c r="I14" s="72"/>
      <c r="J14" s="72"/>
      <c r="K14" s="72"/>
      <c r="L14" s="72"/>
      <c r="M14" s="9"/>
    </row>
    <row r="15" spans="1:14" ht="15.75">
      <c r="A15" s="72"/>
      <c r="B15" s="72"/>
      <c r="C15" s="72"/>
      <c r="D15" s="72"/>
      <c r="E15" s="72"/>
      <c r="F15" s="72"/>
      <c r="G15" s="72"/>
      <c r="H15" s="72"/>
      <c r="I15" s="72"/>
      <c r="J15" s="72"/>
      <c r="K15" s="72"/>
      <c r="L15" s="72"/>
      <c r="M15" s="9"/>
    </row>
    <row r="16" spans="1:14" ht="15.75">
      <c r="A16" s="72"/>
      <c r="B16" s="72"/>
      <c r="C16" s="72"/>
      <c r="D16" s="72"/>
      <c r="E16" s="72"/>
      <c r="F16" s="72"/>
      <c r="G16" s="72"/>
      <c r="H16" s="72"/>
      <c r="I16" s="72"/>
      <c r="J16" s="72"/>
      <c r="K16" s="72"/>
      <c r="L16" s="72"/>
      <c r="M16" s="9"/>
    </row>
    <row r="17" spans="1:14" ht="15.75">
      <c r="A17" s="72"/>
      <c r="B17" s="72"/>
      <c r="C17" s="72"/>
      <c r="D17" s="72"/>
      <c r="E17" s="72"/>
      <c r="F17" s="72"/>
      <c r="G17" s="72"/>
      <c r="H17" s="72"/>
      <c r="I17" s="72"/>
      <c r="J17" s="72"/>
      <c r="K17" s="72"/>
      <c r="L17" s="72"/>
      <c r="M17" s="9"/>
    </row>
    <row r="18" spans="1:14" ht="15.75">
      <c r="A18" s="72"/>
      <c r="B18" s="72"/>
      <c r="C18" s="72"/>
      <c r="D18" s="72"/>
      <c r="E18" s="72"/>
      <c r="F18" s="72"/>
      <c r="G18" s="72"/>
      <c r="H18" s="72"/>
      <c r="I18" s="72"/>
      <c r="J18" s="72"/>
      <c r="K18" s="72"/>
      <c r="L18" s="72"/>
      <c r="M18" s="9"/>
    </row>
    <row r="19" spans="1:14" ht="15.75">
      <c r="A19" s="72"/>
      <c r="B19" s="72"/>
      <c r="C19" s="72"/>
      <c r="D19" s="72"/>
      <c r="E19" s="72"/>
      <c r="F19" s="72"/>
      <c r="G19" s="72"/>
      <c r="H19" s="72"/>
      <c r="I19" s="72"/>
      <c r="J19" s="72"/>
      <c r="K19" s="72"/>
      <c r="L19" s="72"/>
      <c r="M19" s="9"/>
    </row>
    <row r="20" spans="1:14" ht="15.75">
      <c r="A20" s="72"/>
      <c r="B20" s="72"/>
      <c r="C20" s="72"/>
      <c r="D20" s="72"/>
      <c r="E20" s="72"/>
      <c r="F20" s="72"/>
      <c r="G20" s="72"/>
      <c r="H20" s="72"/>
      <c r="I20" s="72"/>
      <c r="J20" s="72"/>
      <c r="K20" s="72"/>
      <c r="L20" s="72"/>
      <c r="M20" s="9"/>
    </row>
    <row r="21" spans="1:14" ht="15.75" customHeight="1">
      <c r="A21" s="190" t="s">
        <v>303</v>
      </c>
      <c r="B21" s="190"/>
      <c r="C21" s="190"/>
      <c r="D21" s="190"/>
      <c r="E21" s="190"/>
      <c r="F21" s="190"/>
      <c r="G21" s="190"/>
      <c r="H21" s="189" t="s">
        <v>32</v>
      </c>
      <c r="I21" s="189"/>
      <c r="J21" s="189"/>
      <c r="K21" s="189"/>
      <c r="L21" s="189"/>
      <c r="M21" s="189"/>
      <c r="N21" s="189"/>
    </row>
    <row r="22" spans="1:14" ht="15.75" customHeight="1">
      <c r="A22" s="190"/>
      <c r="B22" s="190"/>
      <c r="C22" s="190"/>
      <c r="D22" s="190"/>
      <c r="E22" s="190"/>
      <c r="F22" s="190"/>
      <c r="G22" s="190"/>
      <c r="H22" s="189"/>
      <c r="I22" s="189"/>
      <c r="J22" s="189"/>
      <c r="K22" s="189"/>
      <c r="L22" s="189"/>
      <c r="M22" s="189"/>
      <c r="N22" s="189"/>
    </row>
    <row r="23" spans="1:14" ht="15.75">
      <c r="A23" s="72"/>
      <c r="B23" s="72"/>
      <c r="C23" s="72"/>
      <c r="D23" s="72"/>
      <c r="E23" s="72"/>
      <c r="F23" s="72"/>
      <c r="G23" s="72"/>
      <c r="H23" s="72"/>
      <c r="I23" s="72"/>
      <c r="J23" s="72"/>
      <c r="K23" s="72"/>
      <c r="L23" s="72"/>
      <c r="M23" s="9"/>
    </row>
    <row r="24" spans="1:14" ht="15.75">
      <c r="A24" s="72"/>
      <c r="B24" s="72"/>
      <c r="C24" s="72"/>
      <c r="D24" s="72"/>
      <c r="E24" s="72"/>
      <c r="F24" s="72"/>
      <c r="G24" s="72"/>
      <c r="H24" s="72"/>
      <c r="I24" s="72"/>
      <c r="J24" s="72"/>
      <c r="K24" s="72"/>
      <c r="L24" s="72"/>
      <c r="M24" s="9"/>
    </row>
    <row r="25" spans="1:14" ht="15.75">
      <c r="A25" s="72"/>
      <c r="B25" s="72"/>
      <c r="C25" s="72"/>
      <c r="D25" s="72"/>
      <c r="E25" s="72"/>
      <c r="F25" s="72"/>
      <c r="G25" s="72"/>
      <c r="H25" s="72"/>
      <c r="I25" s="72"/>
      <c r="J25" s="72"/>
      <c r="K25" s="72"/>
      <c r="L25" s="72"/>
      <c r="M25" s="9"/>
    </row>
    <row r="26" spans="1:14" ht="15.75">
      <c r="A26" s="72"/>
      <c r="B26" s="72"/>
      <c r="C26" s="72"/>
      <c r="D26" s="72"/>
      <c r="E26" s="72"/>
      <c r="F26" s="72"/>
      <c r="G26" s="72"/>
      <c r="H26" s="72"/>
      <c r="I26" s="72"/>
      <c r="J26" s="72"/>
      <c r="K26" s="72"/>
      <c r="L26" s="72"/>
      <c r="M26" s="9"/>
    </row>
    <row r="27" spans="1:14" ht="15.75">
      <c r="A27" s="72"/>
      <c r="B27" s="72"/>
      <c r="C27" s="72"/>
      <c r="D27" s="72"/>
      <c r="E27" s="72"/>
      <c r="F27" s="72"/>
      <c r="G27" s="72"/>
      <c r="H27" s="72"/>
      <c r="I27" s="72"/>
      <c r="J27" s="72"/>
      <c r="K27" s="72"/>
      <c r="L27" s="72"/>
      <c r="M27" s="9"/>
    </row>
    <row r="28" spans="1:14" ht="15.75">
      <c r="A28" s="72"/>
      <c r="B28" s="72"/>
      <c r="C28" s="72"/>
      <c r="D28" s="72"/>
      <c r="E28" s="72"/>
      <c r="F28" s="72"/>
      <c r="G28" s="72"/>
      <c r="H28" s="72"/>
      <c r="I28" s="72"/>
      <c r="J28" s="72"/>
      <c r="K28" s="72"/>
      <c r="L28" s="72"/>
      <c r="M28" s="9"/>
    </row>
    <row r="29" spans="1:14" ht="15.75">
      <c r="A29" s="72"/>
      <c r="B29" s="72"/>
      <c r="C29" s="72"/>
      <c r="D29" s="72"/>
      <c r="E29" s="72"/>
      <c r="F29" s="72"/>
      <c r="G29" s="72"/>
      <c r="H29" s="72"/>
      <c r="I29" s="72"/>
      <c r="J29" s="72"/>
      <c r="K29" s="72"/>
      <c r="L29" s="72"/>
      <c r="M29" s="9"/>
    </row>
    <row r="30" spans="1:14" ht="15.75">
      <c r="A30" s="72"/>
      <c r="B30" s="72"/>
      <c r="C30" s="72"/>
      <c r="D30" s="72"/>
      <c r="E30" s="72"/>
      <c r="F30" s="72"/>
      <c r="G30" s="72"/>
      <c r="H30" s="72"/>
      <c r="I30" s="72"/>
      <c r="J30" s="72"/>
      <c r="K30" s="72"/>
      <c r="L30" s="72"/>
      <c r="M30" s="9"/>
    </row>
    <row r="31" spans="1:14" ht="15.75">
      <c r="A31" s="72"/>
      <c r="B31" s="72"/>
      <c r="C31" s="72"/>
      <c r="D31" s="72"/>
      <c r="E31" s="72"/>
      <c r="F31" s="72"/>
      <c r="G31" s="72"/>
      <c r="H31" s="72"/>
      <c r="I31" s="72"/>
      <c r="J31" s="72"/>
      <c r="K31" s="72"/>
      <c r="L31" s="72"/>
      <c r="M31" s="9"/>
    </row>
    <row r="32" spans="1:14" ht="15.75">
      <c r="A32" s="72"/>
      <c r="B32" s="72"/>
      <c r="C32" s="72"/>
      <c r="D32" s="72"/>
      <c r="E32" s="72"/>
      <c r="F32" s="72"/>
      <c r="G32" s="72"/>
      <c r="H32" s="72"/>
      <c r="I32" s="72"/>
      <c r="J32" s="72"/>
      <c r="K32" s="72"/>
      <c r="L32" s="72"/>
      <c r="M32" s="9"/>
    </row>
    <row r="33" spans="1:13" ht="15.75">
      <c r="A33" s="72"/>
      <c r="B33" s="72"/>
      <c r="C33" s="72"/>
      <c r="D33" s="72"/>
      <c r="E33" s="72"/>
      <c r="F33" s="72"/>
      <c r="G33" s="72"/>
      <c r="H33" s="72"/>
      <c r="I33" s="72"/>
      <c r="J33" s="72"/>
      <c r="K33" s="72"/>
      <c r="L33" s="72"/>
      <c r="M33" s="9"/>
    </row>
    <row r="34" spans="1:13" ht="15.75">
      <c r="A34" s="72"/>
      <c r="B34" s="72"/>
      <c r="C34" s="72"/>
      <c r="D34" s="72"/>
      <c r="E34" s="72"/>
      <c r="F34" s="72"/>
      <c r="G34" s="72"/>
      <c r="H34" s="72"/>
      <c r="I34" s="72"/>
      <c r="J34" s="72"/>
      <c r="K34" s="72"/>
      <c r="L34" s="72"/>
      <c r="M34" s="9"/>
    </row>
    <row r="35" spans="1:13" ht="15.75">
      <c r="A35" s="72"/>
      <c r="B35" s="72"/>
      <c r="C35" s="72"/>
      <c r="D35" s="72"/>
      <c r="E35" s="72"/>
      <c r="F35" s="72"/>
      <c r="G35" s="72"/>
      <c r="H35" s="72"/>
      <c r="I35" s="72"/>
      <c r="J35" s="72"/>
      <c r="K35" s="72"/>
      <c r="L35" s="72"/>
      <c r="M35" s="9"/>
    </row>
    <row r="36" spans="1:13" ht="15.75">
      <c r="A36" s="72"/>
      <c r="B36" s="72"/>
      <c r="C36" s="72"/>
      <c r="D36" s="72"/>
      <c r="E36" s="72"/>
      <c r="F36" s="72"/>
      <c r="G36" s="72"/>
      <c r="H36" s="72"/>
      <c r="I36" s="72"/>
      <c r="J36" s="72"/>
      <c r="K36" s="72"/>
      <c r="L36" s="72"/>
      <c r="M36" s="9"/>
    </row>
    <row r="37" spans="1:13" ht="15.75">
      <c r="A37" s="5" t="s">
        <v>37</v>
      </c>
      <c r="B37" s="10"/>
      <c r="C37" s="10"/>
      <c r="D37" s="72"/>
      <c r="E37" s="72"/>
      <c r="F37" s="72"/>
      <c r="G37" s="72"/>
      <c r="H37" s="188"/>
      <c r="I37" s="188"/>
      <c r="J37" s="188"/>
      <c r="K37" s="188"/>
      <c r="L37" s="188"/>
      <c r="M37" s="9"/>
    </row>
    <row r="38" spans="1:13" ht="15.75">
      <c r="A38" s="72"/>
      <c r="B38" s="72"/>
      <c r="C38" s="72"/>
      <c r="D38" s="72"/>
      <c r="E38" s="72"/>
      <c r="F38" s="72"/>
      <c r="G38" s="72"/>
      <c r="H38" s="72"/>
      <c r="I38" s="72"/>
      <c r="J38" s="72"/>
      <c r="K38" s="72"/>
      <c r="L38" s="72"/>
      <c r="M38" s="9"/>
    </row>
    <row r="39" spans="1:13" ht="15.75">
      <c r="H39" s="72"/>
      <c r="I39" s="72"/>
      <c r="J39" s="72"/>
      <c r="K39" s="72"/>
      <c r="L39" s="72"/>
      <c r="M39" s="9"/>
    </row>
    <row r="40" spans="1:13" ht="15.75">
      <c r="H40" s="72"/>
      <c r="I40" s="72"/>
      <c r="J40" s="72"/>
      <c r="K40" s="72"/>
      <c r="L40" s="72"/>
      <c r="M40" s="9"/>
    </row>
    <row r="41" spans="1:13" ht="15.75">
      <c r="H41" s="72"/>
      <c r="I41" s="72"/>
      <c r="J41" s="72"/>
      <c r="K41" s="72"/>
      <c r="L41" s="72"/>
      <c r="M41" s="9"/>
    </row>
    <row r="42" spans="1:13" ht="15.75">
      <c r="H42" s="72"/>
      <c r="I42" s="72"/>
      <c r="J42" s="72"/>
      <c r="K42" s="72"/>
      <c r="L42" s="72"/>
      <c r="M42" s="9"/>
    </row>
    <row r="43" spans="1:13" ht="15.75">
      <c r="H43" s="72"/>
      <c r="I43" s="72"/>
      <c r="J43" s="72"/>
      <c r="K43" s="72"/>
      <c r="L43" s="72"/>
      <c r="M43" s="9"/>
    </row>
    <row r="44" spans="1:13" ht="15.75">
      <c r="H44" s="72"/>
      <c r="I44" s="72"/>
      <c r="J44" s="72"/>
      <c r="K44" s="72"/>
      <c r="L44" s="72"/>
      <c r="M44" s="9"/>
    </row>
    <row r="45" spans="1:13" ht="15.75">
      <c r="H45" s="72"/>
      <c r="I45" s="72"/>
      <c r="J45" s="72"/>
      <c r="K45" s="72"/>
      <c r="L45" s="72"/>
      <c r="M45" s="9"/>
    </row>
    <row r="46" spans="1:13" ht="15.75">
      <c r="H46" s="72"/>
      <c r="I46" s="72"/>
      <c r="J46" s="72"/>
      <c r="K46" s="72"/>
      <c r="L46" s="72"/>
      <c r="M46" s="9"/>
    </row>
    <row r="47" spans="1:13" ht="15.75">
      <c r="H47" s="72"/>
      <c r="I47" s="72"/>
      <c r="J47" s="72"/>
      <c r="K47" s="72"/>
      <c r="L47" s="72"/>
      <c r="M47" s="9"/>
    </row>
    <row r="48" spans="1:13" ht="15.75">
      <c r="H48" s="72"/>
      <c r="I48" s="72"/>
      <c r="J48" s="72"/>
      <c r="K48" s="72"/>
      <c r="L48" s="72"/>
      <c r="M48" s="9"/>
    </row>
    <row r="49" spans="8:13" ht="15.75">
      <c r="H49" s="72"/>
      <c r="I49" s="72"/>
      <c r="J49" s="72"/>
      <c r="K49" s="72"/>
      <c r="L49" s="72"/>
      <c r="M49" s="9"/>
    </row>
    <row r="50" spans="8:13" ht="15.75">
      <c r="H50" s="72"/>
      <c r="I50" s="72"/>
      <c r="J50" s="72"/>
      <c r="K50" s="72"/>
      <c r="L50" s="72"/>
      <c r="M50" s="9"/>
    </row>
    <row r="51" spans="8:13" ht="15.75">
      <c r="H51" s="72"/>
      <c r="I51" s="72"/>
      <c r="J51" s="72"/>
      <c r="K51" s="72"/>
      <c r="L51" s="72"/>
      <c r="M51" s="9"/>
    </row>
  </sheetData>
  <mergeCells count="6">
    <mergeCell ref="A4:N4"/>
    <mergeCell ref="H37:L37"/>
    <mergeCell ref="H21:N22"/>
    <mergeCell ref="A21:G22"/>
    <mergeCell ref="A5:G6"/>
    <mergeCell ref="H5:N6"/>
  </mergeCells>
  <phoneticPr fontId="7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5"/>
  <sheetViews>
    <sheetView showGridLines="0" workbookViewId="0">
      <pane xSplit="12" topLeftCell="M1" activePane="topRight" state="frozenSplit"/>
      <selection pane="topRight" activeCell="N21" sqref="N21"/>
    </sheetView>
  </sheetViews>
  <sheetFormatPr defaultRowHeight="15.75"/>
  <cols>
    <col min="1" max="1" width="9" style="85"/>
    <col min="2" max="2" width="9" style="85" customWidth="1"/>
    <col min="3" max="3" width="10.25" style="85" customWidth="1"/>
    <col min="4" max="9" width="9" style="85" customWidth="1"/>
    <col min="10" max="10" width="11.125" style="85" bestFit="1" customWidth="1"/>
    <col min="11" max="12" width="9" style="85" customWidth="1"/>
    <col min="13" max="16384" width="9" style="85"/>
  </cols>
  <sheetData>
    <row r="1" spans="1:12">
      <c r="G1" s="136"/>
    </row>
    <row r="3" spans="1:12" ht="13.5" customHeight="1"/>
    <row r="4" spans="1:12">
      <c r="A4" s="100" t="s">
        <v>59</v>
      </c>
      <c r="B4" s="99">
        <f>通信行业周报!H7</f>
        <v>41904</v>
      </c>
      <c r="C4" s="99"/>
      <c r="D4" s="98"/>
    </row>
    <row r="5" spans="1:12" ht="24" customHeight="1" thickBot="1">
      <c r="A5" s="191" t="s">
        <v>58</v>
      </c>
      <c r="B5" s="192"/>
      <c r="C5" s="192"/>
      <c r="D5" s="192"/>
      <c r="E5" s="192"/>
      <c r="F5" s="192"/>
      <c r="G5" s="192"/>
      <c r="H5" s="192"/>
      <c r="I5" s="192"/>
      <c r="J5" s="192"/>
      <c r="K5" s="192"/>
      <c r="L5" s="192"/>
    </row>
    <row r="6" spans="1:12" s="95" customFormat="1" ht="16.5" customHeight="1">
      <c r="A6" s="197" t="s">
        <v>57</v>
      </c>
      <c r="B6" s="198"/>
      <c r="C6" s="195" t="s">
        <v>56</v>
      </c>
      <c r="D6" s="196" t="s">
        <v>55</v>
      </c>
      <c r="E6" s="196"/>
      <c r="F6" s="196"/>
      <c r="G6" s="201" t="s">
        <v>54</v>
      </c>
      <c r="H6" s="202"/>
      <c r="I6" s="203"/>
      <c r="J6" s="97" t="s">
        <v>111</v>
      </c>
      <c r="K6" s="196" t="s">
        <v>53</v>
      </c>
      <c r="L6" s="196"/>
    </row>
    <row r="7" spans="1:12" s="95" customFormat="1" ht="16.5" customHeight="1">
      <c r="A7" s="199"/>
      <c r="B7" s="200"/>
      <c r="C7" s="196"/>
      <c r="D7" s="96" t="s">
        <v>52</v>
      </c>
      <c r="E7" s="96" t="s">
        <v>51</v>
      </c>
      <c r="F7" s="96" t="s">
        <v>50</v>
      </c>
      <c r="G7" s="96" t="s">
        <v>52</v>
      </c>
      <c r="H7" s="96" t="s">
        <v>51</v>
      </c>
      <c r="I7" s="96" t="s">
        <v>50</v>
      </c>
      <c r="J7" s="96" t="s">
        <v>109</v>
      </c>
      <c r="K7" s="96" t="s">
        <v>109</v>
      </c>
      <c r="L7" s="96" t="s">
        <v>110</v>
      </c>
    </row>
    <row r="8" spans="1:12">
      <c r="A8" s="94" t="s">
        <v>93</v>
      </c>
      <c r="B8" s="94" t="s">
        <v>76</v>
      </c>
      <c r="C8" s="94" t="s">
        <v>101</v>
      </c>
      <c r="D8" s="133">
        <v>-2.4390243902439046</v>
      </c>
      <c r="E8" s="133">
        <v>2.6991441737985511</v>
      </c>
      <c r="F8" s="133">
        <v>11.711970756056299</v>
      </c>
      <c r="G8" s="133">
        <v>12.315255674809714</v>
      </c>
      <c r="H8" s="133">
        <v>41.633973332004103</v>
      </c>
      <c r="I8" s="133">
        <v>430.77608143119784</v>
      </c>
      <c r="J8" s="133">
        <v>33.744319915771484</v>
      </c>
      <c r="K8" s="133">
        <v>59.587982177734375</v>
      </c>
      <c r="L8" s="133">
        <v>45.087863922119141</v>
      </c>
    </row>
    <row r="9" spans="1:12">
      <c r="A9" s="94" t="s">
        <v>96</v>
      </c>
      <c r="B9" s="94" t="s">
        <v>88</v>
      </c>
      <c r="C9" s="94" t="s">
        <v>100</v>
      </c>
      <c r="D9" s="133">
        <v>-1.3624454148471576</v>
      </c>
      <c r="E9" s="133">
        <v>4.5740740740740637</v>
      </c>
      <c r="F9" s="133">
        <v>33.532559686729925</v>
      </c>
      <c r="G9" s="133">
        <v>17.504689648900836</v>
      </c>
      <c r="H9" s="133">
        <v>53.257164188295846</v>
      </c>
      <c r="I9" s="133">
        <v>570.73241569972436</v>
      </c>
      <c r="J9" s="133">
        <v>40.350124359130859</v>
      </c>
      <c r="K9" s="133">
        <v>85.142066955566406</v>
      </c>
      <c r="L9" s="133">
        <v>61.67327880859375</v>
      </c>
    </row>
    <row r="10" spans="1:12">
      <c r="A10" s="94" t="s">
        <v>108</v>
      </c>
      <c r="B10" s="94" t="s">
        <v>124</v>
      </c>
      <c r="C10" s="94" t="s">
        <v>131</v>
      </c>
      <c r="D10" s="133">
        <v>2.0557491289198593</v>
      </c>
      <c r="E10" s="133">
        <v>8.2809611829944387</v>
      </c>
      <c r="F10" s="133">
        <v>38.32649612325951</v>
      </c>
      <c r="G10" s="133">
        <v>11.789968951176437</v>
      </c>
      <c r="H10" s="133">
        <v>33.066617387341203</v>
      </c>
      <c r="I10" s="133">
        <v>389.16646869480996</v>
      </c>
      <c r="J10" s="133">
        <v>33.386524200439453</v>
      </c>
      <c r="K10" s="133">
        <v>28.770896911621094</v>
      </c>
      <c r="L10" s="133">
        <v>35.863719940185547</v>
      </c>
    </row>
    <row r="11" spans="1:12">
      <c r="A11" s="94" t="s">
        <v>94</v>
      </c>
      <c r="B11" s="94" t="s">
        <v>125</v>
      </c>
      <c r="C11" s="94" t="s">
        <v>99</v>
      </c>
      <c r="D11" s="133">
        <v>1.5235457063711877</v>
      </c>
      <c r="E11" s="133">
        <v>5.014326647564471</v>
      </c>
      <c r="F11" s="133">
        <v>12.421154466019392</v>
      </c>
      <c r="G11" s="133">
        <v>11.39964973033471</v>
      </c>
      <c r="H11" s="133">
        <v>27.121549244813973</v>
      </c>
      <c r="I11" s="133">
        <v>214.34875993754824</v>
      </c>
      <c r="J11" s="133">
        <v>17.888956069946289</v>
      </c>
      <c r="K11" s="133">
        <v>107.51046752929687</v>
      </c>
      <c r="L11" s="133">
        <v>27.031387329101563</v>
      </c>
    </row>
    <row r="12" spans="1:12">
      <c r="A12" s="94" t="s">
        <v>102</v>
      </c>
      <c r="B12" s="94" t="s">
        <v>126</v>
      </c>
      <c r="C12" s="94" t="s">
        <v>103</v>
      </c>
      <c r="D12" s="133">
        <v>0</v>
      </c>
      <c r="E12" s="133">
        <v>0</v>
      </c>
      <c r="F12" s="133">
        <v>7.4815125938341831</v>
      </c>
      <c r="G12" s="133">
        <v>0</v>
      </c>
      <c r="H12" s="133">
        <v>0</v>
      </c>
      <c r="I12" s="133">
        <v>288.29743972246706</v>
      </c>
      <c r="J12" s="133">
        <v>54.759784698486328</v>
      </c>
      <c r="K12" s="133">
        <v>12.582886695861816</v>
      </c>
      <c r="L12" s="133">
        <v>41.558441162109375</v>
      </c>
    </row>
    <row r="13" spans="1:12">
      <c r="A13" s="94" t="s">
        <v>98</v>
      </c>
      <c r="B13" s="94" t="s">
        <v>127</v>
      </c>
      <c r="C13" s="94" t="s">
        <v>130</v>
      </c>
      <c r="D13" s="133">
        <v>7.3825503355704702</v>
      </c>
      <c r="E13" s="133">
        <v>11.498257839721248</v>
      </c>
      <c r="F13" s="133">
        <v>58.69038371748303</v>
      </c>
      <c r="G13" s="133">
        <v>24.308640982672411</v>
      </c>
      <c r="H13" s="133">
        <v>63.004563353935225</v>
      </c>
      <c r="I13" s="133">
        <v>666.89875832596897</v>
      </c>
      <c r="J13" s="133">
        <v>32.760032653808594</v>
      </c>
      <c r="K13" s="133">
        <v>27.332212448120117</v>
      </c>
      <c r="L13" s="133">
        <v>29.671648025512695</v>
      </c>
    </row>
    <row r="14" spans="1:12">
      <c r="A14" s="94" t="s">
        <v>95</v>
      </c>
      <c r="B14" s="94" t="s">
        <v>91</v>
      </c>
      <c r="C14" s="94" t="s">
        <v>104</v>
      </c>
      <c r="D14" s="133">
        <v>0.12360939431395046</v>
      </c>
      <c r="E14" s="133">
        <v>5.8823529411764497</v>
      </c>
      <c r="F14" s="133">
        <v>71.362264624580504</v>
      </c>
      <c r="G14" s="133">
        <v>18.933208330376779</v>
      </c>
      <c r="H14" s="133">
        <v>69.420305867519417</v>
      </c>
      <c r="I14" s="133">
        <v>420.11456054377595</v>
      </c>
      <c r="J14" s="133">
        <v>61.132080078125</v>
      </c>
      <c r="K14" s="133">
        <v>209.96713256835937</v>
      </c>
      <c r="L14" s="133">
        <v>101.27970886230469</v>
      </c>
    </row>
    <row r="15" spans="1:12">
      <c r="A15" s="94" t="s">
        <v>105</v>
      </c>
      <c r="B15" s="94" t="s">
        <v>128</v>
      </c>
      <c r="C15" s="94" t="s">
        <v>106</v>
      </c>
      <c r="D15" s="133">
        <v>-3.3036848792884488</v>
      </c>
      <c r="E15" s="133">
        <v>6.1366806136680552</v>
      </c>
      <c r="F15" s="133">
        <v>19.466248037676603</v>
      </c>
      <c r="G15" s="133">
        <v>13.824408574885521</v>
      </c>
      <c r="H15" s="133">
        <v>46.237405289162332</v>
      </c>
      <c r="I15" s="133">
        <v>479.02234615743345</v>
      </c>
      <c r="J15" s="133">
        <v>74.171539306640625</v>
      </c>
      <c r="K15" s="133">
        <v>131.17169189453125</v>
      </c>
      <c r="L15" s="133">
        <v>185.0574951171875</v>
      </c>
    </row>
    <row r="16" spans="1:12">
      <c r="A16" s="108" t="s">
        <v>97</v>
      </c>
      <c r="B16" s="108" t="s">
        <v>129</v>
      </c>
      <c r="C16" s="108" t="s">
        <v>107</v>
      </c>
      <c r="D16" s="134">
        <v>-3.3466533466533277</v>
      </c>
      <c r="E16" s="134">
        <v>12.565445026178001</v>
      </c>
      <c r="F16" s="134">
        <v>70.091224069035789</v>
      </c>
      <c r="G16" s="134">
        <v>5.6507767593730689</v>
      </c>
      <c r="H16" s="134">
        <v>17.675629553195208</v>
      </c>
      <c r="I16" s="134">
        <v>194.45943176010405</v>
      </c>
      <c r="J16" s="134">
        <v>29.718938827514648</v>
      </c>
      <c r="K16" s="134">
        <v>6.6767606735229492</v>
      </c>
      <c r="L16" s="134">
        <v>17.051914215087891</v>
      </c>
    </row>
    <row r="17" spans="1:26">
      <c r="A17" s="88"/>
      <c r="B17" s="88"/>
      <c r="C17" s="88"/>
      <c r="D17" s="88"/>
      <c r="E17" s="88"/>
      <c r="F17" s="88"/>
      <c r="G17" s="88"/>
      <c r="H17" s="88"/>
      <c r="I17" s="88"/>
      <c r="J17" s="88"/>
      <c r="K17" s="88"/>
      <c r="L17" s="88"/>
      <c r="M17" s="92"/>
      <c r="N17" s="91"/>
      <c r="O17" s="91"/>
      <c r="P17" s="91"/>
      <c r="Q17" s="91"/>
      <c r="R17" s="91"/>
      <c r="S17" s="91"/>
      <c r="T17" s="91"/>
      <c r="U17" s="91"/>
      <c r="V17" s="91"/>
      <c r="W17" s="91"/>
      <c r="X17" s="91"/>
      <c r="Y17" s="91"/>
      <c r="Z17" s="91"/>
    </row>
    <row r="18" spans="1:26">
      <c r="A18" s="5" t="s">
        <v>112</v>
      </c>
      <c r="B18" s="88"/>
      <c r="C18" s="88"/>
      <c r="D18" s="88"/>
      <c r="E18" s="88"/>
      <c r="F18" s="88"/>
      <c r="G18" s="88"/>
      <c r="H18" s="88"/>
      <c r="I18" s="88"/>
      <c r="J18" s="88"/>
      <c r="K18" s="88"/>
      <c r="L18" s="88"/>
      <c r="M18" s="92"/>
      <c r="N18" s="91"/>
      <c r="O18" s="91"/>
      <c r="P18" s="91"/>
      <c r="Q18" s="91"/>
      <c r="R18" s="91"/>
      <c r="S18" s="91"/>
      <c r="T18" s="91"/>
      <c r="U18" s="91"/>
      <c r="V18" s="91"/>
      <c r="W18" s="91"/>
      <c r="X18" s="91"/>
      <c r="Y18" s="91"/>
      <c r="Z18" s="91"/>
    </row>
    <row r="19" spans="1:26">
      <c r="A19" s="88"/>
      <c r="B19" s="88"/>
      <c r="C19" s="88"/>
      <c r="D19" s="88"/>
      <c r="E19" s="88"/>
      <c r="F19" s="88"/>
      <c r="G19" s="88"/>
      <c r="H19" s="88"/>
      <c r="I19" s="88"/>
      <c r="J19" s="88"/>
      <c r="K19" s="88"/>
      <c r="L19" s="88"/>
      <c r="M19" s="92"/>
      <c r="N19" s="91"/>
      <c r="O19" s="91"/>
      <c r="P19" s="91"/>
      <c r="Q19" s="91"/>
      <c r="R19" s="91"/>
      <c r="S19" s="91"/>
      <c r="T19" s="91"/>
      <c r="U19" s="91"/>
      <c r="V19" s="91"/>
      <c r="W19" s="91"/>
      <c r="X19" s="91"/>
      <c r="Y19" s="91"/>
      <c r="Z19" s="91"/>
    </row>
    <row r="20" spans="1:26">
      <c r="A20" s="88"/>
      <c r="B20" s="88"/>
      <c r="C20" s="88"/>
      <c r="D20" s="88"/>
      <c r="E20" s="88"/>
      <c r="F20" s="88"/>
      <c r="G20" s="88"/>
      <c r="H20" s="88"/>
      <c r="I20" s="88"/>
      <c r="J20" s="88"/>
      <c r="K20" s="88"/>
      <c r="L20" s="88"/>
      <c r="M20" s="92"/>
      <c r="N20" s="91"/>
      <c r="O20" s="91"/>
      <c r="P20" s="91"/>
      <c r="Q20" s="91"/>
      <c r="R20" s="91"/>
      <c r="S20" s="91"/>
      <c r="T20" s="91"/>
      <c r="U20" s="91"/>
      <c r="V20" s="91"/>
      <c r="W20" s="91"/>
      <c r="X20" s="91"/>
      <c r="Y20" s="91"/>
      <c r="Z20" s="91"/>
    </row>
    <row r="21" spans="1:26">
      <c r="A21" s="88"/>
      <c r="B21" s="88"/>
      <c r="C21" s="88"/>
      <c r="D21" s="88"/>
      <c r="E21" s="88"/>
      <c r="F21" s="88"/>
      <c r="G21" s="88"/>
      <c r="H21" s="88"/>
      <c r="I21" s="88"/>
      <c r="J21" s="88"/>
      <c r="K21" s="88"/>
      <c r="L21" s="88"/>
      <c r="M21" s="92"/>
      <c r="N21" s="91"/>
      <c r="O21" s="91"/>
      <c r="P21" s="91"/>
      <c r="Q21" s="91"/>
      <c r="R21" s="91"/>
      <c r="S21" s="91"/>
      <c r="T21" s="91"/>
      <c r="U21" s="91"/>
      <c r="V21" s="91"/>
      <c r="W21" s="91"/>
      <c r="X21" s="91"/>
      <c r="Y21" s="91"/>
      <c r="Z21" s="91"/>
    </row>
    <row r="22" spans="1:26">
      <c r="A22" s="88"/>
      <c r="B22" s="88"/>
      <c r="C22" s="88"/>
      <c r="D22" s="88"/>
      <c r="E22" s="88"/>
      <c r="F22" s="88"/>
      <c r="G22" s="88"/>
      <c r="H22" s="88"/>
      <c r="I22" s="88"/>
      <c r="J22" s="88"/>
      <c r="K22" s="88"/>
      <c r="L22" s="88"/>
      <c r="M22" s="92"/>
      <c r="N22" s="91"/>
      <c r="O22" s="91"/>
      <c r="P22" s="91"/>
      <c r="Q22" s="91"/>
      <c r="R22" s="91"/>
      <c r="S22" s="91"/>
      <c r="T22" s="91"/>
      <c r="U22" s="91"/>
      <c r="V22" s="91"/>
      <c r="W22" s="91"/>
      <c r="X22" s="91"/>
      <c r="Y22" s="91"/>
      <c r="Z22" s="91"/>
    </row>
    <row r="23" spans="1:26">
      <c r="A23" s="88"/>
      <c r="B23" s="88"/>
      <c r="C23" s="88"/>
      <c r="D23" s="88"/>
      <c r="E23" s="88"/>
      <c r="F23" s="88"/>
      <c r="G23" s="88"/>
      <c r="H23" s="88"/>
      <c r="I23" s="88"/>
      <c r="J23" s="88"/>
      <c r="K23" s="88"/>
      <c r="L23" s="88"/>
      <c r="M23" s="92"/>
      <c r="N23" s="91"/>
      <c r="O23" s="91"/>
      <c r="P23" s="91"/>
      <c r="Q23" s="91"/>
      <c r="R23" s="91"/>
      <c r="S23" s="91"/>
      <c r="T23" s="91"/>
      <c r="U23" s="91"/>
      <c r="V23" s="91"/>
      <c r="W23" s="91"/>
      <c r="X23" s="91"/>
      <c r="Y23" s="91"/>
      <c r="Z23" s="91"/>
    </row>
    <row r="24" spans="1:26">
      <c r="A24" s="88"/>
      <c r="B24" s="88"/>
      <c r="C24" s="88"/>
      <c r="D24" s="88"/>
      <c r="E24" s="88"/>
      <c r="F24" s="88"/>
      <c r="G24" s="88"/>
      <c r="H24" s="88"/>
      <c r="I24" s="88"/>
      <c r="J24" s="88"/>
      <c r="K24" s="88"/>
      <c r="L24" s="88"/>
      <c r="M24" s="93"/>
    </row>
    <row r="25" spans="1:26">
      <c r="A25" s="88"/>
      <c r="B25" s="88"/>
      <c r="C25" s="88"/>
      <c r="D25" s="88"/>
      <c r="E25" s="88"/>
      <c r="F25" s="88"/>
      <c r="G25" s="88"/>
      <c r="H25" s="88"/>
      <c r="I25" s="88"/>
      <c r="J25" s="88"/>
      <c r="K25" s="88"/>
      <c r="L25" s="88"/>
      <c r="M25" s="92"/>
      <c r="N25" s="92"/>
      <c r="O25" s="92"/>
      <c r="P25" s="92"/>
      <c r="Q25" s="92"/>
      <c r="R25" s="92"/>
      <c r="S25" s="92"/>
      <c r="T25" s="92"/>
      <c r="U25" s="92"/>
      <c r="V25" s="92"/>
      <c r="W25" s="92"/>
      <c r="X25" s="92"/>
      <c r="Y25" s="92"/>
      <c r="Z25" s="92"/>
    </row>
    <row r="26" spans="1:26">
      <c r="A26" s="88"/>
      <c r="B26" s="88"/>
      <c r="C26" s="88"/>
      <c r="D26" s="88"/>
      <c r="E26" s="88"/>
      <c r="F26" s="88"/>
      <c r="G26" s="88"/>
      <c r="H26" s="88"/>
      <c r="I26" s="88"/>
      <c r="J26" s="88"/>
      <c r="K26" s="88"/>
      <c r="L26" s="88"/>
      <c r="M26" s="92"/>
      <c r="N26" s="91"/>
      <c r="O26" s="91"/>
      <c r="P26" s="91"/>
      <c r="Q26" s="91"/>
      <c r="R26" s="91"/>
      <c r="S26" s="91"/>
      <c r="T26" s="91"/>
      <c r="U26" s="91"/>
      <c r="V26" s="91"/>
      <c r="W26" s="91"/>
      <c r="X26" s="91"/>
      <c r="Y26" s="91"/>
      <c r="Z26" s="91"/>
    </row>
    <row r="27" spans="1:26">
      <c r="A27" s="88"/>
      <c r="B27" s="88"/>
      <c r="C27" s="88"/>
      <c r="D27" s="88"/>
      <c r="E27" s="88"/>
      <c r="F27" s="88"/>
      <c r="G27" s="88"/>
      <c r="H27" s="88"/>
      <c r="I27" s="88"/>
      <c r="J27" s="88"/>
      <c r="K27" s="88"/>
      <c r="L27" s="88"/>
      <c r="M27" s="92"/>
      <c r="N27" s="91"/>
      <c r="O27" s="91"/>
      <c r="P27" s="91"/>
      <c r="Q27" s="91"/>
      <c r="R27" s="91"/>
      <c r="S27" s="91"/>
      <c r="T27" s="91"/>
      <c r="U27" s="91"/>
      <c r="V27" s="91"/>
      <c r="W27" s="91"/>
      <c r="X27" s="91"/>
      <c r="Y27" s="91"/>
      <c r="Z27" s="91"/>
    </row>
    <row r="28" spans="1:26">
      <c r="A28" s="88"/>
      <c r="B28" s="88"/>
      <c r="C28" s="88"/>
      <c r="D28" s="88"/>
      <c r="E28" s="88"/>
      <c r="F28" s="88"/>
      <c r="G28" s="88"/>
      <c r="H28" s="88"/>
      <c r="I28" s="88"/>
      <c r="J28" s="88"/>
      <c r="K28" s="88"/>
      <c r="L28" s="88"/>
      <c r="M28" s="92"/>
      <c r="N28" s="91"/>
      <c r="O28" s="91"/>
      <c r="P28" s="91"/>
      <c r="Q28" s="91"/>
      <c r="R28" s="91"/>
      <c r="S28" s="91"/>
      <c r="T28" s="91"/>
      <c r="U28" s="91"/>
      <c r="V28" s="91"/>
      <c r="W28" s="91"/>
      <c r="X28" s="91"/>
      <c r="Y28" s="91"/>
      <c r="Z28" s="91"/>
    </row>
    <row r="29" spans="1:26">
      <c r="A29" s="88"/>
      <c r="B29" s="88"/>
      <c r="C29" s="88"/>
      <c r="D29" s="88"/>
      <c r="E29" s="88"/>
      <c r="F29" s="88"/>
      <c r="G29" s="88"/>
      <c r="H29" s="88"/>
      <c r="I29" s="88"/>
      <c r="J29" s="88"/>
      <c r="K29" s="88"/>
      <c r="L29" s="88"/>
      <c r="M29" s="92"/>
      <c r="N29" s="91"/>
      <c r="O29" s="91"/>
      <c r="P29" s="91"/>
      <c r="Q29" s="91"/>
      <c r="R29" s="91"/>
      <c r="S29" s="91"/>
      <c r="T29" s="91"/>
      <c r="U29" s="91"/>
      <c r="V29" s="91"/>
      <c r="W29" s="91"/>
      <c r="X29" s="91"/>
      <c r="Y29" s="91"/>
      <c r="Z29" s="91"/>
    </row>
    <row r="30" spans="1:26">
      <c r="A30" s="193"/>
      <c r="B30" s="194"/>
      <c r="C30" s="194"/>
      <c r="D30" s="194"/>
      <c r="E30" s="194"/>
      <c r="F30" s="88"/>
      <c r="G30" s="88"/>
      <c r="H30" s="88"/>
      <c r="I30" s="88"/>
      <c r="J30" s="88"/>
      <c r="K30" s="88"/>
      <c r="L30" s="88"/>
      <c r="M30" s="92"/>
      <c r="N30" s="91"/>
      <c r="O30" s="91"/>
      <c r="P30" s="91"/>
      <c r="Q30" s="91"/>
      <c r="R30" s="91"/>
      <c r="S30" s="91"/>
      <c r="T30" s="91"/>
      <c r="U30" s="91"/>
      <c r="V30" s="91"/>
      <c r="W30" s="91"/>
      <c r="X30" s="91"/>
      <c r="Y30" s="91"/>
      <c r="Z30" s="91"/>
    </row>
    <row r="31" spans="1:26">
      <c r="A31" s="194"/>
      <c r="B31" s="194"/>
      <c r="C31" s="194"/>
      <c r="D31" s="194"/>
      <c r="E31" s="194"/>
      <c r="F31" s="88"/>
      <c r="G31" s="88"/>
      <c r="H31" s="88"/>
      <c r="I31" s="88"/>
      <c r="J31" s="88"/>
      <c r="K31" s="88"/>
      <c r="L31" s="88"/>
      <c r="M31" s="92"/>
      <c r="N31" s="91"/>
      <c r="O31" s="91"/>
      <c r="P31" s="91"/>
      <c r="Q31" s="91"/>
      <c r="R31" s="91"/>
      <c r="S31" s="91"/>
      <c r="T31" s="91"/>
      <c r="U31" s="91"/>
      <c r="V31" s="91"/>
      <c r="W31" s="91"/>
      <c r="X31" s="91"/>
      <c r="Y31" s="91"/>
      <c r="Z31" s="91"/>
    </row>
    <row r="32" spans="1:26">
      <c r="A32" s="88"/>
      <c r="B32" s="88"/>
      <c r="C32" s="88"/>
      <c r="D32" s="88"/>
      <c r="E32" s="88"/>
      <c r="F32" s="88"/>
      <c r="G32" s="88"/>
      <c r="H32" s="88"/>
      <c r="I32" s="88"/>
      <c r="J32" s="88"/>
      <c r="K32" s="88"/>
      <c r="L32" s="88"/>
      <c r="M32" s="92"/>
      <c r="N32" s="91"/>
      <c r="O32" s="91"/>
      <c r="P32" s="91"/>
      <c r="Q32" s="91"/>
      <c r="R32" s="91"/>
      <c r="S32" s="91"/>
      <c r="T32" s="91"/>
      <c r="U32" s="91"/>
      <c r="V32" s="91"/>
      <c r="W32" s="91"/>
      <c r="X32" s="91"/>
      <c r="Y32" s="91"/>
      <c r="Z32" s="91"/>
    </row>
    <row r="33" spans="1:12">
      <c r="A33" s="88"/>
      <c r="B33" s="88"/>
      <c r="C33" s="88"/>
      <c r="D33" s="88"/>
      <c r="E33" s="88"/>
      <c r="F33" s="88"/>
      <c r="G33" s="88"/>
      <c r="H33" s="88"/>
      <c r="I33" s="88"/>
      <c r="J33" s="88"/>
      <c r="K33" s="88"/>
      <c r="L33" s="88"/>
    </row>
    <row r="34" spans="1:12">
      <c r="A34" s="88"/>
      <c r="B34" s="88"/>
      <c r="C34" s="88"/>
      <c r="D34" s="88"/>
      <c r="E34" s="88"/>
      <c r="F34" s="88"/>
      <c r="G34" s="88"/>
      <c r="H34" s="88"/>
      <c r="I34" s="88"/>
      <c r="J34" s="88"/>
      <c r="K34" s="88"/>
      <c r="L34" s="88"/>
    </row>
    <row r="35" spans="1:12">
      <c r="A35" s="88"/>
      <c r="B35" s="88"/>
      <c r="C35" s="88"/>
      <c r="D35" s="88"/>
      <c r="E35" s="88"/>
      <c r="F35" s="88"/>
      <c r="G35" s="88"/>
      <c r="H35" s="88"/>
      <c r="I35" s="88"/>
      <c r="J35" s="88"/>
      <c r="K35" s="88"/>
      <c r="L35" s="88"/>
    </row>
    <row r="36" spans="1:12">
      <c r="A36" s="88"/>
      <c r="B36" s="88"/>
      <c r="C36" s="88"/>
      <c r="D36" s="88"/>
      <c r="E36" s="88"/>
      <c r="F36" s="88"/>
      <c r="G36" s="88"/>
      <c r="H36" s="88"/>
      <c r="I36" s="88"/>
      <c r="J36" s="88"/>
      <c r="K36" s="88"/>
      <c r="L36" s="88"/>
    </row>
    <row r="37" spans="1:12">
      <c r="A37" s="88"/>
      <c r="B37" s="88"/>
      <c r="C37" s="88"/>
      <c r="D37" s="88"/>
      <c r="E37" s="88"/>
      <c r="F37" s="88"/>
      <c r="G37" s="88"/>
      <c r="H37" s="88"/>
      <c r="I37" s="88"/>
      <c r="J37" s="88"/>
      <c r="K37" s="88"/>
      <c r="L37" s="88"/>
    </row>
    <row r="38" spans="1:12">
      <c r="A38" s="88"/>
      <c r="B38" s="88"/>
      <c r="C38" s="88"/>
      <c r="D38" s="88"/>
      <c r="E38" s="88"/>
      <c r="F38" s="88"/>
      <c r="G38" s="88"/>
      <c r="H38" s="88"/>
      <c r="I38" s="88"/>
      <c r="J38" s="88"/>
      <c r="K38" s="88"/>
      <c r="L38" s="88"/>
    </row>
    <row r="39" spans="1:12">
      <c r="A39" s="88"/>
      <c r="B39" s="88"/>
      <c r="C39" s="88"/>
      <c r="D39" s="88"/>
      <c r="E39" s="88"/>
      <c r="F39" s="88"/>
      <c r="G39" s="88"/>
      <c r="H39" s="88"/>
      <c r="I39" s="88"/>
      <c r="J39" s="88"/>
      <c r="K39" s="88"/>
      <c r="L39" s="88"/>
    </row>
    <row r="40" spans="1:12">
      <c r="A40" s="88"/>
      <c r="B40" s="88"/>
      <c r="C40" s="88"/>
      <c r="D40" s="88"/>
      <c r="E40" s="88"/>
      <c r="F40" s="88"/>
      <c r="G40" s="88"/>
      <c r="H40" s="88"/>
      <c r="I40" s="88"/>
      <c r="J40" s="88"/>
      <c r="K40" s="88"/>
      <c r="L40" s="88"/>
    </row>
    <row r="41" spans="1:12">
      <c r="A41" s="88"/>
      <c r="B41" s="88"/>
      <c r="C41" s="88"/>
      <c r="D41" s="88"/>
      <c r="E41" s="88"/>
      <c r="F41" s="88"/>
      <c r="G41" s="88"/>
      <c r="H41" s="88"/>
      <c r="I41" s="88"/>
      <c r="J41" s="88"/>
      <c r="K41" s="88"/>
      <c r="L41" s="88"/>
    </row>
    <row r="42" spans="1:12">
      <c r="A42" s="88"/>
      <c r="B42" s="88"/>
      <c r="C42" s="88"/>
      <c r="D42" s="88"/>
      <c r="E42" s="88"/>
      <c r="F42" s="88"/>
      <c r="G42" s="88"/>
      <c r="H42" s="88"/>
      <c r="I42" s="88"/>
      <c r="J42" s="88"/>
      <c r="K42" s="88"/>
      <c r="L42" s="88"/>
    </row>
    <row r="43" spans="1:12">
      <c r="A43" s="88"/>
      <c r="B43" s="88"/>
      <c r="C43" s="88"/>
      <c r="D43" s="88"/>
      <c r="E43" s="88"/>
      <c r="F43" s="88"/>
      <c r="G43" s="88"/>
      <c r="H43" s="88"/>
      <c r="I43" s="88"/>
      <c r="J43" s="88"/>
      <c r="K43" s="88"/>
      <c r="L43" s="88"/>
    </row>
    <row r="44" spans="1:12">
      <c r="A44" s="88"/>
      <c r="B44" s="88"/>
      <c r="C44" s="88"/>
      <c r="D44" s="88"/>
      <c r="E44" s="88"/>
      <c r="F44" s="88"/>
      <c r="G44" s="88"/>
      <c r="H44" s="88"/>
      <c r="I44" s="88"/>
      <c r="J44" s="88"/>
      <c r="K44" s="88"/>
      <c r="L44" s="88"/>
    </row>
    <row r="45" spans="1:12">
      <c r="A45" s="90"/>
      <c r="B45" s="89"/>
      <c r="C45" s="89"/>
      <c r="D45" s="89"/>
      <c r="E45" s="88"/>
      <c r="F45" s="88"/>
      <c r="G45" s="88"/>
      <c r="H45" s="88"/>
      <c r="I45" s="88"/>
      <c r="J45" s="88"/>
      <c r="K45" s="88"/>
      <c r="L45" s="88"/>
    </row>
    <row r="46" spans="1:12">
      <c r="B46" s="89"/>
      <c r="C46" s="89"/>
      <c r="D46" s="89"/>
      <c r="E46" s="88"/>
      <c r="F46" s="88"/>
      <c r="G46" s="88"/>
      <c r="H46" s="88"/>
      <c r="I46" s="88"/>
      <c r="J46" s="88"/>
      <c r="K46" s="88"/>
      <c r="L46" s="88"/>
    </row>
    <row r="47" spans="1:12">
      <c r="A47" s="88"/>
      <c r="B47" s="88"/>
      <c r="C47" s="88"/>
      <c r="D47" s="88"/>
      <c r="E47" s="88"/>
      <c r="F47" s="88"/>
      <c r="G47" s="88"/>
      <c r="H47" s="88"/>
      <c r="I47" s="88"/>
      <c r="J47" s="88"/>
      <c r="K47" s="88"/>
      <c r="L47" s="88"/>
    </row>
    <row r="48" spans="1:12">
      <c r="A48" s="88"/>
      <c r="B48" s="88"/>
      <c r="C48" s="88"/>
      <c r="D48" s="88"/>
      <c r="E48" s="88"/>
      <c r="F48" s="88"/>
      <c r="G48" s="88"/>
      <c r="H48" s="88"/>
      <c r="I48" s="88"/>
      <c r="J48" s="88"/>
      <c r="K48" s="88"/>
      <c r="L48" s="88"/>
    </row>
    <row r="49" spans="1:12">
      <c r="A49" s="88"/>
      <c r="B49" s="88"/>
      <c r="C49" s="88"/>
      <c r="D49" s="88"/>
      <c r="E49" s="88"/>
      <c r="F49" s="88"/>
      <c r="G49" s="88"/>
      <c r="H49" s="88"/>
      <c r="I49" s="88"/>
      <c r="J49" s="88"/>
      <c r="K49" s="88"/>
      <c r="L49" s="88"/>
    </row>
    <row r="50" spans="1:12">
      <c r="A50" s="88"/>
      <c r="B50" s="88"/>
      <c r="C50" s="88"/>
      <c r="D50" s="88"/>
      <c r="E50" s="88"/>
      <c r="F50" s="88"/>
      <c r="G50" s="88"/>
      <c r="H50" s="88"/>
      <c r="I50" s="88"/>
      <c r="J50" s="88"/>
      <c r="K50" s="88"/>
      <c r="L50" s="88"/>
    </row>
    <row r="51" spans="1:12">
      <c r="A51" s="88"/>
      <c r="B51" s="88"/>
      <c r="C51" s="88"/>
      <c r="D51" s="88"/>
      <c r="E51" s="88"/>
      <c r="F51" s="88"/>
      <c r="G51" s="88"/>
      <c r="H51" s="88"/>
      <c r="I51" s="88"/>
      <c r="J51" s="88"/>
      <c r="K51" s="88"/>
      <c r="L51" s="88"/>
    </row>
    <row r="52" spans="1:12">
      <c r="A52" s="88"/>
      <c r="B52" s="88"/>
      <c r="C52" s="88"/>
      <c r="D52" s="88"/>
      <c r="E52" s="88"/>
      <c r="F52" s="88"/>
      <c r="G52" s="88"/>
      <c r="H52" s="88"/>
      <c r="I52" s="88"/>
      <c r="J52" s="88"/>
      <c r="K52" s="88"/>
      <c r="L52" s="88"/>
    </row>
    <row r="53" spans="1:12">
      <c r="A53" s="88"/>
      <c r="B53" s="88"/>
      <c r="C53" s="88"/>
      <c r="D53" s="88"/>
      <c r="E53" s="88"/>
      <c r="F53" s="88"/>
      <c r="G53" s="88"/>
      <c r="H53" s="88"/>
      <c r="I53" s="88"/>
      <c r="J53" s="88"/>
      <c r="K53" s="88"/>
      <c r="L53" s="88"/>
    </row>
    <row r="54" spans="1:12">
      <c r="A54" s="88"/>
      <c r="B54" s="88"/>
      <c r="C54" s="88"/>
      <c r="D54" s="88"/>
      <c r="E54" s="88"/>
      <c r="F54" s="88"/>
      <c r="G54" s="88"/>
      <c r="H54" s="88"/>
      <c r="I54" s="88"/>
      <c r="J54" s="88"/>
      <c r="K54" s="88"/>
      <c r="L54" s="88"/>
    </row>
    <row r="55" spans="1:12">
      <c r="A55" s="88"/>
      <c r="B55" s="88"/>
      <c r="C55" s="88"/>
      <c r="D55" s="88"/>
      <c r="E55" s="88"/>
      <c r="F55" s="88"/>
      <c r="G55" s="88"/>
      <c r="H55" s="88"/>
      <c r="I55" s="88"/>
      <c r="J55" s="88"/>
      <c r="K55" s="88"/>
      <c r="L55" s="88"/>
    </row>
    <row r="56" spans="1:12">
      <c r="E56" s="89"/>
      <c r="F56" s="89"/>
      <c r="G56" s="89"/>
      <c r="H56" s="89"/>
      <c r="I56" s="89"/>
      <c r="J56" s="89"/>
      <c r="K56" s="89"/>
      <c r="L56" s="89"/>
    </row>
    <row r="57" spans="1:12">
      <c r="A57" s="88"/>
      <c r="B57" s="88"/>
      <c r="C57" s="88"/>
      <c r="D57" s="88"/>
      <c r="E57" s="88"/>
      <c r="F57" s="88"/>
      <c r="G57" s="88"/>
      <c r="H57" s="88"/>
      <c r="I57" s="88"/>
      <c r="J57" s="88"/>
      <c r="K57" s="88"/>
      <c r="L57" s="88"/>
    </row>
    <row r="58" spans="1:12">
      <c r="A58" s="88"/>
      <c r="B58" s="88"/>
      <c r="C58" s="88"/>
      <c r="D58" s="88"/>
      <c r="E58" s="88"/>
      <c r="F58" s="88"/>
      <c r="G58" s="88"/>
      <c r="H58" s="88"/>
      <c r="I58" s="88"/>
      <c r="J58" s="88"/>
      <c r="K58" s="88"/>
      <c r="L58" s="88"/>
    </row>
    <row r="59" spans="1:12">
      <c r="A59" s="88"/>
      <c r="B59" s="88"/>
      <c r="C59" s="88"/>
      <c r="D59" s="88"/>
      <c r="E59" s="88"/>
      <c r="F59" s="88"/>
      <c r="G59" s="88"/>
      <c r="H59" s="88"/>
      <c r="I59" s="88"/>
      <c r="J59" s="88"/>
      <c r="K59" s="88"/>
      <c r="L59" s="88"/>
    </row>
    <row r="60" spans="1:12">
      <c r="A60" s="88"/>
      <c r="B60" s="88"/>
      <c r="C60" s="88"/>
      <c r="D60" s="88"/>
      <c r="E60" s="88"/>
      <c r="F60" s="88"/>
      <c r="G60" s="88"/>
      <c r="H60" s="88"/>
      <c r="I60" s="88"/>
      <c r="J60" s="88"/>
      <c r="K60" s="88"/>
      <c r="L60" s="88"/>
    </row>
    <row r="61" spans="1:12">
      <c r="A61" s="88"/>
      <c r="B61" s="88"/>
      <c r="C61" s="88"/>
      <c r="D61" s="88"/>
      <c r="E61" s="88"/>
      <c r="F61" s="88"/>
      <c r="G61" s="88"/>
      <c r="H61" s="88"/>
      <c r="I61" s="88"/>
      <c r="J61" s="88"/>
      <c r="K61" s="88"/>
      <c r="L61" s="88"/>
    </row>
    <row r="62" spans="1:12">
      <c r="A62" s="88"/>
      <c r="B62" s="88"/>
      <c r="C62" s="88"/>
      <c r="D62" s="88"/>
      <c r="E62" s="88"/>
      <c r="F62" s="88"/>
      <c r="G62" s="88"/>
      <c r="H62" s="88"/>
      <c r="I62" s="88"/>
      <c r="J62" s="88"/>
      <c r="K62" s="88"/>
      <c r="L62" s="88"/>
    </row>
    <row r="63" spans="1:12">
      <c r="A63" s="88"/>
      <c r="B63" s="88"/>
      <c r="C63" s="88"/>
      <c r="D63" s="88"/>
      <c r="E63" s="88"/>
      <c r="F63" s="88"/>
      <c r="G63" s="88"/>
      <c r="H63" s="88"/>
      <c r="I63" s="88"/>
      <c r="J63" s="88"/>
      <c r="K63" s="88"/>
      <c r="L63" s="88"/>
    </row>
    <row r="64" spans="1:12">
      <c r="A64" s="88"/>
      <c r="B64" s="88"/>
      <c r="C64" s="88"/>
      <c r="D64" s="88"/>
      <c r="E64" s="88"/>
      <c r="F64" s="88"/>
      <c r="G64" s="88"/>
      <c r="H64" s="88"/>
      <c r="I64" s="88"/>
      <c r="J64" s="88"/>
      <c r="K64" s="88"/>
      <c r="L64" s="88"/>
    </row>
    <row r="65" spans="1:12">
      <c r="A65" s="88"/>
      <c r="B65" s="88"/>
      <c r="C65" s="88"/>
      <c r="D65" s="88"/>
      <c r="E65" s="88"/>
      <c r="F65" s="88"/>
      <c r="G65" s="88"/>
      <c r="H65" s="88"/>
      <c r="I65" s="88"/>
      <c r="J65" s="88"/>
      <c r="K65" s="88"/>
      <c r="L65" s="88"/>
    </row>
    <row r="66" spans="1:12">
      <c r="A66" s="88"/>
      <c r="B66" s="88"/>
      <c r="C66" s="88"/>
      <c r="D66" s="88"/>
      <c r="E66" s="88"/>
      <c r="F66" s="88"/>
      <c r="G66" s="88"/>
      <c r="H66" s="88"/>
      <c r="I66" s="88"/>
      <c r="J66" s="88"/>
      <c r="K66" s="88"/>
      <c r="L66" s="88"/>
    </row>
    <row r="67" spans="1:12">
      <c r="A67" s="88"/>
      <c r="B67" s="88"/>
      <c r="C67" s="88"/>
      <c r="D67" s="88"/>
      <c r="E67" s="88"/>
      <c r="F67" s="88"/>
      <c r="G67" s="88"/>
      <c r="H67" s="88"/>
      <c r="I67" s="88"/>
      <c r="J67" s="88"/>
      <c r="K67" s="88"/>
      <c r="L67" s="88"/>
    </row>
    <row r="68" spans="1:12">
      <c r="A68" s="88"/>
      <c r="B68" s="88"/>
      <c r="C68" s="88"/>
      <c r="D68" s="88"/>
      <c r="E68" s="88"/>
      <c r="F68" s="88"/>
      <c r="G68" s="88"/>
      <c r="H68" s="88"/>
      <c r="I68" s="88"/>
      <c r="J68" s="88"/>
      <c r="K68" s="88"/>
      <c r="L68" s="88"/>
    </row>
    <row r="69" spans="1:12">
      <c r="A69" s="88"/>
      <c r="B69" s="88"/>
      <c r="C69" s="88"/>
      <c r="D69" s="88"/>
      <c r="E69" s="88"/>
      <c r="F69" s="88"/>
      <c r="G69" s="88"/>
      <c r="H69" s="88"/>
      <c r="I69" s="88"/>
      <c r="J69" s="88"/>
      <c r="K69" s="88"/>
      <c r="L69" s="88"/>
    </row>
    <row r="70" spans="1:12">
      <c r="A70" s="88"/>
      <c r="B70" s="88"/>
      <c r="C70" s="88"/>
      <c r="D70" s="88"/>
      <c r="E70" s="88"/>
      <c r="F70" s="88"/>
      <c r="G70" s="88"/>
      <c r="H70" s="88"/>
      <c r="I70" s="88"/>
      <c r="J70" s="88"/>
      <c r="K70" s="88"/>
      <c r="L70" s="88"/>
    </row>
    <row r="71" spans="1:12">
      <c r="A71" s="88"/>
      <c r="B71" s="88"/>
      <c r="C71" s="88"/>
      <c r="D71" s="88"/>
      <c r="E71" s="88"/>
      <c r="F71" s="88"/>
      <c r="G71" s="88"/>
      <c r="H71" s="88"/>
      <c r="I71" s="88"/>
      <c r="J71" s="88"/>
      <c r="K71" s="88"/>
      <c r="L71" s="88"/>
    </row>
    <row r="72" spans="1:12">
      <c r="A72" s="88"/>
      <c r="B72" s="88"/>
      <c r="C72" s="88"/>
      <c r="D72" s="88"/>
      <c r="E72" s="88"/>
      <c r="F72" s="88"/>
      <c r="G72" s="88"/>
      <c r="H72" s="88"/>
      <c r="I72" s="88"/>
      <c r="J72" s="88"/>
      <c r="K72" s="88"/>
      <c r="L72" s="88"/>
    </row>
    <row r="73" spans="1:12">
      <c r="A73" s="88"/>
      <c r="B73" s="88"/>
      <c r="C73" s="88"/>
      <c r="D73" s="88"/>
      <c r="E73" s="88"/>
      <c r="F73" s="88"/>
      <c r="G73" s="88"/>
      <c r="H73" s="88"/>
      <c r="I73" s="88"/>
      <c r="J73" s="88"/>
      <c r="K73" s="88"/>
      <c r="L73" s="88"/>
    </row>
    <row r="74" spans="1:12">
      <c r="A74" s="88"/>
      <c r="B74" s="88"/>
      <c r="C74" s="88"/>
      <c r="D74" s="88"/>
      <c r="E74" s="88"/>
      <c r="F74" s="88"/>
      <c r="G74" s="88"/>
      <c r="H74" s="88"/>
      <c r="I74" s="88"/>
      <c r="J74" s="88"/>
      <c r="K74" s="88"/>
      <c r="L74" s="88"/>
    </row>
    <row r="75" spans="1:12">
      <c r="A75" s="88"/>
      <c r="B75" s="88"/>
      <c r="C75" s="88"/>
      <c r="D75" s="88"/>
      <c r="E75" s="88"/>
      <c r="F75" s="88"/>
      <c r="G75" s="88"/>
      <c r="H75" s="88"/>
      <c r="I75" s="88"/>
      <c r="J75" s="88"/>
      <c r="K75" s="88"/>
      <c r="L75" s="88"/>
    </row>
    <row r="76" spans="1:12">
      <c r="A76" s="88"/>
      <c r="B76" s="88"/>
      <c r="C76" s="88"/>
      <c r="D76" s="88"/>
      <c r="E76" s="88"/>
      <c r="F76" s="88"/>
      <c r="G76" s="88"/>
      <c r="H76" s="88"/>
      <c r="I76" s="88"/>
      <c r="J76" s="88"/>
      <c r="K76" s="88"/>
      <c r="L76" s="88"/>
    </row>
    <row r="77" spans="1:12">
      <c r="A77" s="88"/>
      <c r="B77" s="88"/>
      <c r="C77" s="88"/>
      <c r="D77" s="88"/>
      <c r="E77" s="88"/>
      <c r="F77" s="88"/>
      <c r="G77" s="88"/>
      <c r="H77" s="88"/>
      <c r="I77" s="88"/>
      <c r="J77" s="88"/>
      <c r="K77" s="88"/>
      <c r="L77" s="88"/>
    </row>
    <row r="78" spans="1:12">
      <c r="A78" s="88"/>
      <c r="B78" s="88"/>
      <c r="C78" s="88"/>
      <c r="D78" s="88"/>
      <c r="E78" s="88"/>
      <c r="F78" s="88"/>
      <c r="G78" s="88"/>
      <c r="H78" s="88"/>
      <c r="I78" s="88"/>
      <c r="J78" s="88"/>
      <c r="K78" s="88"/>
      <c r="L78" s="88"/>
    </row>
    <row r="79" spans="1:12">
      <c r="A79" s="88"/>
      <c r="B79" s="88"/>
      <c r="C79" s="88"/>
      <c r="D79" s="88"/>
      <c r="E79" s="88"/>
      <c r="F79" s="88"/>
      <c r="G79" s="88"/>
      <c r="H79" s="88"/>
      <c r="I79" s="88"/>
      <c r="J79" s="88"/>
      <c r="K79" s="88"/>
      <c r="L79" s="88"/>
    </row>
    <row r="80" spans="1:12">
      <c r="A80" s="88"/>
      <c r="B80" s="88"/>
      <c r="C80" s="88"/>
      <c r="D80" s="88"/>
      <c r="E80" s="88"/>
      <c r="F80" s="88"/>
      <c r="G80" s="88"/>
      <c r="H80" s="88"/>
      <c r="I80" s="88"/>
      <c r="J80" s="88"/>
      <c r="K80" s="88"/>
      <c r="L80" s="88"/>
    </row>
    <row r="81" spans="1:12">
      <c r="A81" s="88"/>
      <c r="B81" s="88"/>
      <c r="C81" s="88"/>
      <c r="D81" s="88"/>
      <c r="E81" s="88"/>
      <c r="F81" s="88"/>
      <c r="G81" s="88"/>
      <c r="H81" s="88"/>
      <c r="I81" s="88"/>
      <c r="J81" s="88"/>
      <c r="K81" s="88"/>
      <c r="L81" s="88"/>
    </row>
    <row r="82" spans="1:12">
      <c r="A82" s="88"/>
      <c r="B82" s="88"/>
      <c r="C82" s="88"/>
      <c r="D82" s="88"/>
      <c r="E82" s="88"/>
      <c r="F82" s="88"/>
      <c r="G82" s="88"/>
      <c r="H82" s="88"/>
      <c r="I82" s="88"/>
      <c r="J82" s="88"/>
      <c r="K82" s="88"/>
      <c r="L82" s="88"/>
    </row>
    <row r="83" spans="1:12">
      <c r="A83" s="88"/>
      <c r="B83" s="88"/>
      <c r="C83" s="88"/>
      <c r="D83" s="88"/>
      <c r="E83" s="88"/>
      <c r="F83" s="88"/>
      <c r="G83" s="88"/>
      <c r="H83" s="88"/>
      <c r="I83" s="88"/>
      <c r="J83" s="88"/>
      <c r="K83" s="88"/>
      <c r="L83" s="88"/>
    </row>
    <row r="84" spans="1:12">
      <c r="A84" s="88"/>
      <c r="B84" s="88"/>
      <c r="C84" s="88"/>
      <c r="D84" s="88"/>
      <c r="E84" s="88"/>
      <c r="F84" s="88"/>
      <c r="G84" s="88"/>
      <c r="H84" s="88"/>
      <c r="I84" s="88"/>
      <c r="J84" s="88"/>
      <c r="K84" s="88"/>
      <c r="L84" s="88"/>
    </row>
    <row r="85" spans="1:12">
      <c r="A85" s="88"/>
      <c r="B85" s="88"/>
      <c r="C85" s="88"/>
      <c r="D85" s="88"/>
      <c r="E85" s="88"/>
      <c r="F85" s="88"/>
      <c r="G85" s="88"/>
      <c r="H85" s="88"/>
      <c r="I85" s="88"/>
      <c r="J85" s="88"/>
      <c r="K85" s="88"/>
      <c r="L85" s="88"/>
    </row>
    <row r="86" spans="1:12">
      <c r="A86" s="88"/>
      <c r="B86" s="88"/>
      <c r="C86" s="88"/>
      <c r="D86" s="88"/>
      <c r="E86" s="88"/>
      <c r="F86" s="88"/>
      <c r="G86" s="88"/>
      <c r="H86" s="88"/>
      <c r="I86" s="88"/>
      <c r="J86" s="88"/>
      <c r="K86" s="88"/>
      <c r="L86" s="88"/>
    </row>
    <row r="87" spans="1:12">
      <c r="A87" s="88"/>
      <c r="B87" s="88"/>
      <c r="C87" s="88"/>
      <c r="D87" s="88"/>
      <c r="E87" s="88"/>
      <c r="F87" s="88"/>
      <c r="G87" s="88"/>
      <c r="H87" s="88"/>
      <c r="I87" s="88"/>
      <c r="J87" s="88"/>
      <c r="K87" s="88"/>
      <c r="L87" s="88"/>
    </row>
    <row r="88" spans="1:12">
      <c r="A88" s="88"/>
      <c r="B88" s="88"/>
      <c r="C88" s="88"/>
      <c r="D88" s="88"/>
      <c r="E88" s="88"/>
      <c r="F88" s="88"/>
      <c r="G88" s="88"/>
      <c r="H88" s="88"/>
      <c r="I88" s="88"/>
      <c r="J88" s="88"/>
      <c r="K88" s="88"/>
      <c r="L88" s="88"/>
    </row>
    <row r="89" spans="1:12">
      <c r="A89" s="88"/>
      <c r="B89" s="88"/>
      <c r="C89" s="88"/>
      <c r="D89" s="88"/>
      <c r="E89" s="88"/>
      <c r="F89" s="88"/>
      <c r="G89" s="88"/>
      <c r="H89" s="88"/>
      <c r="I89" s="88"/>
      <c r="J89" s="88"/>
      <c r="K89" s="88"/>
      <c r="L89" s="88"/>
    </row>
    <row r="90" spans="1:12">
      <c r="A90" s="88"/>
      <c r="B90" s="88"/>
      <c r="C90" s="88"/>
      <c r="D90" s="88"/>
      <c r="E90" s="88"/>
      <c r="F90" s="88"/>
      <c r="G90" s="88"/>
      <c r="H90" s="88"/>
      <c r="I90" s="88"/>
      <c r="J90" s="88"/>
      <c r="K90" s="88"/>
      <c r="L90" s="88"/>
    </row>
    <row r="91" spans="1:12">
      <c r="A91" s="88"/>
      <c r="B91" s="88"/>
      <c r="C91" s="88"/>
      <c r="D91" s="88"/>
      <c r="E91" s="88"/>
      <c r="F91" s="88"/>
      <c r="G91" s="88"/>
      <c r="H91" s="88"/>
      <c r="I91" s="88"/>
      <c r="J91" s="88"/>
      <c r="K91" s="88"/>
      <c r="L91" s="88"/>
    </row>
    <row r="92" spans="1:12">
      <c r="A92" s="88"/>
      <c r="B92" s="88"/>
      <c r="C92" s="88"/>
      <c r="D92" s="88"/>
      <c r="E92" s="88"/>
      <c r="F92" s="88"/>
      <c r="G92" s="88"/>
      <c r="H92" s="88"/>
      <c r="I92" s="88"/>
      <c r="J92" s="88"/>
      <c r="K92" s="88"/>
      <c r="L92" s="88"/>
    </row>
    <row r="93" spans="1:12">
      <c r="A93" s="88"/>
      <c r="B93" s="88"/>
      <c r="C93" s="88"/>
      <c r="D93" s="88"/>
      <c r="E93" s="88"/>
      <c r="F93" s="88"/>
      <c r="G93" s="88"/>
      <c r="H93" s="88"/>
      <c r="I93" s="88"/>
      <c r="J93" s="88"/>
      <c r="K93" s="88"/>
      <c r="L93" s="88"/>
    </row>
    <row r="94" spans="1:12">
      <c r="A94" s="88"/>
      <c r="B94" s="88"/>
      <c r="C94" s="88"/>
      <c r="D94" s="88"/>
      <c r="E94" s="88"/>
      <c r="F94" s="88"/>
      <c r="G94" s="88"/>
      <c r="H94" s="88"/>
      <c r="I94" s="88"/>
      <c r="J94" s="88"/>
      <c r="K94" s="88"/>
      <c r="L94" s="88"/>
    </row>
    <row r="95" spans="1:12">
      <c r="A95" s="88"/>
      <c r="B95" s="88"/>
      <c r="C95" s="88"/>
      <c r="D95" s="88"/>
      <c r="E95" s="88"/>
      <c r="F95" s="88"/>
      <c r="G95" s="88"/>
      <c r="H95" s="88"/>
      <c r="I95" s="88"/>
      <c r="J95" s="88"/>
      <c r="K95" s="88"/>
      <c r="L95" s="88"/>
    </row>
    <row r="96" spans="1:12">
      <c r="A96" s="88"/>
      <c r="B96" s="88"/>
      <c r="C96" s="88"/>
      <c r="D96" s="88"/>
      <c r="E96" s="88"/>
      <c r="F96" s="88"/>
      <c r="G96" s="88"/>
      <c r="H96" s="88"/>
      <c r="I96" s="88"/>
      <c r="J96" s="88"/>
      <c r="K96" s="88"/>
      <c r="L96" s="88"/>
    </row>
    <row r="97" spans="1:12">
      <c r="A97" s="88"/>
      <c r="B97" s="88"/>
      <c r="C97" s="88"/>
      <c r="D97" s="88"/>
      <c r="E97" s="88"/>
      <c r="F97" s="88"/>
      <c r="G97" s="88"/>
      <c r="H97" s="88"/>
      <c r="I97" s="88"/>
      <c r="J97" s="88"/>
      <c r="K97" s="88"/>
      <c r="L97" s="88"/>
    </row>
    <row r="98" spans="1:12">
      <c r="A98" s="88"/>
      <c r="B98" s="88"/>
      <c r="C98" s="88"/>
      <c r="D98" s="88"/>
      <c r="E98" s="88"/>
      <c r="F98" s="88"/>
      <c r="G98" s="88"/>
      <c r="H98" s="88"/>
      <c r="I98" s="88"/>
      <c r="J98" s="88"/>
      <c r="K98" s="88"/>
      <c r="L98" s="88"/>
    </row>
    <row r="99" spans="1:12">
      <c r="A99" s="88"/>
      <c r="B99" s="88"/>
      <c r="C99" s="88"/>
      <c r="D99" s="88"/>
      <c r="E99" s="88"/>
      <c r="F99" s="88"/>
      <c r="G99" s="88"/>
      <c r="H99" s="88"/>
      <c r="I99" s="88"/>
      <c r="J99" s="88"/>
      <c r="K99" s="88"/>
      <c r="L99" s="88"/>
    </row>
    <row r="100" spans="1:12">
      <c r="A100" s="88"/>
      <c r="B100" s="88"/>
      <c r="C100" s="88"/>
      <c r="D100" s="88"/>
      <c r="E100" s="88"/>
      <c r="F100" s="88"/>
      <c r="G100" s="88"/>
      <c r="H100" s="88"/>
      <c r="I100" s="88"/>
      <c r="J100" s="88"/>
      <c r="K100" s="88"/>
      <c r="L100" s="88"/>
    </row>
    <row r="101" spans="1:12">
      <c r="A101" s="88"/>
      <c r="B101" s="88"/>
      <c r="C101" s="88"/>
      <c r="D101" s="88"/>
      <c r="E101" s="88"/>
      <c r="F101" s="88"/>
      <c r="G101" s="88"/>
      <c r="H101" s="88"/>
      <c r="I101" s="88"/>
      <c r="J101" s="88"/>
      <c r="K101" s="88"/>
      <c r="L101" s="88"/>
    </row>
    <row r="102" spans="1:12">
      <c r="A102" s="88"/>
      <c r="B102" s="88"/>
      <c r="C102" s="88"/>
      <c r="D102" s="88"/>
      <c r="E102" s="88"/>
      <c r="F102" s="88"/>
      <c r="G102" s="88"/>
      <c r="H102" s="88"/>
      <c r="I102" s="88"/>
      <c r="J102" s="88"/>
      <c r="K102" s="88"/>
      <c r="L102" s="88"/>
    </row>
    <row r="103" spans="1:12">
      <c r="A103" s="88"/>
      <c r="B103" s="88"/>
      <c r="C103" s="88"/>
      <c r="D103" s="88"/>
      <c r="E103" s="88"/>
      <c r="F103" s="88"/>
      <c r="G103" s="88"/>
      <c r="H103" s="88"/>
      <c r="I103" s="88"/>
      <c r="J103" s="88"/>
      <c r="K103" s="88"/>
      <c r="L103" s="88"/>
    </row>
    <row r="104" spans="1:12">
      <c r="A104" s="88"/>
      <c r="B104" s="88"/>
      <c r="C104" s="88"/>
      <c r="D104" s="88"/>
      <c r="E104" s="88"/>
      <c r="F104" s="88"/>
      <c r="G104" s="88"/>
      <c r="H104" s="88"/>
      <c r="I104" s="88"/>
      <c r="J104" s="88"/>
      <c r="K104" s="88"/>
      <c r="L104" s="88"/>
    </row>
    <row r="105" spans="1:12">
      <c r="A105" s="88"/>
      <c r="B105" s="88"/>
      <c r="C105" s="88"/>
      <c r="D105" s="88"/>
      <c r="E105" s="88"/>
      <c r="F105" s="88"/>
      <c r="G105" s="88"/>
      <c r="H105" s="88"/>
      <c r="I105" s="88"/>
      <c r="J105" s="88"/>
      <c r="K105" s="88"/>
      <c r="L105" s="88"/>
    </row>
    <row r="106" spans="1:12">
      <c r="A106" s="88"/>
      <c r="B106" s="88"/>
      <c r="C106" s="88"/>
      <c r="D106" s="88"/>
      <c r="E106" s="88"/>
      <c r="F106" s="88"/>
      <c r="G106" s="88"/>
      <c r="H106" s="88"/>
      <c r="I106" s="88"/>
      <c r="J106" s="88"/>
      <c r="K106" s="88"/>
      <c r="L106" s="88"/>
    </row>
    <row r="107" spans="1:12">
      <c r="A107" s="88"/>
      <c r="B107" s="88"/>
      <c r="C107" s="88"/>
      <c r="D107" s="88"/>
      <c r="E107" s="88"/>
      <c r="F107" s="88"/>
      <c r="G107" s="88"/>
      <c r="H107" s="88"/>
      <c r="I107" s="88"/>
      <c r="J107" s="88"/>
      <c r="K107" s="88"/>
      <c r="L107" s="88"/>
    </row>
    <row r="108" spans="1:12">
      <c r="A108" s="88"/>
      <c r="B108" s="88"/>
      <c r="C108" s="88"/>
      <c r="D108" s="88"/>
      <c r="E108" s="88"/>
      <c r="F108" s="88"/>
      <c r="G108" s="88"/>
      <c r="H108" s="88"/>
      <c r="I108" s="88"/>
      <c r="J108" s="88"/>
      <c r="K108" s="88"/>
      <c r="L108" s="88"/>
    </row>
    <row r="109" spans="1:12">
      <c r="A109" s="88"/>
      <c r="B109" s="88"/>
      <c r="C109" s="88"/>
      <c r="D109" s="88"/>
      <c r="E109" s="88"/>
      <c r="F109" s="88"/>
      <c r="G109" s="88"/>
      <c r="H109" s="88"/>
      <c r="I109" s="88"/>
      <c r="J109" s="88"/>
      <c r="K109" s="88"/>
      <c r="L109" s="88"/>
    </row>
    <row r="110" spans="1:12">
      <c r="A110" s="88"/>
      <c r="B110" s="88"/>
      <c r="C110" s="88"/>
      <c r="D110" s="88"/>
      <c r="E110" s="88"/>
      <c r="F110" s="88"/>
      <c r="G110" s="88"/>
      <c r="H110" s="88"/>
      <c r="I110" s="88"/>
      <c r="J110" s="88"/>
      <c r="K110" s="88"/>
      <c r="L110" s="88"/>
    </row>
    <row r="111" spans="1:12">
      <c r="A111" s="88"/>
      <c r="B111" s="88"/>
      <c r="C111" s="88"/>
      <c r="D111" s="88"/>
      <c r="E111" s="88"/>
      <c r="F111" s="88"/>
      <c r="G111" s="88"/>
      <c r="H111" s="88"/>
      <c r="I111" s="88"/>
      <c r="J111" s="88"/>
      <c r="K111" s="88"/>
      <c r="L111" s="88"/>
    </row>
    <row r="112" spans="1:12">
      <c r="A112" s="88"/>
      <c r="B112" s="88"/>
      <c r="C112" s="88"/>
      <c r="D112" s="88"/>
      <c r="E112" s="88"/>
      <c r="F112" s="88"/>
      <c r="G112" s="88"/>
      <c r="H112" s="88"/>
      <c r="I112" s="88"/>
      <c r="J112" s="88"/>
      <c r="K112" s="88"/>
      <c r="L112" s="88"/>
    </row>
    <row r="113" spans="1:12">
      <c r="A113" s="88"/>
      <c r="B113" s="88"/>
      <c r="C113" s="88"/>
      <c r="D113" s="88"/>
      <c r="E113" s="88"/>
      <c r="F113" s="88"/>
      <c r="G113" s="88"/>
      <c r="H113" s="88"/>
      <c r="I113" s="88"/>
      <c r="J113" s="88"/>
      <c r="K113" s="88"/>
      <c r="L113" s="88"/>
    </row>
    <row r="114" spans="1:12">
      <c r="A114" s="88"/>
      <c r="B114" s="88"/>
      <c r="C114" s="88"/>
      <c r="D114" s="88"/>
      <c r="E114" s="88"/>
      <c r="F114" s="88"/>
      <c r="G114" s="88"/>
      <c r="H114" s="88"/>
      <c r="I114" s="88"/>
      <c r="J114" s="88"/>
      <c r="K114" s="88"/>
      <c r="L114" s="88"/>
    </row>
    <row r="115" spans="1:12">
      <c r="A115" s="88"/>
      <c r="B115" s="88"/>
      <c r="C115" s="88"/>
      <c r="D115" s="88"/>
      <c r="E115" s="88"/>
      <c r="F115" s="88"/>
      <c r="G115" s="88"/>
      <c r="H115" s="88"/>
      <c r="I115" s="88"/>
      <c r="J115" s="88"/>
      <c r="K115" s="88"/>
      <c r="L115" s="88"/>
    </row>
    <row r="116" spans="1:12">
      <c r="A116" s="88"/>
      <c r="B116" s="88"/>
      <c r="C116" s="88"/>
      <c r="D116" s="88"/>
      <c r="E116" s="88"/>
      <c r="F116" s="88"/>
      <c r="G116" s="88"/>
      <c r="H116" s="88"/>
      <c r="I116" s="88"/>
      <c r="J116" s="88"/>
      <c r="K116" s="88"/>
      <c r="L116" s="88"/>
    </row>
    <row r="117" spans="1:12">
      <c r="A117" s="88"/>
      <c r="B117" s="88"/>
      <c r="C117" s="88"/>
      <c r="D117" s="88"/>
      <c r="E117" s="88"/>
      <c r="F117" s="88"/>
      <c r="G117" s="88"/>
      <c r="H117" s="88"/>
      <c r="I117" s="88"/>
      <c r="J117" s="88"/>
      <c r="K117" s="88"/>
      <c r="L117" s="88"/>
    </row>
    <row r="118" spans="1:12">
      <c r="A118" s="88"/>
      <c r="B118" s="88"/>
      <c r="C118" s="88"/>
      <c r="D118" s="88"/>
      <c r="E118" s="88"/>
      <c r="F118" s="88"/>
      <c r="G118" s="88"/>
      <c r="H118" s="88"/>
      <c r="I118" s="88"/>
      <c r="J118" s="88"/>
      <c r="K118" s="88"/>
      <c r="L118" s="88"/>
    </row>
    <row r="119" spans="1:12">
      <c r="A119" s="88"/>
      <c r="B119" s="88"/>
      <c r="C119" s="88"/>
      <c r="D119" s="88"/>
      <c r="E119" s="88"/>
      <c r="F119" s="88"/>
      <c r="G119" s="88"/>
      <c r="H119" s="88"/>
      <c r="I119" s="88"/>
      <c r="J119" s="88"/>
      <c r="K119" s="88"/>
      <c r="L119" s="88"/>
    </row>
    <row r="120" spans="1:12">
      <c r="A120" s="88"/>
      <c r="B120" s="88"/>
      <c r="C120" s="88"/>
      <c r="D120" s="88"/>
      <c r="E120" s="88"/>
      <c r="F120" s="88"/>
      <c r="G120" s="88"/>
      <c r="H120" s="88"/>
      <c r="I120" s="88"/>
      <c r="J120" s="88"/>
      <c r="K120" s="88"/>
      <c r="L120" s="88"/>
    </row>
    <row r="121" spans="1:12">
      <c r="A121" s="88"/>
      <c r="B121" s="88"/>
      <c r="C121" s="88"/>
      <c r="D121" s="88"/>
      <c r="E121" s="88"/>
      <c r="F121" s="88"/>
      <c r="G121" s="88"/>
      <c r="H121" s="88"/>
      <c r="I121" s="88"/>
      <c r="J121" s="88"/>
      <c r="K121" s="88"/>
      <c r="L121" s="88"/>
    </row>
    <row r="122" spans="1:12">
      <c r="A122" s="88"/>
      <c r="B122" s="88"/>
      <c r="C122" s="88"/>
      <c r="D122" s="88"/>
      <c r="E122" s="88"/>
      <c r="F122" s="88"/>
      <c r="G122" s="88"/>
      <c r="H122" s="88"/>
      <c r="I122" s="88"/>
      <c r="J122" s="88"/>
      <c r="K122" s="88"/>
      <c r="L122" s="88"/>
    </row>
    <row r="123" spans="1:12">
      <c r="A123" s="88"/>
      <c r="B123" s="88"/>
      <c r="C123" s="88"/>
      <c r="D123" s="88"/>
      <c r="E123" s="88"/>
      <c r="F123" s="88"/>
      <c r="G123" s="88"/>
      <c r="H123" s="88"/>
      <c r="I123" s="88"/>
      <c r="J123" s="88"/>
      <c r="K123" s="88"/>
      <c r="L123" s="88"/>
    </row>
    <row r="124" spans="1:12">
      <c r="A124" s="88"/>
      <c r="B124" s="88"/>
      <c r="C124" s="88"/>
      <c r="D124" s="88"/>
      <c r="E124" s="88"/>
      <c r="F124" s="88"/>
      <c r="G124" s="88"/>
      <c r="H124" s="88"/>
      <c r="I124" s="88"/>
      <c r="J124" s="88"/>
      <c r="K124" s="88"/>
      <c r="L124" s="88"/>
    </row>
    <row r="125" spans="1:12">
      <c r="A125" s="88"/>
      <c r="B125" s="88"/>
      <c r="C125" s="88"/>
      <c r="D125" s="88"/>
      <c r="E125" s="88"/>
      <c r="F125" s="88"/>
      <c r="G125" s="88"/>
      <c r="H125" s="88"/>
      <c r="I125" s="88"/>
      <c r="J125" s="88"/>
      <c r="K125" s="88"/>
      <c r="L125" s="88"/>
    </row>
  </sheetData>
  <mergeCells count="7">
    <mergeCell ref="A5:L5"/>
    <mergeCell ref="A30:E31"/>
    <mergeCell ref="C6:C7"/>
    <mergeCell ref="D6:F6"/>
    <mergeCell ref="K6:L6"/>
    <mergeCell ref="A6:B7"/>
    <mergeCell ref="G6:I6"/>
  </mergeCells>
  <phoneticPr fontId="4"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6"/>
  <sheetViews>
    <sheetView showGridLines="0" workbookViewId="0">
      <selection activeCell="H23" sqref="H23"/>
    </sheetView>
  </sheetViews>
  <sheetFormatPr defaultRowHeight="14.25"/>
  <cols>
    <col min="1" max="5" width="9" customWidth="1"/>
    <col min="8" max="8" width="12.375" customWidth="1"/>
    <col min="9" max="9" width="17.125" style="116" bestFit="1" customWidth="1"/>
    <col min="10" max="10" width="13.375" style="117" bestFit="1" customWidth="1"/>
    <col min="11" max="11" width="10.625" style="117" bestFit="1" customWidth="1"/>
    <col min="12" max="12" width="12.25" style="117" customWidth="1"/>
    <col min="13" max="13" width="11.5" style="120" bestFit="1" customWidth="1"/>
    <col min="14" max="14" width="8.125" style="120" bestFit="1" customWidth="1"/>
    <col min="15" max="15" width="9" customWidth="1"/>
    <col min="16" max="16" width="9.625" customWidth="1"/>
  </cols>
  <sheetData>
    <row r="1" spans="2:16">
      <c r="I1" s="114"/>
      <c r="J1" s="204" t="s">
        <v>116</v>
      </c>
      <c r="K1" s="204"/>
      <c r="L1" s="115" t="s">
        <v>121</v>
      </c>
      <c r="M1" s="205" t="s">
        <v>119</v>
      </c>
      <c r="N1" s="205"/>
      <c r="O1" s="205" t="s">
        <v>120</v>
      </c>
      <c r="P1" s="205"/>
    </row>
    <row r="2" spans="2:16" ht="24">
      <c r="E2" s="8"/>
      <c r="F2" s="8"/>
      <c r="G2" s="8"/>
      <c r="H2" s="119"/>
      <c r="I2" s="146" t="s">
        <v>35</v>
      </c>
      <c r="J2" s="142" t="s">
        <v>114</v>
      </c>
      <c r="K2" s="142" t="s">
        <v>115</v>
      </c>
      <c r="L2" s="142" t="s">
        <v>122</v>
      </c>
      <c r="M2" s="144" t="s">
        <v>117</v>
      </c>
      <c r="N2" s="144" t="s">
        <v>118</v>
      </c>
      <c r="O2" s="147" t="s">
        <v>295</v>
      </c>
      <c r="P2" s="147" t="s">
        <v>294</v>
      </c>
    </row>
    <row r="3" spans="2:16" ht="15.75">
      <c r="E3" s="8"/>
      <c r="F3" s="8"/>
      <c r="G3" s="8"/>
      <c r="I3" s="114">
        <v>41882</v>
      </c>
      <c r="J3" s="142">
        <v>24810.957600000002</v>
      </c>
      <c r="K3" s="142">
        <v>143.5514</v>
      </c>
      <c r="L3" s="154"/>
      <c r="M3" s="148"/>
      <c r="N3" s="148"/>
      <c r="O3" s="148"/>
      <c r="P3" s="148"/>
    </row>
    <row r="4" spans="2:16" ht="15.75">
      <c r="E4" s="8"/>
      <c r="F4" s="8"/>
      <c r="G4" s="8"/>
      <c r="I4" s="114">
        <v>41851</v>
      </c>
      <c r="J4" s="142">
        <v>21899.308300000001</v>
      </c>
      <c r="K4" s="142">
        <v>157.35550000000001</v>
      </c>
      <c r="L4" s="115">
        <v>243.6</v>
      </c>
      <c r="M4" s="148">
        <v>47690.3</v>
      </c>
      <c r="N4" s="148">
        <v>37.75</v>
      </c>
      <c r="O4" s="148">
        <v>2043.7</v>
      </c>
      <c r="P4" s="148"/>
    </row>
    <row r="5" spans="2:16">
      <c r="B5" s="73"/>
      <c r="I5" s="164">
        <v>41820</v>
      </c>
      <c r="J5" s="142">
        <v>17982.1708</v>
      </c>
      <c r="K5" s="142">
        <v>146.0025</v>
      </c>
      <c r="L5" s="142">
        <v>454.7</v>
      </c>
      <c r="M5" s="148">
        <v>46406.5</v>
      </c>
      <c r="N5" s="148">
        <v>36.94</v>
      </c>
      <c r="O5" s="148">
        <v>1394.3</v>
      </c>
      <c r="P5" s="148"/>
    </row>
    <row r="6" spans="2:16">
      <c r="B6" s="73"/>
      <c r="I6" s="164">
        <v>41790</v>
      </c>
      <c r="J6" s="142">
        <v>14000.2523</v>
      </c>
      <c r="K6" s="142">
        <v>179.7602</v>
      </c>
      <c r="L6" s="142">
        <v>253.9</v>
      </c>
      <c r="M6" s="148">
        <v>45419.5</v>
      </c>
      <c r="N6" s="148">
        <v>36.28</v>
      </c>
      <c r="O6" s="148">
        <v>810.9</v>
      </c>
      <c r="P6" s="148"/>
    </row>
    <row r="7" spans="2:16">
      <c r="I7" s="164">
        <v>41759</v>
      </c>
      <c r="J7" s="142">
        <v>9441.4302000000007</v>
      </c>
      <c r="K7" s="142">
        <v>158.01599999999999</v>
      </c>
      <c r="L7" s="142">
        <v>142</v>
      </c>
      <c r="M7" s="148">
        <v>44501.8</v>
      </c>
      <c r="N7" s="148">
        <v>35.9</v>
      </c>
      <c r="O7" s="148">
        <v>479.8</v>
      </c>
      <c r="P7" s="148"/>
    </row>
    <row r="8" spans="2:16" ht="15" customHeight="1">
      <c r="I8" s="164">
        <v>41729</v>
      </c>
      <c r="J8" s="142">
        <v>7176.7</v>
      </c>
      <c r="K8" s="142">
        <v>161.5</v>
      </c>
      <c r="L8" s="142">
        <v>284.3</v>
      </c>
      <c r="M8" s="148">
        <v>42978.6</v>
      </c>
      <c r="N8" s="148">
        <v>34.700000000000003</v>
      </c>
      <c r="O8" s="148">
        <v>279.3</v>
      </c>
      <c r="P8" s="149">
        <f t="shared" ref="P8" si="0">O8*100</f>
        <v>27930</v>
      </c>
    </row>
    <row r="9" spans="2:16">
      <c r="I9" s="164">
        <v>41698</v>
      </c>
      <c r="J9" s="142">
        <v>4156.2464</v>
      </c>
      <c r="K9" s="142">
        <v>136.90389999999999</v>
      </c>
      <c r="L9" s="142">
        <v>226.3</v>
      </c>
      <c r="M9" s="148">
        <v>41923.800000000003</v>
      </c>
      <c r="N9" s="148">
        <v>33.94</v>
      </c>
      <c r="O9" s="148">
        <v>134</v>
      </c>
      <c r="P9" s="149"/>
    </row>
    <row r="10" spans="2:16">
      <c r="I10" s="164">
        <v>41639</v>
      </c>
      <c r="J10" s="142">
        <v>14248.525299999999</v>
      </c>
      <c r="K10" s="142">
        <v>21.2316</v>
      </c>
      <c r="L10" s="142">
        <v>1111.7</v>
      </c>
      <c r="M10" s="148">
        <v>40161.1</v>
      </c>
      <c r="N10" s="148">
        <v>32.700000000000003</v>
      </c>
      <c r="O10" s="148"/>
      <c r="P10" s="149">
        <v>20010</v>
      </c>
    </row>
    <row r="11" spans="2:16">
      <c r="I11" s="164">
        <v>41608</v>
      </c>
      <c r="J11" s="142">
        <v>11858.0774</v>
      </c>
      <c r="K11" s="142">
        <v>15.2537</v>
      </c>
      <c r="L11" s="142">
        <v>335.2</v>
      </c>
      <c r="M11" s="148">
        <v>38687.800000000003</v>
      </c>
      <c r="N11" s="148">
        <v>31.6</v>
      </c>
      <c r="O11" s="148"/>
      <c r="P11" s="149"/>
    </row>
    <row r="12" spans="2:16">
      <c r="I12" s="164">
        <v>41578</v>
      </c>
      <c r="J12" s="142">
        <v>10617.266</v>
      </c>
      <c r="K12" s="142">
        <v>13.7151</v>
      </c>
      <c r="L12" s="142">
        <v>230.3</v>
      </c>
      <c r="M12" s="148">
        <v>37940.6</v>
      </c>
      <c r="N12" s="148">
        <v>31.2</v>
      </c>
      <c r="O12" s="148"/>
      <c r="P12" s="149"/>
    </row>
    <row r="13" spans="2:16">
      <c r="I13" s="164">
        <v>41547</v>
      </c>
      <c r="J13" s="142">
        <v>9404.1836000000003</v>
      </c>
      <c r="K13" s="142">
        <v>9.3699999999999992</v>
      </c>
      <c r="L13" s="142">
        <v>347.8</v>
      </c>
      <c r="M13" s="148">
        <v>36759.800000000003</v>
      </c>
      <c r="N13" s="148">
        <v>30.47</v>
      </c>
      <c r="O13" s="148"/>
      <c r="P13" s="149">
        <v>15769.999999999998</v>
      </c>
    </row>
    <row r="14" spans="2:16">
      <c r="I14" s="164">
        <v>41517</v>
      </c>
      <c r="J14" s="142">
        <v>8211.0764999999992</v>
      </c>
      <c r="K14" s="142">
        <v>4.5747</v>
      </c>
      <c r="L14" s="142">
        <v>215.6</v>
      </c>
      <c r="M14" s="148">
        <v>35129</v>
      </c>
      <c r="N14" s="148">
        <v>29.4</v>
      </c>
      <c r="O14" s="148"/>
      <c r="P14" s="149"/>
    </row>
    <row r="15" spans="2:16">
      <c r="I15" s="164">
        <v>41486</v>
      </c>
      <c r="J15" s="142">
        <v>6987.058</v>
      </c>
      <c r="K15" s="142">
        <v>-1.2089000000000001</v>
      </c>
      <c r="L15" s="142">
        <v>217.7</v>
      </c>
      <c r="M15" s="148">
        <v>33373.9</v>
      </c>
      <c r="N15" s="148">
        <v>28.16</v>
      </c>
      <c r="O15" s="148"/>
      <c r="P15" s="149"/>
    </row>
    <row r="16" spans="2:16">
      <c r="I16" s="164">
        <v>41455</v>
      </c>
      <c r="J16" s="142">
        <v>5789.4312</v>
      </c>
      <c r="K16" s="142">
        <v>-5.6936999999999998</v>
      </c>
      <c r="L16" s="142">
        <v>470.1</v>
      </c>
      <c r="M16" s="148">
        <v>31887</v>
      </c>
      <c r="N16" s="148">
        <v>27.1</v>
      </c>
      <c r="O16" s="148"/>
      <c r="P16" s="149">
        <v>12610</v>
      </c>
    </row>
    <row r="17" spans="1:16">
      <c r="I17" s="164">
        <v>41425</v>
      </c>
      <c r="J17" s="142">
        <v>4376.4119000000001</v>
      </c>
      <c r="K17" s="142">
        <v>-9.9749999999999996</v>
      </c>
      <c r="L17" s="142">
        <v>173.9</v>
      </c>
      <c r="M17" s="148">
        <v>30437.3</v>
      </c>
      <c r="N17" s="148">
        <v>26.1</v>
      </c>
      <c r="O17" s="148"/>
      <c r="P17" s="149"/>
    </row>
    <row r="18" spans="1:16">
      <c r="I18" s="164">
        <v>41394</v>
      </c>
      <c r="J18" s="142">
        <v>3450.8</v>
      </c>
      <c r="K18" s="142">
        <v>-8.1999999999999993</v>
      </c>
      <c r="L18" s="142">
        <v>164.5</v>
      </c>
      <c r="M18" s="148">
        <v>28874.3</v>
      </c>
      <c r="N18" s="148">
        <v>25</v>
      </c>
      <c r="O18" s="148"/>
      <c r="P18" s="149"/>
    </row>
    <row r="19" spans="1:16">
      <c r="I19" s="164">
        <v>41364</v>
      </c>
      <c r="J19" s="142">
        <v>2566.3000000000002</v>
      </c>
      <c r="K19" s="142">
        <v>10.4</v>
      </c>
      <c r="L19" s="142">
        <v>488</v>
      </c>
      <c r="M19" s="148">
        <v>27726.7</v>
      </c>
      <c r="N19" s="148">
        <v>24.2</v>
      </c>
      <c r="O19" s="148"/>
      <c r="P19" s="149">
        <v>9020</v>
      </c>
    </row>
    <row r="20" spans="1:16">
      <c r="I20" s="164">
        <v>41333</v>
      </c>
      <c r="J20" s="142">
        <v>1681.2208000000001</v>
      </c>
      <c r="K20" s="142">
        <v>27.23</v>
      </c>
      <c r="L20" s="142"/>
      <c r="M20" s="148">
        <v>25991.599999999999</v>
      </c>
      <c r="N20" s="148">
        <v>23</v>
      </c>
      <c r="O20" s="148"/>
      <c r="P20" s="149"/>
    </row>
    <row r="21" spans="1:16">
      <c r="I21" s="164">
        <v>41274</v>
      </c>
      <c r="J21" s="142">
        <v>11777.5</v>
      </c>
      <c r="K21" s="142">
        <v>41</v>
      </c>
      <c r="L21" s="142">
        <v>773.9</v>
      </c>
      <c r="M21" s="148">
        <v>24588</v>
      </c>
      <c r="N21" s="148">
        <v>21.9</v>
      </c>
      <c r="O21" s="148"/>
      <c r="P21" s="149">
        <v>6833</v>
      </c>
    </row>
    <row r="22" spans="1:16">
      <c r="I22" s="164">
        <v>41243</v>
      </c>
      <c r="J22" s="142">
        <v>10310.6</v>
      </c>
      <c r="K22" s="142">
        <v>36.799999999999997</v>
      </c>
      <c r="L22" s="142">
        <v>376.9</v>
      </c>
      <c r="M22" s="148">
        <v>23280.3</v>
      </c>
      <c r="N22" s="148">
        <v>20.9</v>
      </c>
      <c r="O22" s="148"/>
      <c r="P22" s="149"/>
    </row>
    <row r="23" spans="1:16">
      <c r="I23" s="164">
        <v>41213</v>
      </c>
      <c r="J23" s="142">
        <v>9355.7999999999993</v>
      </c>
      <c r="K23" s="142">
        <v>36.700000000000003</v>
      </c>
      <c r="L23" s="142">
        <v>210</v>
      </c>
      <c r="M23" s="148">
        <v>22048.6</v>
      </c>
      <c r="N23" s="148">
        <v>20</v>
      </c>
      <c r="O23" s="148"/>
      <c r="P23" s="149"/>
    </row>
    <row r="24" spans="1:16">
      <c r="I24" s="164">
        <v>41182</v>
      </c>
      <c r="J24" s="142">
        <v>8616.2999999999993</v>
      </c>
      <c r="K24" s="142">
        <v>37.5</v>
      </c>
      <c r="L24" s="142">
        <v>324.89999999999998</v>
      </c>
      <c r="M24" s="148">
        <v>21241.5</v>
      </c>
      <c r="N24" s="148">
        <v>19</v>
      </c>
      <c r="O24" s="148"/>
      <c r="P24" s="149">
        <v>4370</v>
      </c>
    </row>
    <row r="25" spans="1:16">
      <c r="A25" s="5"/>
      <c r="I25" s="164">
        <v>41152</v>
      </c>
      <c r="J25" s="142">
        <v>7868</v>
      </c>
      <c r="K25" s="142">
        <v>40.5</v>
      </c>
      <c r="L25" s="142">
        <v>240.9</v>
      </c>
      <c r="M25" s="148">
        <v>20263.900000000001</v>
      </c>
      <c r="N25" s="148">
        <v>18.7</v>
      </c>
      <c r="O25" s="148"/>
      <c r="P25" s="149"/>
    </row>
    <row r="26" spans="1:16">
      <c r="I26" s="164">
        <v>41121</v>
      </c>
      <c r="J26" s="142">
        <v>7086.2</v>
      </c>
      <c r="K26" s="142">
        <v>44.1</v>
      </c>
      <c r="L26" s="142">
        <v>201.6</v>
      </c>
      <c r="M26" s="148">
        <v>19255.7</v>
      </c>
      <c r="N26" s="148">
        <v>18</v>
      </c>
      <c r="O26" s="148"/>
      <c r="P26" s="149"/>
    </row>
    <row r="27" spans="1:16">
      <c r="I27" s="164">
        <v>41090</v>
      </c>
      <c r="J27" s="142">
        <v>6317.5</v>
      </c>
      <c r="K27" s="142">
        <v>30.8</v>
      </c>
      <c r="L27" s="142">
        <v>612.79999999999995</v>
      </c>
      <c r="M27" s="148">
        <v>18376.099999999999</v>
      </c>
      <c r="N27" s="148">
        <v>17.3</v>
      </c>
      <c r="O27" s="148"/>
      <c r="P27" s="149">
        <v>2770</v>
      </c>
    </row>
    <row r="28" spans="1:16">
      <c r="I28" s="164">
        <v>41060</v>
      </c>
      <c r="J28" s="142">
        <v>5000.6000000000004</v>
      </c>
      <c r="K28" s="142">
        <v>44.2</v>
      </c>
      <c r="L28" s="142">
        <v>212.7</v>
      </c>
      <c r="M28" s="148">
        <v>17575.3</v>
      </c>
      <c r="N28" s="148">
        <v>16.7</v>
      </c>
      <c r="O28" s="148"/>
      <c r="P28" s="149"/>
    </row>
    <row r="29" spans="1:16">
      <c r="I29" s="164">
        <v>41029</v>
      </c>
      <c r="J29" s="142">
        <v>3903.7</v>
      </c>
      <c r="K29" s="142">
        <v>57.8</v>
      </c>
      <c r="L29" s="142">
        <v>147.30000000000001</v>
      </c>
      <c r="M29" s="148">
        <v>16667.5</v>
      </c>
      <c r="N29" s="148">
        <v>16</v>
      </c>
      <c r="O29" s="148"/>
      <c r="P29" s="149"/>
    </row>
    <row r="30" spans="1:16">
      <c r="I30" s="164">
        <v>40999</v>
      </c>
      <c r="J30" s="142">
        <v>3024.5</v>
      </c>
      <c r="K30" s="142">
        <v>99.1</v>
      </c>
      <c r="L30" s="142">
        <v>326.39999999999998</v>
      </c>
      <c r="M30" s="148">
        <v>15897.1</v>
      </c>
      <c r="N30" s="148">
        <v>15.4</v>
      </c>
      <c r="O30" s="148"/>
      <c r="P30" s="149">
        <v>1780</v>
      </c>
    </row>
    <row r="31" spans="1:16">
      <c r="I31" s="164">
        <v>40968</v>
      </c>
      <c r="J31" s="142">
        <v>1281</v>
      </c>
      <c r="K31" s="142">
        <v>38.9</v>
      </c>
      <c r="L31" s="142"/>
      <c r="M31" s="148">
        <v>15206</v>
      </c>
      <c r="N31" s="148">
        <v>14.9</v>
      </c>
      <c r="O31" s="148"/>
      <c r="P31" s="149"/>
    </row>
    <row r="32" spans="1:16">
      <c r="I32" s="164">
        <v>40939</v>
      </c>
      <c r="J32" s="142">
        <v>553.60230000000001</v>
      </c>
      <c r="K32" s="142">
        <v>17.325600000000001</v>
      </c>
      <c r="L32" s="142"/>
      <c r="M32" s="148">
        <v>14391.9</v>
      </c>
      <c r="N32" s="148">
        <v>14.3</v>
      </c>
      <c r="O32" s="148"/>
      <c r="P32" s="149"/>
    </row>
    <row r="33" spans="9:16">
      <c r="I33" s="164">
        <v>40908</v>
      </c>
      <c r="J33" s="142">
        <v>6962.9</v>
      </c>
      <c r="K33" s="142">
        <v>5.2</v>
      </c>
      <c r="L33" s="142">
        <v>675.7</v>
      </c>
      <c r="M33" s="148">
        <v>13660</v>
      </c>
      <c r="N33" s="148">
        <v>13.7</v>
      </c>
      <c r="O33" s="148"/>
      <c r="P33" s="149">
        <v>1040</v>
      </c>
    </row>
    <row r="34" spans="9:16">
      <c r="I34" s="164">
        <v>40877</v>
      </c>
      <c r="J34" s="142">
        <v>6271.1</v>
      </c>
      <c r="K34" s="142">
        <v>10.3</v>
      </c>
      <c r="L34" s="142">
        <v>363.6</v>
      </c>
      <c r="M34" s="148">
        <v>12842.4</v>
      </c>
      <c r="N34" s="148">
        <v>13</v>
      </c>
      <c r="O34" s="148"/>
      <c r="P34" s="149"/>
    </row>
    <row r="35" spans="9:16">
      <c r="I35" s="164">
        <v>40847</v>
      </c>
      <c r="J35" s="142">
        <v>5718.9</v>
      </c>
      <c r="K35" s="142">
        <v>14</v>
      </c>
      <c r="L35" s="142">
        <v>217.7</v>
      </c>
      <c r="M35" s="148"/>
      <c r="N35" s="148">
        <v>12.2</v>
      </c>
      <c r="O35" s="148"/>
      <c r="P35" s="149"/>
    </row>
    <row r="36" spans="9:16">
      <c r="I36" s="164">
        <v>40816</v>
      </c>
      <c r="J36" s="142">
        <v>5262.6</v>
      </c>
      <c r="K36" s="142">
        <v>24.2</v>
      </c>
      <c r="L36" s="142">
        <v>381.3</v>
      </c>
      <c r="M36" s="148"/>
      <c r="N36" s="148">
        <v>11.5</v>
      </c>
      <c r="O36" s="148"/>
      <c r="P36" s="149">
        <v>450</v>
      </c>
    </row>
    <row r="37" spans="9:16">
      <c r="I37" s="164">
        <v>40786</v>
      </c>
      <c r="J37" s="142">
        <v>4823.8999999999996</v>
      </c>
      <c r="K37" s="142">
        <v>37.5</v>
      </c>
      <c r="L37" s="142">
        <v>105.2</v>
      </c>
      <c r="M37" s="148"/>
      <c r="N37" s="148">
        <v>10.8</v>
      </c>
      <c r="O37" s="148"/>
      <c r="P37" s="149"/>
    </row>
    <row r="38" spans="9:16">
      <c r="I38" s="164">
        <v>40755</v>
      </c>
      <c r="J38" s="142">
        <v>4219.1000000000004</v>
      </c>
      <c r="K38" s="142">
        <v>45.3</v>
      </c>
      <c r="L38" s="142">
        <v>156.6</v>
      </c>
      <c r="M38" s="148"/>
      <c r="N38" s="148">
        <v>10</v>
      </c>
      <c r="O38" s="148"/>
      <c r="P38" s="149"/>
    </row>
    <row r="39" spans="9:16">
      <c r="I39" s="164">
        <v>40724</v>
      </c>
      <c r="J39" s="142">
        <v>4106.7</v>
      </c>
      <c r="K39" s="142">
        <v>68.099999999999994</v>
      </c>
      <c r="L39" s="142">
        <v>647.6</v>
      </c>
      <c r="M39" s="148"/>
      <c r="N39" s="148">
        <v>9.4</v>
      </c>
      <c r="O39" s="148"/>
      <c r="P39" s="149">
        <v>220.00000000000003</v>
      </c>
    </row>
    <row r="40" spans="9:16">
      <c r="I40" s="164">
        <v>40694</v>
      </c>
      <c r="J40" s="142">
        <v>2884.3</v>
      </c>
      <c r="K40" s="142">
        <v>44.4</v>
      </c>
      <c r="L40" s="142">
        <v>187.1</v>
      </c>
      <c r="M40" s="148"/>
      <c r="N40" s="148">
        <v>8.6999999999999993</v>
      </c>
      <c r="O40" s="148"/>
      <c r="P40" s="149"/>
    </row>
    <row r="41" spans="9:16">
      <c r="I41" s="164">
        <v>40663</v>
      </c>
      <c r="J41" s="142">
        <v>2026.9</v>
      </c>
      <c r="K41" s="142">
        <v>27.3</v>
      </c>
      <c r="L41" s="142">
        <v>139</v>
      </c>
      <c r="M41" s="148"/>
      <c r="N41" s="148">
        <v>8.1</v>
      </c>
      <c r="O41" s="148"/>
      <c r="P41" s="149"/>
    </row>
    <row r="42" spans="9:16">
      <c r="I42" s="164">
        <v>40633</v>
      </c>
      <c r="J42" s="142">
        <v>1359.1</v>
      </c>
      <c r="K42" s="142">
        <v>27.1</v>
      </c>
      <c r="L42" s="142">
        <v>247.7</v>
      </c>
      <c r="M42" s="148"/>
      <c r="N42" s="148">
        <v>7.5</v>
      </c>
      <c r="O42" s="148"/>
      <c r="P42" s="149">
        <v>80</v>
      </c>
    </row>
    <row r="43" spans="9:16">
      <c r="I43" s="164">
        <v>40602</v>
      </c>
      <c r="J43" s="142">
        <v>842.5</v>
      </c>
      <c r="K43" s="142">
        <v>18.5</v>
      </c>
      <c r="L43" s="142">
        <v>99.7</v>
      </c>
      <c r="M43" s="148"/>
      <c r="N43" s="148">
        <v>7</v>
      </c>
      <c r="O43" s="148"/>
      <c r="P43" s="149"/>
    </row>
    <row r="44" spans="9:16">
      <c r="I44" s="164">
        <v>40574</v>
      </c>
      <c r="J44" s="142">
        <v>442.87740000000002</v>
      </c>
      <c r="K44" s="142">
        <v>19.7546</v>
      </c>
      <c r="L44" s="142">
        <v>110.2</v>
      </c>
      <c r="M44" s="148"/>
      <c r="N44" s="148">
        <v>6.4</v>
      </c>
      <c r="O44" s="148"/>
      <c r="P44" s="149"/>
    </row>
    <row r="45" spans="9:16">
      <c r="I45" s="164">
        <v>40543</v>
      </c>
      <c r="J45" s="142">
        <v>6593</v>
      </c>
      <c r="K45" s="142">
        <v>4.5999999999999996</v>
      </c>
      <c r="L45" s="142">
        <v>712.7</v>
      </c>
      <c r="M45" s="148"/>
      <c r="N45" s="148"/>
      <c r="O45" s="148"/>
      <c r="P45" s="149">
        <v>20</v>
      </c>
    </row>
    <row r="46" spans="9:16">
      <c r="I46" s="164">
        <v>40512</v>
      </c>
      <c r="J46" s="142">
        <v>5701.9</v>
      </c>
      <c r="K46" s="142">
        <v>-1</v>
      </c>
      <c r="L46" s="142">
        <v>416.5</v>
      </c>
      <c r="M46" s="148"/>
      <c r="N46" s="148"/>
      <c r="O46" s="148"/>
      <c r="P46" s="149"/>
    </row>
    <row r="47" spans="9:16">
      <c r="I47" s="164">
        <v>40482</v>
      </c>
      <c r="J47" s="142">
        <v>5070.6000000000004</v>
      </c>
      <c r="K47" s="142">
        <v>-3.6</v>
      </c>
      <c r="L47" s="142">
        <v>275.89999999999998</v>
      </c>
      <c r="M47" s="148"/>
      <c r="N47" s="148"/>
      <c r="O47" s="148"/>
      <c r="P47" s="149"/>
    </row>
    <row r="48" spans="9:16">
      <c r="I48" s="164">
        <v>40451</v>
      </c>
      <c r="J48" s="142">
        <v>4298.8999999999996</v>
      </c>
      <c r="K48" s="142">
        <v>-10.3</v>
      </c>
      <c r="L48" s="142">
        <v>337.9</v>
      </c>
      <c r="M48" s="148"/>
      <c r="N48" s="148"/>
      <c r="O48" s="148"/>
      <c r="P48" s="149"/>
    </row>
    <row r="49" spans="9:16">
      <c r="I49" s="164">
        <v>40421</v>
      </c>
      <c r="J49" s="142">
        <v>3539.1</v>
      </c>
      <c r="K49" s="142">
        <v>-16.399999999999999</v>
      </c>
      <c r="L49" s="142">
        <v>398.9</v>
      </c>
      <c r="M49" s="150"/>
      <c r="N49" s="150"/>
      <c r="O49" s="148"/>
      <c r="P49" s="149"/>
    </row>
    <row r="50" spans="9:16">
      <c r="I50" s="164">
        <v>40390</v>
      </c>
      <c r="J50" s="142">
        <v>1084.5999999999999</v>
      </c>
      <c r="K50" s="142">
        <v>-34.1</v>
      </c>
      <c r="L50" s="142">
        <v>140</v>
      </c>
      <c r="M50" s="150"/>
      <c r="N50" s="150"/>
      <c r="O50" s="148"/>
      <c r="P50" s="149"/>
    </row>
    <row r="51" spans="9:16">
      <c r="I51" s="164">
        <v>40359</v>
      </c>
      <c r="J51" s="142">
        <v>917.1</v>
      </c>
      <c r="K51" s="142">
        <v>-40.6</v>
      </c>
      <c r="L51" s="142">
        <v>308.39999999999998</v>
      </c>
      <c r="M51" s="150"/>
      <c r="N51" s="150"/>
      <c r="O51" s="148"/>
      <c r="P51" s="149"/>
    </row>
    <row r="52" spans="9:16">
      <c r="I52" s="164">
        <v>40329</v>
      </c>
      <c r="J52" s="142">
        <v>744.4</v>
      </c>
      <c r="K52" s="142">
        <v>-45.8</v>
      </c>
      <c r="L52" s="142">
        <v>142.5</v>
      </c>
      <c r="M52" s="150"/>
      <c r="N52" s="150"/>
      <c r="O52" s="148"/>
      <c r="P52" s="149"/>
    </row>
    <row r="53" spans="9:16">
      <c r="I53" s="164">
        <v>40298</v>
      </c>
      <c r="J53" s="142">
        <v>1003.2</v>
      </c>
      <c r="K53" s="142">
        <v>-40.6</v>
      </c>
      <c r="L53" s="142">
        <v>105.4</v>
      </c>
      <c r="M53" s="150"/>
      <c r="N53" s="150"/>
      <c r="O53" s="148"/>
      <c r="P53" s="149"/>
    </row>
    <row r="54" spans="9:16">
      <c r="I54" s="164">
        <v>40268</v>
      </c>
      <c r="J54" s="142">
        <v>460.4</v>
      </c>
      <c r="K54" s="142">
        <v>-41.3</v>
      </c>
      <c r="L54" s="142"/>
      <c r="M54" s="150"/>
      <c r="N54" s="150"/>
      <c r="O54" s="148"/>
      <c r="P54" s="149"/>
    </row>
    <row r="55" spans="9:16">
      <c r="I55" s="164">
        <v>40237</v>
      </c>
      <c r="J55" s="142">
        <v>255.4</v>
      </c>
      <c r="K55" s="142">
        <v>-19</v>
      </c>
      <c r="L55" s="142"/>
      <c r="M55" s="150"/>
      <c r="N55" s="150"/>
      <c r="O55" s="148"/>
      <c r="P55" s="149"/>
    </row>
    <row r="56" spans="9:16">
      <c r="I56" s="164">
        <v>40209</v>
      </c>
      <c r="J56" s="142">
        <v>120.3706</v>
      </c>
      <c r="K56" s="142">
        <v>13.2098</v>
      </c>
      <c r="L56" s="142"/>
      <c r="M56" s="150"/>
      <c r="N56" s="150"/>
      <c r="O56" s="148"/>
      <c r="P56" s="149"/>
    </row>
    <row r="57" spans="9:16">
      <c r="I57" s="164">
        <v>40178</v>
      </c>
      <c r="J57" s="142">
        <v>3021.58</v>
      </c>
      <c r="K57" s="142">
        <v>102.2</v>
      </c>
      <c r="L57" s="142">
        <v>951.5</v>
      </c>
      <c r="M57" s="150"/>
      <c r="N57" s="150"/>
      <c r="O57" s="148"/>
      <c r="P57" s="149"/>
    </row>
    <row r="58" spans="9:16">
      <c r="I58" s="164">
        <v>40147</v>
      </c>
      <c r="J58" s="142">
        <v>2750.11</v>
      </c>
      <c r="K58" s="142">
        <v>112.8</v>
      </c>
      <c r="L58" s="142">
        <v>449.2</v>
      </c>
      <c r="M58" s="150"/>
      <c r="N58" s="150"/>
      <c r="O58" s="148"/>
      <c r="P58" s="149"/>
    </row>
    <row r="59" spans="9:16">
      <c r="I59" s="164">
        <v>40117</v>
      </c>
      <c r="J59" s="142">
        <v>2596.33</v>
      </c>
      <c r="K59" s="142">
        <v>123.5</v>
      </c>
      <c r="L59" s="142">
        <v>245.7</v>
      </c>
      <c r="M59" s="150"/>
      <c r="N59" s="150"/>
      <c r="O59" s="148"/>
      <c r="P59" s="149"/>
    </row>
    <row r="60" spans="9:16">
      <c r="I60" s="164">
        <v>40086</v>
      </c>
      <c r="J60" s="142">
        <v>2475.7399999999998</v>
      </c>
      <c r="K60" s="142">
        <v>136.1</v>
      </c>
      <c r="L60" s="142">
        <v>358</v>
      </c>
      <c r="M60" s="150"/>
      <c r="N60" s="150"/>
      <c r="O60" s="148"/>
      <c r="P60" s="149"/>
    </row>
    <row r="61" spans="9:16">
      <c r="I61" s="164">
        <v>40056</v>
      </c>
      <c r="J61" s="142">
        <v>2343</v>
      </c>
      <c r="K61" s="142">
        <v>147.4</v>
      </c>
      <c r="L61" s="142">
        <v>230.6</v>
      </c>
      <c r="M61" s="150"/>
      <c r="N61" s="150"/>
      <c r="O61" s="148"/>
      <c r="P61" s="149"/>
    </row>
    <row r="62" spans="9:16">
      <c r="I62" s="164">
        <v>40025</v>
      </c>
      <c r="J62" s="142">
        <v>2233.3000000000002</v>
      </c>
      <c r="K62" s="142">
        <v>159.1</v>
      </c>
      <c r="L62" s="142">
        <v>198.5</v>
      </c>
      <c r="M62" s="150"/>
      <c r="N62" s="150"/>
      <c r="O62" s="148"/>
      <c r="P62" s="149"/>
    </row>
    <row r="63" spans="9:16">
      <c r="I63" s="164">
        <v>39994</v>
      </c>
      <c r="J63" s="142">
        <v>2153.73</v>
      </c>
      <c r="K63" s="142">
        <v>193.7</v>
      </c>
      <c r="L63" s="142">
        <v>414.2</v>
      </c>
      <c r="M63" s="150"/>
      <c r="N63" s="150"/>
      <c r="O63" s="148"/>
      <c r="P63" s="149"/>
    </row>
    <row r="64" spans="9:16">
      <c r="I64" s="164">
        <v>39964</v>
      </c>
      <c r="J64" s="142">
        <v>2018.61</v>
      </c>
      <c r="K64" s="142">
        <v>306</v>
      </c>
      <c r="L64" s="142">
        <v>229.4</v>
      </c>
      <c r="M64" s="150"/>
      <c r="N64" s="150"/>
      <c r="O64" s="148"/>
      <c r="P64" s="149"/>
    </row>
    <row r="65" spans="1:12">
      <c r="L65" s="145"/>
    </row>
    <row r="66" spans="1:12" ht="15.75">
      <c r="A66" s="5" t="s">
        <v>123</v>
      </c>
      <c r="B66" s="10"/>
      <c r="C66" s="10"/>
      <c r="I66" s="118"/>
    </row>
  </sheetData>
  <mergeCells count="3">
    <mergeCell ref="J1:K1"/>
    <mergeCell ref="M1:N1"/>
    <mergeCell ref="O1:P1"/>
  </mergeCells>
  <phoneticPr fontId="7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workbookViewId="0">
      <selection activeCell="P9" sqref="P9"/>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24.75" customHeight="1" thickBot="1">
      <c r="A4" s="206" t="s">
        <v>210</v>
      </c>
      <c r="B4" s="207"/>
      <c r="C4" s="207"/>
      <c r="D4" s="207"/>
      <c r="E4" s="207"/>
      <c r="F4" s="207"/>
      <c r="G4" s="207"/>
      <c r="H4" s="207"/>
      <c r="I4" s="207"/>
      <c r="J4" s="207"/>
      <c r="K4" s="207"/>
      <c r="L4" s="208"/>
    </row>
    <row r="5" spans="1:29" s="84" customFormat="1" ht="15" thickBot="1">
      <c r="A5" s="210" t="s">
        <v>304</v>
      </c>
      <c r="B5" s="211"/>
      <c r="C5" s="211"/>
      <c r="D5" s="211"/>
      <c r="E5" s="211"/>
      <c r="F5" s="211"/>
      <c r="G5" s="211"/>
      <c r="H5" s="211"/>
      <c r="I5" s="211"/>
      <c r="J5" s="211"/>
      <c r="K5" s="211"/>
      <c r="L5" s="212"/>
    </row>
    <row r="6" spans="1:29" s="84" customFormat="1" ht="64.5" customHeight="1" thickBot="1">
      <c r="A6" s="213" t="s">
        <v>305</v>
      </c>
      <c r="B6" s="214"/>
      <c r="C6" s="214"/>
      <c r="D6" s="214"/>
      <c r="E6" s="214"/>
      <c r="F6" s="214"/>
      <c r="G6" s="214"/>
      <c r="H6" s="214"/>
      <c r="I6" s="214"/>
      <c r="J6" s="214"/>
      <c r="K6" s="214"/>
      <c r="L6" s="215"/>
    </row>
    <row r="7" spans="1:29" s="84" customFormat="1" ht="15" thickBot="1">
      <c r="A7" s="210" t="s">
        <v>306</v>
      </c>
      <c r="B7" s="211"/>
      <c r="C7" s="211"/>
      <c r="D7" s="211"/>
      <c r="E7" s="211"/>
      <c r="F7" s="211"/>
      <c r="G7" s="211"/>
      <c r="H7" s="211"/>
      <c r="I7" s="211"/>
      <c r="J7" s="211"/>
      <c r="K7" s="211"/>
      <c r="L7" s="212"/>
    </row>
    <row r="8" spans="1:29" s="84" customFormat="1" ht="76.5" customHeight="1" thickBot="1">
      <c r="A8" s="213" t="s">
        <v>369</v>
      </c>
      <c r="B8" s="214"/>
      <c r="C8" s="214"/>
      <c r="D8" s="214"/>
      <c r="E8" s="214"/>
      <c r="F8" s="214"/>
      <c r="G8" s="214"/>
      <c r="H8" s="214"/>
      <c r="I8" s="214"/>
      <c r="J8" s="214"/>
      <c r="K8" s="214"/>
      <c r="L8" s="215"/>
    </row>
    <row r="9" spans="1:29" s="84" customFormat="1" ht="15" customHeight="1" thickBot="1">
      <c r="A9" s="210" t="s">
        <v>307</v>
      </c>
      <c r="B9" s="211"/>
      <c r="C9" s="211"/>
      <c r="D9" s="211"/>
      <c r="E9" s="211"/>
      <c r="F9" s="211"/>
      <c r="G9" s="211"/>
      <c r="H9" s="211"/>
      <c r="I9" s="211"/>
      <c r="J9" s="211"/>
      <c r="K9" s="211"/>
      <c r="L9" s="212"/>
    </row>
    <row r="10" spans="1:29" s="84" customFormat="1" ht="78" customHeight="1" thickBot="1">
      <c r="A10" s="213" t="s">
        <v>308</v>
      </c>
      <c r="B10" s="214"/>
      <c r="C10" s="214"/>
      <c r="D10" s="214"/>
      <c r="E10" s="214"/>
      <c r="F10" s="214"/>
      <c r="G10" s="214"/>
      <c r="H10" s="214"/>
      <c r="I10" s="214"/>
      <c r="J10" s="214"/>
      <c r="K10" s="214"/>
      <c r="L10" s="215"/>
      <c r="N10" s="127"/>
    </row>
    <row r="11" spans="1:29" s="84" customFormat="1" ht="15" thickBot="1">
      <c r="A11" s="210" t="s">
        <v>318</v>
      </c>
      <c r="B11" s="211"/>
      <c r="C11" s="211"/>
      <c r="D11" s="211"/>
      <c r="E11" s="211"/>
      <c r="F11" s="211"/>
      <c r="G11" s="211"/>
      <c r="H11" s="211"/>
      <c r="I11" s="211"/>
      <c r="J11" s="211"/>
      <c r="K11" s="211"/>
      <c r="L11" s="212"/>
    </row>
    <row r="12" spans="1:29" s="84" customFormat="1" ht="70.5" customHeight="1" thickBot="1">
      <c r="A12" s="213" t="s">
        <v>366</v>
      </c>
      <c r="B12" s="214"/>
      <c r="C12" s="214"/>
      <c r="D12" s="214"/>
      <c r="E12" s="214"/>
      <c r="F12" s="214"/>
      <c r="G12" s="214"/>
      <c r="H12" s="214"/>
      <c r="I12" s="214"/>
      <c r="J12" s="214"/>
      <c r="K12" s="214"/>
      <c r="L12" s="215"/>
    </row>
    <row r="13" spans="1:29" s="84" customFormat="1" ht="18" customHeight="1" thickBot="1">
      <c r="A13" s="210" t="s">
        <v>319</v>
      </c>
      <c r="B13" s="211"/>
      <c r="C13" s="211"/>
      <c r="D13" s="211"/>
      <c r="E13" s="211"/>
      <c r="F13" s="211"/>
      <c r="G13" s="211"/>
      <c r="H13" s="211"/>
      <c r="I13" s="211"/>
      <c r="J13" s="211"/>
      <c r="K13" s="211"/>
      <c r="L13" s="212"/>
      <c r="R13" s="84" t="s">
        <v>321</v>
      </c>
    </row>
    <row r="14" spans="1:29" s="84" customFormat="1" ht="87" customHeight="1" thickBot="1">
      <c r="A14" s="213" t="s">
        <v>320</v>
      </c>
      <c r="B14" s="214"/>
      <c r="C14" s="214"/>
      <c r="D14" s="214"/>
      <c r="E14" s="214"/>
      <c r="F14" s="214"/>
      <c r="G14" s="214"/>
      <c r="H14" s="214"/>
      <c r="I14" s="214"/>
      <c r="J14" s="214"/>
      <c r="K14" s="214"/>
      <c r="L14" s="215"/>
    </row>
    <row r="15" spans="1:29" ht="16.5" customHeight="1" thickBot="1">
      <c r="A15" s="210" t="s">
        <v>322</v>
      </c>
      <c r="B15" s="216"/>
      <c r="C15" s="216"/>
      <c r="D15" s="216"/>
      <c r="E15" s="216"/>
      <c r="F15" s="216"/>
      <c r="G15" s="216"/>
      <c r="H15" s="216"/>
      <c r="I15" s="216"/>
      <c r="J15" s="216"/>
      <c r="K15" s="216"/>
      <c r="L15" s="217"/>
    </row>
    <row r="16" spans="1:29" ht="65.25" customHeight="1" thickBot="1">
      <c r="A16" s="213" t="s">
        <v>323</v>
      </c>
      <c r="B16" s="214"/>
      <c r="C16" s="214"/>
      <c r="D16" s="214"/>
      <c r="E16" s="214"/>
      <c r="F16" s="214"/>
      <c r="G16" s="214"/>
      <c r="H16" s="214"/>
      <c r="I16" s="214"/>
      <c r="J16" s="214"/>
      <c r="K16" s="214"/>
      <c r="L16" s="215"/>
    </row>
    <row r="17" spans="1:12" ht="12.75">
      <c r="A17" s="209"/>
      <c r="B17" s="209"/>
      <c r="C17" s="209"/>
      <c r="D17" s="209"/>
      <c r="E17" s="209"/>
      <c r="F17" s="209"/>
      <c r="G17" s="209"/>
      <c r="H17" s="209"/>
      <c r="I17" s="209"/>
      <c r="J17" s="209"/>
      <c r="K17" s="209"/>
      <c r="L17" s="209"/>
    </row>
    <row r="18" spans="1:12" ht="22.5" customHeight="1" thickBot="1">
      <c r="A18" s="206" t="s">
        <v>208</v>
      </c>
      <c r="B18" s="207"/>
      <c r="C18" s="207"/>
      <c r="D18" s="207"/>
      <c r="E18" s="207"/>
      <c r="F18" s="207"/>
      <c r="G18" s="207"/>
      <c r="H18" s="207"/>
      <c r="I18" s="207"/>
      <c r="J18" s="207"/>
      <c r="K18" s="207"/>
      <c r="L18" s="208"/>
    </row>
    <row r="19" spans="1:12" ht="16.5" customHeight="1" thickBot="1">
      <c r="A19" s="210" t="s">
        <v>309</v>
      </c>
      <c r="B19" s="211"/>
      <c r="C19" s="211"/>
      <c r="D19" s="211"/>
      <c r="E19" s="211"/>
      <c r="F19" s="211"/>
      <c r="G19" s="211"/>
      <c r="H19" s="211"/>
      <c r="I19" s="211"/>
      <c r="J19" s="211"/>
      <c r="K19" s="211"/>
      <c r="L19" s="212"/>
    </row>
    <row r="20" spans="1:12" ht="77.25" customHeight="1" thickBot="1">
      <c r="A20" s="213" t="s">
        <v>310</v>
      </c>
      <c r="B20" s="214"/>
      <c r="C20" s="214"/>
      <c r="D20" s="214"/>
      <c r="E20" s="214"/>
      <c r="F20" s="214"/>
      <c r="G20" s="214"/>
      <c r="H20" s="214"/>
      <c r="I20" s="214"/>
      <c r="J20" s="214"/>
      <c r="K20" s="214"/>
      <c r="L20" s="215"/>
    </row>
    <row r="21" spans="1:12" ht="17.25" customHeight="1" thickBot="1">
      <c r="A21" s="210" t="s">
        <v>316</v>
      </c>
      <c r="B21" s="211"/>
      <c r="C21" s="211"/>
      <c r="D21" s="211"/>
      <c r="E21" s="211"/>
      <c r="F21" s="211"/>
      <c r="G21" s="211"/>
      <c r="H21" s="211"/>
      <c r="I21" s="211"/>
      <c r="J21" s="211"/>
      <c r="K21" s="211"/>
      <c r="L21" s="212"/>
    </row>
    <row r="22" spans="1:12" ht="74.25" customHeight="1" thickBot="1">
      <c r="A22" s="213" t="s">
        <v>317</v>
      </c>
      <c r="B22" s="214"/>
      <c r="C22" s="214"/>
      <c r="D22" s="214"/>
      <c r="E22" s="214"/>
      <c r="F22" s="214"/>
      <c r="G22" s="214"/>
      <c r="H22" s="214"/>
      <c r="I22" s="214"/>
      <c r="J22" s="214"/>
      <c r="K22" s="214"/>
      <c r="L22" s="215"/>
    </row>
    <row r="23" spans="1:12" ht="17.25" customHeight="1" thickBot="1">
      <c r="A23" s="210" t="s">
        <v>333</v>
      </c>
      <c r="B23" s="211"/>
      <c r="C23" s="211"/>
      <c r="D23" s="211"/>
      <c r="E23" s="211"/>
      <c r="F23" s="211"/>
      <c r="G23" s="211"/>
      <c r="H23" s="211"/>
      <c r="I23" s="211"/>
      <c r="J23" s="211"/>
      <c r="K23" s="211"/>
      <c r="L23" s="212"/>
    </row>
    <row r="24" spans="1:12" ht="91.5" customHeight="1" thickBot="1">
      <c r="A24" s="213" t="s">
        <v>334</v>
      </c>
      <c r="B24" s="214"/>
      <c r="C24" s="214"/>
      <c r="D24" s="214"/>
      <c r="E24" s="214"/>
      <c r="F24" s="214"/>
      <c r="G24" s="214"/>
      <c r="H24" s="214"/>
      <c r="I24" s="214"/>
      <c r="J24" s="214"/>
      <c r="K24" s="214"/>
      <c r="L24" s="215"/>
    </row>
    <row r="25" spans="1:12" ht="13.5" thickBot="1">
      <c r="A25" s="210" t="s">
        <v>327</v>
      </c>
      <c r="B25" s="211"/>
      <c r="C25" s="211"/>
      <c r="D25" s="211"/>
      <c r="E25" s="211"/>
      <c r="F25" s="211"/>
      <c r="G25" s="211"/>
      <c r="H25" s="211"/>
      <c r="I25" s="211"/>
      <c r="J25" s="211"/>
      <c r="K25" s="211"/>
      <c r="L25" s="212"/>
    </row>
    <row r="26" spans="1:12" ht="98.25" customHeight="1" thickBot="1">
      <c r="A26" s="213" t="s">
        <v>328</v>
      </c>
      <c r="B26" s="214"/>
      <c r="C26" s="214"/>
      <c r="D26" s="214"/>
      <c r="E26" s="214"/>
      <c r="F26" s="214"/>
      <c r="G26" s="214"/>
      <c r="H26" s="214"/>
      <c r="I26" s="214"/>
      <c r="J26" s="214"/>
      <c r="K26" s="214"/>
      <c r="L26" s="215"/>
    </row>
    <row r="27" spans="1:12" ht="12.75">
      <c r="A27" s="109"/>
      <c r="B27" s="110"/>
      <c r="C27" s="110"/>
      <c r="D27" s="110"/>
      <c r="E27" s="110"/>
      <c r="F27" s="110"/>
      <c r="G27" s="110"/>
      <c r="H27" s="110"/>
      <c r="I27" s="110"/>
      <c r="J27" s="110"/>
      <c r="K27" s="110"/>
      <c r="L27" s="110"/>
    </row>
    <row r="28" spans="1:12">
      <c r="A28" s="111" t="s">
        <v>49</v>
      </c>
      <c r="B28" s="112"/>
      <c r="C28" s="112"/>
    </row>
  </sheetData>
  <mergeCells count="23">
    <mergeCell ref="A25:L25"/>
    <mergeCell ref="A26:L26"/>
    <mergeCell ref="A23:L23"/>
    <mergeCell ref="A24:L24"/>
    <mergeCell ref="A9:L9"/>
    <mergeCell ref="A10:L10"/>
    <mergeCell ref="A15:L15"/>
    <mergeCell ref="A16:L16"/>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s>
  <phoneticPr fontId="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workbookViewId="0">
      <selection activeCell="A5" sqref="A5:L5"/>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19.5" customHeight="1" thickBot="1">
      <c r="A4" s="206" t="s">
        <v>209</v>
      </c>
      <c r="B4" s="207"/>
      <c r="C4" s="207"/>
      <c r="D4" s="207"/>
      <c r="E4" s="207"/>
      <c r="F4" s="207"/>
      <c r="G4" s="207"/>
      <c r="H4" s="207"/>
      <c r="I4" s="207"/>
      <c r="J4" s="207"/>
      <c r="K4" s="207"/>
      <c r="L4" s="208"/>
    </row>
    <row r="5" spans="1:29" s="84" customFormat="1" ht="15" thickBot="1">
      <c r="A5" s="210" t="s">
        <v>372</v>
      </c>
      <c r="B5" s="211"/>
      <c r="C5" s="211"/>
      <c r="D5" s="211"/>
      <c r="E5" s="211"/>
      <c r="F5" s="211"/>
      <c r="G5" s="211"/>
      <c r="H5" s="211"/>
      <c r="I5" s="211"/>
      <c r="J5" s="211"/>
      <c r="K5" s="211"/>
      <c r="L5" s="212"/>
    </row>
    <row r="6" spans="1:29" s="84" customFormat="1" ht="87.75" customHeight="1" thickBot="1">
      <c r="A6" s="213" t="s">
        <v>367</v>
      </c>
      <c r="B6" s="214"/>
      <c r="C6" s="214"/>
      <c r="D6" s="214"/>
      <c r="E6" s="214"/>
      <c r="F6" s="214"/>
      <c r="G6" s="214"/>
      <c r="H6" s="214"/>
      <c r="I6" s="214"/>
      <c r="J6" s="214"/>
      <c r="K6" s="214"/>
      <c r="L6" s="215"/>
    </row>
    <row r="7" spans="1:29" s="84" customFormat="1" ht="15" thickBot="1">
      <c r="A7" s="210" t="s">
        <v>337</v>
      </c>
      <c r="B7" s="211"/>
      <c r="C7" s="211"/>
      <c r="D7" s="211"/>
      <c r="E7" s="211"/>
      <c r="F7" s="211"/>
      <c r="G7" s="211"/>
      <c r="H7" s="211"/>
      <c r="I7" s="211"/>
      <c r="J7" s="211"/>
      <c r="K7" s="211"/>
      <c r="L7" s="212"/>
    </row>
    <row r="8" spans="1:29" s="84" customFormat="1" ht="51" customHeight="1" thickBot="1">
      <c r="A8" s="213" t="s">
        <v>338</v>
      </c>
      <c r="B8" s="214"/>
      <c r="C8" s="214"/>
      <c r="D8" s="214"/>
      <c r="E8" s="214"/>
      <c r="F8" s="214"/>
      <c r="G8" s="214"/>
      <c r="H8" s="214"/>
      <c r="I8" s="214"/>
      <c r="J8" s="214"/>
      <c r="K8" s="214"/>
      <c r="L8" s="215"/>
    </row>
    <row r="9" spans="1:29" s="84" customFormat="1" ht="15" customHeight="1" thickBot="1">
      <c r="A9" s="210" t="s">
        <v>336</v>
      </c>
      <c r="B9" s="211"/>
      <c r="C9" s="211"/>
      <c r="D9" s="211"/>
      <c r="E9" s="211"/>
      <c r="F9" s="211"/>
      <c r="G9" s="211"/>
      <c r="H9" s="211"/>
      <c r="I9" s="211"/>
      <c r="J9" s="211"/>
      <c r="K9" s="211"/>
      <c r="L9" s="212"/>
    </row>
    <row r="10" spans="1:29" s="84" customFormat="1" ht="54.75" customHeight="1" thickBot="1">
      <c r="A10" s="213" t="s">
        <v>368</v>
      </c>
      <c r="B10" s="214"/>
      <c r="C10" s="214"/>
      <c r="D10" s="214"/>
      <c r="E10" s="214"/>
      <c r="F10" s="214"/>
      <c r="G10" s="214"/>
      <c r="H10" s="214"/>
      <c r="I10" s="214"/>
      <c r="J10" s="214"/>
      <c r="K10" s="214"/>
      <c r="L10" s="215"/>
    </row>
    <row r="11" spans="1:29" ht="13.5" thickBot="1">
      <c r="A11" s="210" t="s">
        <v>339</v>
      </c>
      <c r="B11" s="211"/>
      <c r="C11" s="211"/>
      <c r="D11" s="211"/>
      <c r="E11" s="211"/>
      <c r="F11" s="211"/>
      <c r="G11" s="211"/>
      <c r="H11" s="211"/>
      <c r="I11" s="211"/>
      <c r="J11" s="211"/>
      <c r="K11" s="211"/>
      <c r="L11" s="212"/>
    </row>
    <row r="12" spans="1:29" ht="68.25" customHeight="1" thickBot="1">
      <c r="A12" s="213" t="s">
        <v>340</v>
      </c>
      <c r="B12" s="214"/>
      <c r="C12" s="214"/>
      <c r="D12" s="214"/>
      <c r="E12" s="214"/>
      <c r="F12" s="214"/>
      <c r="G12" s="214"/>
      <c r="H12" s="214"/>
      <c r="I12" s="214"/>
      <c r="J12" s="214"/>
      <c r="K12" s="214"/>
      <c r="L12" s="215"/>
    </row>
    <row r="13" spans="1:29" s="84" customFormat="1" ht="15" thickBot="1">
      <c r="A13" s="210" t="s">
        <v>341</v>
      </c>
      <c r="B13" s="211"/>
      <c r="C13" s="211"/>
      <c r="D13" s="211"/>
      <c r="E13" s="211"/>
      <c r="F13" s="211"/>
      <c r="G13" s="211"/>
      <c r="H13" s="211"/>
      <c r="I13" s="211"/>
      <c r="J13" s="211"/>
      <c r="K13" s="211"/>
      <c r="L13" s="212"/>
    </row>
    <row r="14" spans="1:29" s="84" customFormat="1" ht="78" customHeight="1" thickBot="1">
      <c r="A14" s="213" t="s">
        <v>342</v>
      </c>
      <c r="B14" s="214"/>
      <c r="C14" s="214"/>
      <c r="D14" s="214"/>
      <c r="E14" s="214"/>
      <c r="F14" s="214"/>
      <c r="G14" s="214"/>
      <c r="H14" s="214"/>
      <c r="I14" s="214"/>
      <c r="J14" s="214"/>
      <c r="K14" s="214"/>
      <c r="L14" s="215"/>
    </row>
    <row r="15" spans="1:29" s="84" customFormat="1" ht="15" thickBot="1">
      <c r="A15" s="210" t="s">
        <v>343</v>
      </c>
      <c r="B15" s="211"/>
      <c r="C15" s="211"/>
      <c r="D15" s="211"/>
      <c r="E15" s="211"/>
      <c r="F15" s="211"/>
      <c r="G15" s="211"/>
      <c r="H15" s="211"/>
      <c r="I15" s="211"/>
      <c r="J15" s="211"/>
      <c r="K15" s="211"/>
      <c r="L15" s="212"/>
    </row>
    <row r="16" spans="1:29" s="84" customFormat="1" ht="63" customHeight="1" thickBot="1">
      <c r="A16" s="213" t="s">
        <v>344</v>
      </c>
      <c r="B16" s="214"/>
      <c r="C16" s="214"/>
      <c r="D16" s="214"/>
      <c r="E16" s="214"/>
      <c r="F16" s="214"/>
      <c r="G16" s="214"/>
      <c r="H16" s="214"/>
      <c r="I16" s="214"/>
      <c r="J16" s="214"/>
      <c r="K16" s="214"/>
      <c r="L16" s="215"/>
    </row>
    <row r="17" spans="1:15" s="83" customFormat="1" ht="12.75">
      <c r="A17" s="209"/>
      <c r="B17" s="209"/>
      <c r="C17" s="209"/>
      <c r="D17" s="209"/>
      <c r="E17" s="209"/>
      <c r="F17" s="209"/>
      <c r="G17" s="209"/>
      <c r="H17" s="209"/>
      <c r="I17" s="209"/>
      <c r="J17" s="209"/>
      <c r="K17" s="209"/>
      <c r="L17" s="209"/>
    </row>
    <row r="18" spans="1:15" s="83" customFormat="1" ht="25.5" customHeight="1" thickBot="1">
      <c r="A18" s="206" t="s">
        <v>208</v>
      </c>
      <c r="B18" s="207"/>
      <c r="C18" s="207"/>
      <c r="D18" s="207"/>
      <c r="E18" s="207"/>
      <c r="F18" s="207"/>
      <c r="G18" s="207"/>
      <c r="H18" s="207"/>
      <c r="I18" s="207"/>
      <c r="J18" s="207"/>
      <c r="K18" s="207"/>
      <c r="L18" s="208"/>
    </row>
    <row r="19" spans="1:15" s="83" customFormat="1" ht="16.5" customHeight="1" thickBot="1">
      <c r="A19" s="210" t="s">
        <v>326</v>
      </c>
      <c r="B19" s="211"/>
      <c r="C19" s="211"/>
      <c r="D19" s="211"/>
      <c r="E19" s="211"/>
      <c r="F19" s="211"/>
      <c r="G19" s="211"/>
      <c r="H19" s="211"/>
      <c r="I19" s="211"/>
      <c r="J19" s="211"/>
      <c r="K19" s="211"/>
      <c r="L19" s="212"/>
    </row>
    <row r="20" spans="1:15" s="83" customFormat="1" ht="77.25" customHeight="1" thickBot="1">
      <c r="A20" s="213" t="s">
        <v>370</v>
      </c>
      <c r="B20" s="214"/>
      <c r="C20" s="214"/>
      <c r="D20" s="214"/>
      <c r="E20" s="214"/>
      <c r="F20" s="214"/>
      <c r="G20" s="214"/>
      <c r="H20" s="214"/>
      <c r="I20" s="214"/>
      <c r="J20" s="214"/>
      <c r="K20" s="214"/>
      <c r="L20" s="215"/>
      <c r="O20" s="135"/>
    </row>
    <row r="21" spans="1:15" ht="15.75" customHeight="1" thickBot="1">
      <c r="A21" s="210" t="s">
        <v>335</v>
      </c>
      <c r="B21" s="211"/>
      <c r="C21" s="211"/>
      <c r="D21" s="211"/>
      <c r="E21" s="211"/>
      <c r="F21" s="211"/>
      <c r="G21" s="211"/>
      <c r="H21" s="211"/>
      <c r="I21" s="211"/>
      <c r="J21" s="211"/>
      <c r="K21" s="211"/>
      <c r="L21" s="212"/>
    </row>
    <row r="22" spans="1:15" ht="100.5" customHeight="1" thickBot="1">
      <c r="A22" s="213" t="s">
        <v>371</v>
      </c>
      <c r="B22" s="214"/>
      <c r="C22" s="214"/>
      <c r="D22" s="214"/>
      <c r="E22" s="214"/>
      <c r="F22" s="214"/>
      <c r="G22" s="214"/>
      <c r="H22" s="214"/>
      <c r="I22" s="214"/>
      <c r="J22" s="214"/>
      <c r="K22" s="214"/>
      <c r="L22" s="215"/>
    </row>
    <row r="23" spans="1:15" ht="13.5" thickBot="1">
      <c r="A23" s="210" t="s">
        <v>329</v>
      </c>
      <c r="B23" s="211"/>
      <c r="C23" s="211"/>
      <c r="D23" s="211"/>
      <c r="E23" s="211"/>
      <c r="F23" s="211"/>
      <c r="G23" s="211"/>
      <c r="H23" s="211"/>
      <c r="I23" s="211"/>
      <c r="J23" s="211"/>
      <c r="K23" s="211"/>
      <c r="L23" s="212"/>
    </row>
    <row r="24" spans="1:15" ht="63" customHeight="1" thickBot="1">
      <c r="A24" s="213" t="s">
        <v>330</v>
      </c>
      <c r="B24" s="214"/>
      <c r="C24" s="214"/>
      <c r="D24" s="214"/>
      <c r="E24" s="214"/>
      <c r="F24" s="214"/>
      <c r="G24" s="214"/>
      <c r="H24" s="214"/>
      <c r="I24" s="214"/>
      <c r="J24" s="214"/>
      <c r="K24" s="214"/>
      <c r="L24" s="215"/>
    </row>
    <row r="25" spans="1:15" ht="13.5" thickBot="1">
      <c r="A25" s="210" t="s">
        <v>331</v>
      </c>
      <c r="B25" s="211"/>
      <c r="C25" s="211"/>
      <c r="D25" s="211"/>
      <c r="E25" s="211"/>
      <c r="F25" s="211"/>
      <c r="G25" s="211"/>
      <c r="H25" s="211"/>
      <c r="I25" s="211"/>
      <c r="J25" s="211"/>
      <c r="K25" s="211"/>
      <c r="L25" s="212"/>
    </row>
    <row r="26" spans="1:15" ht="86.25" customHeight="1" thickBot="1">
      <c r="A26" s="213" t="s">
        <v>332</v>
      </c>
      <c r="B26" s="218"/>
      <c r="C26" s="218"/>
      <c r="D26" s="218"/>
      <c r="E26" s="218"/>
      <c r="F26" s="218"/>
      <c r="G26" s="218"/>
      <c r="H26" s="218"/>
      <c r="I26" s="218"/>
      <c r="J26" s="218"/>
      <c r="K26" s="218"/>
      <c r="L26" s="219"/>
    </row>
    <row r="27" spans="1:15" ht="12.75">
      <c r="A27" s="109"/>
      <c r="B27" s="110"/>
      <c r="C27" s="110"/>
      <c r="D27" s="110"/>
      <c r="E27" s="110"/>
      <c r="F27" s="110"/>
      <c r="G27" s="110"/>
      <c r="H27" s="110"/>
      <c r="I27" s="110"/>
      <c r="J27" s="110"/>
      <c r="K27" s="110"/>
      <c r="L27" s="110"/>
    </row>
    <row r="28" spans="1:15">
      <c r="A28" s="111" t="s">
        <v>49</v>
      </c>
      <c r="B28" s="112"/>
      <c r="C28" s="112"/>
    </row>
    <row r="30" spans="1:15">
      <c r="E30" s="135"/>
    </row>
  </sheetData>
  <mergeCells count="23">
    <mergeCell ref="A4:L4"/>
    <mergeCell ref="A5:L5"/>
    <mergeCell ref="A6:L6"/>
    <mergeCell ref="A15:L15"/>
    <mergeCell ref="A16:L16"/>
    <mergeCell ref="A7:L7"/>
    <mergeCell ref="A8:L8"/>
    <mergeCell ref="A9:L9"/>
    <mergeCell ref="A10:L10"/>
    <mergeCell ref="A11:L11"/>
    <mergeCell ref="A26:L26"/>
    <mergeCell ref="A12:L12"/>
    <mergeCell ref="A13:L13"/>
    <mergeCell ref="A14:L14"/>
    <mergeCell ref="A17:L17"/>
    <mergeCell ref="A21:L21"/>
    <mergeCell ref="A22:L22"/>
    <mergeCell ref="A23:L23"/>
    <mergeCell ref="A18:L18"/>
    <mergeCell ref="A19:L19"/>
    <mergeCell ref="A20:L20"/>
    <mergeCell ref="A25:L25"/>
    <mergeCell ref="A24:L24"/>
  </mergeCells>
  <phoneticPr fontId="96"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3" workbookViewId="0">
      <selection activeCell="K32" sqref="K32"/>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06" t="s">
        <v>263</v>
      </c>
      <c r="B4" s="207"/>
      <c r="C4" s="207"/>
      <c r="D4" s="207"/>
      <c r="E4" s="207"/>
      <c r="F4" s="207"/>
      <c r="G4" s="207"/>
      <c r="H4" s="207"/>
      <c r="I4" s="207"/>
      <c r="J4" s="207"/>
      <c r="K4" s="207"/>
      <c r="L4" s="208"/>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5" customHeight="1" thickBot="1">
      <c r="A5" s="210" t="s">
        <v>311</v>
      </c>
      <c r="B5" s="216"/>
      <c r="C5" s="216"/>
      <c r="D5" s="216"/>
      <c r="E5" s="216"/>
      <c r="F5" s="216"/>
      <c r="G5" s="216"/>
      <c r="H5" s="216"/>
      <c r="I5" s="216"/>
      <c r="J5" s="216"/>
      <c r="K5" s="216"/>
      <c r="L5" s="217"/>
    </row>
    <row r="6" spans="1:59" ht="43.5" customHeight="1" thickBot="1">
      <c r="A6" s="213" t="s">
        <v>312</v>
      </c>
      <c r="B6" s="218"/>
      <c r="C6" s="218"/>
      <c r="D6" s="218"/>
      <c r="E6" s="218"/>
      <c r="F6" s="218"/>
      <c r="G6" s="218"/>
      <c r="H6" s="218"/>
      <c r="I6" s="218"/>
      <c r="J6" s="218"/>
      <c r="K6" s="218"/>
      <c r="L6" s="219"/>
    </row>
    <row r="7" spans="1:59" ht="15" customHeight="1" thickBot="1">
      <c r="A7" s="210" t="s">
        <v>314</v>
      </c>
      <c r="B7" s="211"/>
      <c r="C7" s="211"/>
      <c r="D7" s="211"/>
      <c r="E7" s="211"/>
      <c r="F7" s="211"/>
      <c r="G7" s="211"/>
      <c r="H7" s="211"/>
      <c r="I7" s="211"/>
      <c r="J7" s="211"/>
      <c r="K7" s="211"/>
      <c r="L7" s="212"/>
    </row>
    <row r="8" spans="1:59" ht="88.5" customHeight="1" thickBot="1">
      <c r="A8" s="213" t="s">
        <v>315</v>
      </c>
      <c r="B8" s="218"/>
      <c r="C8" s="218"/>
      <c r="D8" s="218"/>
      <c r="E8" s="218"/>
      <c r="F8" s="218"/>
      <c r="G8" s="218"/>
      <c r="H8" s="218"/>
      <c r="I8" s="218"/>
      <c r="J8" s="218"/>
      <c r="K8" s="218"/>
      <c r="L8" s="219"/>
    </row>
    <row r="9" spans="1:59" ht="15" customHeight="1" thickBot="1">
      <c r="A9" s="210" t="s">
        <v>350</v>
      </c>
      <c r="B9" s="211"/>
      <c r="C9" s="211"/>
      <c r="D9" s="211"/>
      <c r="E9" s="211"/>
      <c r="F9" s="211"/>
      <c r="G9" s="211"/>
      <c r="H9" s="211"/>
      <c r="I9" s="211"/>
      <c r="J9" s="211"/>
      <c r="K9" s="211"/>
      <c r="L9" s="212"/>
    </row>
    <row r="10" spans="1:59" ht="74.25" customHeight="1" thickBot="1">
      <c r="A10" s="213" t="s">
        <v>352</v>
      </c>
      <c r="B10" s="218"/>
      <c r="C10" s="218"/>
      <c r="D10" s="218"/>
      <c r="E10" s="218"/>
      <c r="F10" s="218"/>
      <c r="G10" s="218"/>
      <c r="H10" s="218"/>
      <c r="I10" s="218"/>
      <c r="J10" s="218"/>
      <c r="K10" s="218"/>
      <c r="L10" s="219"/>
    </row>
    <row r="11" spans="1:59" ht="15" customHeight="1" thickBot="1">
      <c r="A11" s="210" t="s">
        <v>347</v>
      </c>
      <c r="B11" s="216"/>
      <c r="C11" s="216"/>
      <c r="D11" s="216"/>
      <c r="E11" s="216"/>
      <c r="F11" s="216"/>
      <c r="G11" s="216"/>
      <c r="H11" s="216"/>
      <c r="I11" s="216"/>
      <c r="J11" s="216"/>
      <c r="K11" s="216"/>
      <c r="L11" s="217"/>
    </row>
    <row r="12" spans="1:59" ht="73.5" customHeight="1" thickBot="1">
      <c r="A12" s="213" t="s">
        <v>351</v>
      </c>
      <c r="B12" s="218"/>
      <c r="C12" s="218"/>
      <c r="D12" s="218"/>
      <c r="E12" s="218"/>
      <c r="F12" s="218"/>
      <c r="G12" s="218"/>
      <c r="H12" s="218"/>
      <c r="I12" s="218"/>
      <c r="J12" s="218"/>
      <c r="K12" s="218"/>
      <c r="L12" s="219"/>
    </row>
    <row r="13" spans="1:59" ht="17.25" customHeight="1" thickBot="1">
      <c r="A13" s="210" t="s">
        <v>348</v>
      </c>
      <c r="B13" s="211"/>
      <c r="C13" s="211"/>
      <c r="D13" s="211"/>
      <c r="E13" s="211"/>
      <c r="F13" s="211"/>
      <c r="G13" s="211"/>
      <c r="H13" s="211"/>
      <c r="I13" s="211"/>
      <c r="J13" s="211"/>
      <c r="K13" s="211"/>
      <c r="L13" s="212"/>
    </row>
    <row r="14" spans="1:59" ht="123" customHeight="1" thickBot="1">
      <c r="A14" s="213" t="s">
        <v>349</v>
      </c>
      <c r="B14" s="214"/>
      <c r="C14" s="214"/>
      <c r="D14" s="214"/>
      <c r="E14" s="214"/>
      <c r="F14" s="214"/>
      <c r="G14" s="214"/>
      <c r="H14" s="214"/>
      <c r="I14" s="214"/>
      <c r="J14" s="214"/>
      <c r="K14" s="214"/>
      <c r="L14" s="215"/>
    </row>
    <row r="15" spans="1:59" ht="19.5" customHeight="1" thickBot="1">
      <c r="A15" s="210" t="s">
        <v>353</v>
      </c>
      <c r="B15" s="211"/>
      <c r="C15" s="211"/>
      <c r="D15" s="211"/>
      <c r="E15" s="211"/>
      <c r="F15" s="211"/>
      <c r="G15" s="211"/>
      <c r="H15" s="211"/>
      <c r="I15" s="211"/>
      <c r="J15" s="211"/>
      <c r="K15" s="211"/>
      <c r="L15" s="212"/>
    </row>
    <row r="16" spans="1:59" ht="99.75" customHeight="1" thickBot="1">
      <c r="A16" s="213" t="s">
        <v>354</v>
      </c>
      <c r="B16" s="214"/>
      <c r="C16" s="214"/>
      <c r="D16" s="214"/>
      <c r="E16" s="214"/>
      <c r="F16" s="214"/>
      <c r="G16" s="214"/>
      <c r="H16" s="214"/>
      <c r="I16" s="214"/>
      <c r="J16" s="214"/>
      <c r="K16" s="214"/>
      <c r="L16" s="215"/>
    </row>
    <row r="17" spans="1:12" ht="16.5" customHeight="1" thickBot="1">
      <c r="A17" s="210" t="s">
        <v>355</v>
      </c>
      <c r="B17" s="211"/>
      <c r="C17" s="211"/>
      <c r="D17" s="211"/>
      <c r="E17" s="211"/>
      <c r="F17" s="211"/>
      <c r="G17" s="211"/>
      <c r="H17" s="211"/>
      <c r="I17" s="211"/>
      <c r="J17" s="211"/>
      <c r="K17" s="211"/>
      <c r="L17" s="212"/>
    </row>
    <row r="18" spans="1:12" ht="102" customHeight="1" thickBot="1">
      <c r="A18" s="213" t="s">
        <v>356</v>
      </c>
      <c r="B18" s="214"/>
      <c r="C18" s="214"/>
      <c r="D18" s="214"/>
      <c r="E18" s="214"/>
      <c r="F18" s="214"/>
      <c r="G18" s="214"/>
      <c r="H18" s="214"/>
      <c r="I18" s="214"/>
      <c r="J18" s="214"/>
      <c r="K18" s="214"/>
      <c r="L18" s="215"/>
    </row>
    <row r="19" spans="1:12">
      <c r="A19" s="109"/>
      <c r="B19" s="109"/>
      <c r="C19" s="109"/>
      <c r="D19" s="109"/>
      <c r="E19" s="109"/>
      <c r="F19" s="109"/>
      <c r="G19" s="109"/>
      <c r="H19" s="109"/>
      <c r="I19" s="109"/>
      <c r="J19" s="109"/>
      <c r="K19" s="109"/>
      <c r="L19" s="109"/>
    </row>
    <row r="20" spans="1:12">
      <c r="A20" s="111" t="s">
        <v>211</v>
      </c>
      <c r="B20" s="113"/>
      <c r="C20" s="113"/>
      <c r="D20" s="101"/>
      <c r="E20" s="101"/>
      <c r="F20" s="101"/>
      <c r="G20" s="101"/>
      <c r="H20" s="101"/>
      <c r="I20" s="101"/>
      <c r="J20" s="101"/>
      <c r="K20" s="101"/>
      <c r="L20" s="101"/>
    </row>
  </sheetData>
  <mergeCells count="15">
    <mergeCell ref="A17:L17"/>
    <mergeCell ref="A18:L18"/>
    <mergeCell ref="A16:L16"/>
    <mergeCell ref="A10:L10"/>
    <mergeCell ref="A11:L11"/>
    <mergeCell ref="A12:L12"/>
    <mergeCell ref="A13:L13"/>
    <mergeCell ref="A14:L14"/>
    <mergeCell ref="A15:L15"/>
    <mergeCell ref="A9:L9"/>
    <mergeCell ref="A4:L4"/>
    <mergeCell ref="A5:L5"/>
    <mergeCell ref="A6:L6"/>
    <mergeCell ref="A7:L7"/>
    <mergeCell ref="A8:L8"/>
  </mergeCells>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6" workbookViewId="0">
      <selection activeCell="B38" sqref="B38"/>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06" t="s">
        <v>212</v>
      </c>
      <c r="B4" s="207"/>
      <c r="C4" s="207"/>
      <c r="D4" s="207"/>
      <c r="E4" s="207"/>
      <c r="F4" s="207"/>
      <c r="G4" s="207"/>
      <c r="H4" s="207"/>
      <c r="I4" s="207"/>
      <c r="J4" s="207"/>
      <c r="K4" s="207"/>
      <c r="L4" s="208"/>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7.25" customHeight="1" thickBot="1">
      <c r="A5" s="210" t="s">
        <v>358</v>
      </c>
      <c r="B5" s="216"/>
      <c r="C5" s="216"/>
      <c r="D5" s="216"/>
      <c r="E5" s="216"/>
      <c r="F5" s="216"/>
      <c r="G5" s="216"/>
      <c r="H5" s="216"/>
      <c r="I5" s="216"/>
      <c r="J5" s="216"/>
      <c r="K5" s="216"/>
      <c r="L5" s="217"/>
    </row>
    <row r="6" spans="1:59" ht="75" customHeight="1" thickBot="1">
      <c r="A6" s="213" t="s">
        <v>359</v>
      </c>
      <c r="B6" s="218"/>
      <c r="C6" s="218"/>
      <c r="D6" s="218"/>
      <c r="E6" s="218"/>
      <c r="F6" s="218"/>
      <c r="G6" s="218"/>
      <c r="H6" s="218"/>
      <c r="I6" s="218"/>
      <c r="J6" s="218"/>
      <c r="K6" s="218"/>
      <c r="L6" s="219"/>
    </row>
    <row r="7" spans="1:59" ht="15" customHeight="1" thickBot="1">
      <c r="A7" s="210" t="s">
        <v>324</v>
      </c>
      <c r="B7" s="211"/>
      <c r="C7" s="211"/>
      <c r="D7" s="211"/>
      <c r="E7" s="211"/>
      <c r="F7" s="211"/>
      <c r="G7" s="211"/>
      <c r="H7" s="211"/>
      <c r="I7" s="211"/>
      <c r="J7" s="211"/>
      <c r="K7" s="211"/>
      <c r="L7" s="212"/>
    </row>
    <row r="8" spans="1:59" ht="75.75" customHeight="1" thickBot="1">
      <c r="A8" s="213" t="s">
        <v>325</v>
      </c>
      <c r="B8" s="214"/>
      <c r="C8" s="214"/>
      <c r="D8" s="214"/>
      <c r="E8" s="214"/>
      <c r="F8" s="214"/>
      <c r="G8" s="214"/>
      <c r="H8" s="214"/>
      <c r="I8" s="214"/>
      <c r="J8" s="214"/>
      <c r="K8" s="214"/>
      <c r="L8" s="215"/>
    </row>
    <row r="9" spans="1:59" ht="16.5" customHeight="1" thickBot="1">
      <c r="A9" s="210" t="s">
        <v>345</v>
      </c>
      <c r="B9" s="216"/>
      <c r="C9" s="216"/>
      <c r="D9" s="216"/>
      <c r="E9" s="216"/>
      <c r="F9" s="216"/>
      <c r="G9" s="216"/>
      <c r="H9" s="216"/>
      <c r="I9" s="216"/>
      <c r="J9" s="216"/>
      <c r="K9" s="216"/>
      <c r="L9" s="217"/>
    </row>
    <row r="10" spans="1:59" ht="75" customHeight="1" thickBot="1">
      <c r="A10" s="213" t="s">
        <v>346</v>
      </c>
      <c r="B10" s="218"/>
      <c r="C10" s="218"/>
      <c r="D10" s="218"/>
      <c r="E10" s="218"/>
      <c r="F10" s="218"/>
      <c r="G10" s="218"/>
      <c r="H10" s="218"/>
      <c r="I10" s="218"/>
      <c r="J10" s="218"/>
      <c r="K10" s="218"/>
      <c r="L10" s="219"/>
    </row>
    <row r="11" spans="1:59" ht="18.75" customHeight="1" thickBot="1">
      <c r="A11" s="210" t="s">
        <v>313</v>
      </c>
      <c r="B11" s="216"/>
      <c r="C11" s="216"/>
      <c r="D11" s="216"/>
      <c r="E11" s="216"/>
      <c r="F11" s="216"/>
      <c r="G11" s="216"/>
      <c r="H11" s="216"/>
      <c r="I11" s="216"/>
      <c r="J11" s="216"/>
      <c r="K11" s="216"/>
      <c r="L11" s="217"/>
    </row>
    <row r="12" spans="1:59" ht="127.5" customHeight="1" thickBot="1">
      <c r="A12" s="213" t="s">
        <v>357</v>
      </c>
      <c r="B12" s="214"/>
      <c r="C12" s="214"/>
      <c r="D12" s="214"/>
      <c r="E12" s="214"/>
      <c r="F12" s="214"/>
      <c r="G12" s="214"/>
      <c r="H12" s="214"/>
      <c r="I12" s="214"/>
      <c r="J12" s="214"/>
      <c r="K12" s="214"/>
      <c r="L12" s="215"/>
    </row>
    <row r="13" spans="1:59" ht="17.25" customHeight="1" thickBot="1">
      <c r="A13" s="210" t="s">
        <v>360</v>
      </c>
      <c r="B13" s="211"/>
      <c r="C13" s="211"/>
      <c r="D13" s="211"/>
      <c r="E13" s="211"/>
      <c r="F13" s="211"/>
      <c r="G13" s="211"/>
      <c r="H13" s="211"/>
      <c r="I13" s="211"/>
      <c r="J13" s="211"/>
      <c r="K13" s="211"/>
      <c r="L13" s="212"/>
    </row>
    <row r="14" spans="1:59" ht="88.5" customHeight="1" thickBot="1">
      <c r="A14" s="213" t="s">
        <v>361</v>
      </c>
      <c r="B14" s="214"/>
      <c r="C14" s="214"/>
      <c r="D14" s="214"/>
      <c r="E14" s="214"/>
      <c r="F14" s="214"/>
      <c r="G14" s="214"/>
      <c r="H14" s="214"/>
      <c r="I14" s="214"/>
      <c r="J14" s="214"/>
      <c r="K14" s="214"/>
      <c r="L14" s="215"/>
    </row>
    <row r="15" spans="1:59" ht="15" thickBot="1">
      <c r="A15" s="210" t="s">
        <v>362</v>
      </c>
      <c r="B15" s="211"/>
      <c r="C15" s="211"/>
      <c r="D15" s="211"/>
      <c r="E15" s="211"/>
      <c r="F15" s="211"/>
      <c r="G15" s="211"/>
      <c r="H15" s="211"/>
      <c r="I15" s="211"/>
      <c r="J15" s="211"/>
      <c r="K15" s="211"/>
      <c r="L15" s="212"/>
    </row>
    <row r="16" spans="1:59" ht="113.25" customHeight="1" thickBot="1">
      <c r="A16" s="213" t="s">
        <v>363</v>
      </c>
      <c r="B16" s="214"/>
      <c r="C16" s="214"/>
      <c r="D16" s="214"/>
      <c r="E16" s="214"/>
      <c r="F16" s="214"/>
      <c r="G16" s="214"/>
      <c r="H16" s="214"/>
      <c r="I16" s="214"/>
      <c r="J16" s="214"/>
      <c r="K16" s="214"/>
      <c r="L16" s="215"/>
    </row>
    <row r="17" spans="1:12" ht="15" thickBot="1">
      <c r="A17" s="210" t="s">
        <v>364</v>
      </c>
      <c r="B17" s="211"/>
      <c r="C17" s="211"/>
      <c r="D17" s="211"/>
      <c r="E17" s="211"/>
      <c r="F17" s="211"/>
      <c r="G17" s="211"/>
      <c r="H17" s="211"/>
      <c r="I17" s="211"/>
      <c r="J17" s="211"/>
      <c r="K17" s="211"/>
      <c r="L17" s="212"/>
    </row>
    <row r="18" spans="1:12" ht="63" customHeight="1" thickBot="1">
      <c r="A18" s="213" t="s">
        <v>365</v>
      </c>
      <c r="B18" s="214"/>
      <c r="C18" s="214"/>
      <c r="D18" s="214"/>
      <c r="E18" s="214"/>
      <c r="F18" s="214"/>
      <c r="G18" s="214"/>
      <c r="H18" s="214"/>
      <c r="I18" s="214"/>
      <c r="J18" s="214"/>
      <c r="K18" s="214"/>
      <c r="L18" s="215"/>
    </row>
    <row r="19" spans="1:12">
      <c r="A19" s="109"/>
      <c r="B19" s="109"/>
      <c r="C19" s="109"/>
      <c r="D19" s="109"/>
      <c r="E19" s="109"/>
      <c r="F19" s="109"/>
      <c r="G19" s="109"/>
      <c r="H19" s="109"/>
      <c r="I19" s="109"/>
      <c r="J19" s="109"/>
      <c r="K19" s="109"/>
      <c r="L19" s="109"/>
    </row>
    <row r="20" spans="1:12">
      <c r="A20" s="111" t="s">
        <v>213</v>
      </c>
      <c r="B20" s="113"/>
      <c r="C20" s="113"/>
      <c r="D20" s="101"/>
      <c r="E20" s="101"/>
      <c r="F20" s="101"/>
      <c r="G20" s="101"/>
      <c r="H20" s="101"/>
      <c r="I20" s="101"/>
      <c r="J20" s="101"/>
      <c r="K20" s="101"/>
      <c r="L20" s="101"/>
    </row>
  </sheetData>
  <mergeCells count="15">
    <mergeCell ref="A13:L13"/>
    <mergeCell ref="A14:L14"/>
    <mergeCell ref="A17:L17"/>
    <mergeCell ref="A18:L18"/>
    <mergeCell ref="A16:L16"/>
    <mergeCell ref="A15:L15"/>
    <mergeCell ref="A9:L9"/>
    <mergeCell ref="A10:L10"/>
    <mergeCell ref="A11:L11"/>
    <mergeCell ref="A12:L12"/>
    <mergeCell ref="A4:L4"/>
    <mergeCell ref="A7:L7"/>
    <mergeCell ref="A8:L8"/>
    <mergeCell ref="A5:L5"/>
    <mergeCell ref="A6:L6"/>
  </mergeCells>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L8" sqref="L8"/>
    </sheetView>
  </sheetViews>
  <sheetFormatPr defaultRowHeight="12"/>
  <cols>
    <col min="1" max="2" width="9" style="103"/>
    <col min="3" max="3" width="11.625" style="104" bestFit="1" customWidth="1"/>
    <col min="4" max="4" width="13.875" style="105" customWidth="1"/>
    <col min="5" max="5" width="12.125" style="105" customWidth="1"/>
    <col min="6" max="6" width="10.25" style="105" bestFit="1" customWidth="1"/>
    <col min="7" max="7" width="9.125" style="105" bestFit="1" customWidth="1"/>
    <col min="8" max="8" width="11.375" style="105" customWidth="1"/>
    <col min="9" max="9" width="10.25" style="105" bestFit="1" customWidth="1"/>
    <col min="10" max="10" width="9.125" style="105" bestFit="1" customWidth="1"/>
    <col min="11" max="11" width="20.375" style="103" customWidth="1"/>
    <col min="12" max="16384" width="9" style="102"/>
  </cols>
  <sheetData>
    <row r="1" spans="1:12" ht="15.75" customHeight="1"/>
    <row r="2" spans="1:12" ht="15.75" customHeight="1"/>
    <row r="4" spans="1:12" ht="23.25" customHeight="1">
      <c r="A4" s="228" t="s">
        <v>193</v>
      </c>
      <c r="B4" s="229"/>
      <c r="C4" s="229"/>
      <c r="D4" s="229"/>
      <c r="E4" s="229"/>
      <c r="F4" s="229"/>
      <c r="G4" s="229"/>
      <c r="H4" s="229"/>
      <c r="I4" s="229"/>
      <c r="J4" s="229"/>
      <c r="K4" s="230"/>
    </row>
    <row r="5" spans="1:12" ht="15">
      <c r="A5" s="106"/>
      <c r="B5" s="107"/>
      <c r="C5" s="107"/>
      <c r="D5" s="107"/>
      <c r="E5" s="107" t="s">
        <v>87</v>
      </c>
      <c r="F5" s="107"/>
      <c r="G5" s="107"/>
      <c r="H5" s="107" t="s">
        <v>86</v>
      </c>
      <c r="I5" s="107"/>
      <c r="J5" s="107"/>
      <c r="K5" s="107"/>
    </row>
    <row r="6" spans="1:12" ht="12.75">
      <c r="A6" s="107" t="s">
        <v>8</v>
      </c>
      <c r="B6" s="123" t="s">
        <v>162</v>
      </c>
      <c r="C6" s="107" t="s">
        <v>85</v>
      </c>
      <c r="D6" s="107" t="s">
        <v>84</v>
      </c>
      <c r="E6" s="107" t="s">
        <v>83</v>
      </c>
      <c r="F6" s="107" t="s">
        <v>82</v>
      </c>
      <c r="G6" s="107" t="s">
        <v>81</v>
      </c>
      <c r="H6" s="107" t="s">
        <v>83</v>
      </c>
      <c r="I6" s="107" t="s">
        <v>82</v>
      </c>
      <c r="J6" s="107" t="s">
        <v>81</v>
      </c>
      <c r="K6" s="107" t="s">
        <v>80</v>
      </c>
    </row>
    <row r="7" spans="1:12" ht="20.25" customHeight="1">
      <c r="A7" s="151" t="s">
        <v>66</v>
      </c>
      <c r="B7" s="151" t="s">
        <v>65</v>
      </c>
      <c r="C7" s="157">
        <v>41907</v>
      </c>
      <c r="D7" s="158">
        <v>1546.6618000000001</v>
      </c>
      <c r="E7" s="158">
        <v>21426.5281</v>
      </c>
      <c r="F7" s="158">
        <v>11915.023999999999</v>
      </c>
      <c r="G7" s="158">
        <v>55.608747924027874</v>
      </c>
      <c r="H7" s="158">
        <v>21426.5281</v>
      </c>
      <c r="I7" s="158">
        <v>13461.685799999999</v>
      </c>
      <c r="J7" s="158">
        <v>62.827191307769546</v>
      </c>
      <c r="K7" s="151" t="s">
        <v>47</v>
      </c>
      <c r="L7" s="156"/>
    </row>
    <row r="8" spans="1:12" ht="21" customHeight="1">
      <c r="A8" s="151" t="s">
        <v>68</v>
      </c>
      <c r="B8" s="151" t="s">
        <v>67</v>
      </c>
      <c r="C8" s="157">
        <v>41907</v>
      </c>
      <c r="D8" s="158">
        <v>283.0188</v>
      </c>
      <c r="E8" s="158">
        <v>18618.137699999999</v>
      </c>
      <c r="F8" s="158">
        <v>16000</v>
      </c>
      <c r="G8" s="158">
        <v>85.93770364046668</v>
      </c>
      <c r="H8" s="158">
        <v>18618.137699999999</v>
      </c>
      <c r="I8" s="158">
        <v>16283.0188</v>
      </c>
      <c r="J8" s="158">
        <v>87.457827750409209</v>
      </c>
      <c r="K8" s="151" t="s">
        <v>47</v>
      </c>
      <c r="L8" s="156"/>
    </row>
    <row r="9" spans="1:12" ht="21.75" customHeight="1">
      <c r="A9" s="151" t="s">
        <v>64</v>
      </c>
      <c r="B9" s="151" t="s">
        <v>63</v>
      </c>
      <c r="C9" s="157">
        <v>41911</v>
      </c>
      <c r="D9" s="158">
        <v>2672.9265</v>
      </c>
      <c r="E9" s="158">
        <v>22156.26</v>
      </c>
      <c r="F9" s="158">
        <v>7709.3627999999999</v>
      </c>
      <c r="G9" s="158">
        <v>34.795415832816552</v>
      </c>
      <c r="H9" s="158">
        <v>22156.26</v>
      </c>
      <c r="I9" s="158">
        <v>10382.2893</v>
      </c>
      <c r="J9" s="158">
        <v>46.859394590964364</v>
      </c>
      <c r="K9" s="151" t="s">
        <v>62</v>
      </c>
    </row>
    <row r="10" spans="1:12" ht="19.5" customHeight="1">
      <c r="A10" s="151" t="s">
        <v>61</v>
      </c>
      <c r="B10" s="151" t="s">
        <v>60</v>
      </c>
      <c r="C10" s="157">
        <v>41925</v>
      </c>
      <c r="D10" s="158">
        <v>4257.5129999999999</v>
      </c>
      <c r="E10" s="158">
        <v>42389.280200000001</v>
      </c>
      <c r="F10" s="158">
        <v>38131.767200000002</v>
      </c>
      <c r="G10" s="158">
        <v>89.956156415224996</v>
      </c>
      <c r="H10" s="158">
        <v>42389.280200000001</v>
      </c>
      <c r="I10" s="158">
        <v>42389.280200000001</v>
      </c>
      <c r="J10" s="158">
        <v>100.00000000000001</v>
      </c>
      <c r="K10" s="151" t="s">
        <v>47</v>
      </c>
    </row>
    <row r="11" spans="1:12" ht="21.75" customHeight="1">
      <c r="A11" s="151" t="s">
        <v>257</v>
      </c>
      <c r="B11" s="151" t="s">
        <v>258</v>
      </c>
      <c r="C11" s="157">
        <v>41946</v>
      </c>
      <c r="D11" s="158">
        <v>1353.1004</v>
      </c>
      <c r="E11" s="158">
        <v>88210.847200000004</v>
      </c>
      <c r="F11" s="158">
        <v>45086.366699999999</v>
      </c>
      <c r="G11" s="158">
        <v>51.11204362177353</v>
      </c>
      <c r="H11" s="158">
        <v>88210.847200000004</v>
      </c>
      <c r="I11" s="158">
        <v>46439.467100000002</v>
      </c>
      <c r="J11" s="158">
        <v>52.645982409292628</v>
      </c>
      <c r="K11" s="151" t="s">
        <v>47</v>
      </c>
    </row>
    <row r="12" spans="1:12" ht="21.75" customHeight="1">
      <c r="A12" s="151" t="s">
        <v>64</v>
      </c>
      <c r="B12" s="151" t="s">
        <v>63</v>
      </c>
      <c r="C12" s="157">
        <v>41974</v>
      </c>
      <c r="D12" s="158">
        <v>4382.76</v>
      </c>
      <c r="E12" s="158">
        <v>22156.26</v>
      </c>
      <c r="F12" s="158">
        <v>10382.2893</v>
      </c>
      <c r="G12" s="158">
        <v>46.859394590964364</v>
      </c>
      <c r="H12" s="158">
        <v>22156.26</v>
      </c>
      <c r="I12" s="158">
        <v>14765.049300000001</v>
      </c>
      <c r="J12" s="158">
        <v>66.640530937983229</v>
      </c>
      <c r="K12" s="151" t="s">
        <v>47</v>
      </c>
    </row>
    <row r="13" spans="1:12" ht="21.75" customHeight="1">
      <c r="A13" s="151" t="s">
        <v>74</v>
      </c>
      <c r="B13" s="151" t="s">
        <v>73</v>
      </c>
      <c r="C13" s="157">
        <v>41976</v>
      </c>
      <c r="D13" s="158">
        <v>4690.2</v>
      </c>
      <c r="E13" s="158">
        <v>8000</v>
      </c>
      <c r="F13" s="158">
        <v>3168.32</v>
      </c>
      <c r="G13" s="158">
        <v>39.603999999999999</v>
      </c>
      <c r="H13" s="158">
        <v>8000</v>
      </c>
      <c r="I13" s="158">
        <v>7858.52</v>
      </c>
      <c r="J13" s="158">
        <v>98.231499999999997</v>
      </c>
      <c r="K13" s="151" t="s">
        <v>48</v>
      </c>
    </row>
    <row r="14" spans="1:12" ht="26.25" customHeight="1">
      <c r="A14" s="151" t="s">
        <v>64</v>
      </c>
      <c r="B14" s="151" t="s">
        <v>63</v>
      </c>
      <c r="C14" s="157">
        <v>41981</v>
      </c>
      <c r="D14" s="158">
        <v>3568.7181</v>
      </c>
      <c r="E14" s="158">
        <v>22156.26</v>
      </c>
      <c r="F14" s="158">
        <v>14765.049300000001</v>
      </c>
      <c r="G14" s="158">
        <v>66.640530937983229</v>
      </c>
      <c r="H14" s="158">
        <v>22156.26</v>
      </c>
      <c r="I14" s="158">
        <v>18333.767400000001</v>
      </c>
      <c r="J14" s="158">
        <v>82.74757292070052</v>
      </c>
      <c r="K14" s="151" t="s">
        <v>62</v>
      </c>
    </row>
    <row r="15" spans="1:12" ht="12.75" customHeight="1">
      <c r="A15" s="159"/>
      <c r="B15" s="160"/>
      <c r="C15" s="161"/>
      <c r="D15" s="162"/>
      <c r="E15" s="162"/>
      <c r="F15" s="162"/>
      <c r="G15" s="162"/>
      <c r="H15" s="162"/>
      <c r="I15" s="162"/>
      <c r="J15" s="162"/>
      <c r="K15" s="163"/>
    </row>
    <row r="16" spans="1:12" ht="12.75" customHeight="1">
      <c r="A16" s="231" t="s">
        <v>194</v>
      </c>
      <c r="B16" s="229"/>
      <c r="C16" s="229"/>
      <c r="D16" s="229"/>
      <c r="E16" s="229"/>
      <c r="F16" s="229"/>
      <c r="G16" s="229"/>
      <c r="H16" s="229"/>
      <c r="I16" s="229"/>
      <c r="J16" s="229"/>
      <c r="K16" s="230"/>
    </row>
    <row r="17" spans="1:11" ht="12.75">
      <c r="A17" s="107" t="s">
        <v>8</v>
      </c>
      <c r="B17" s="123" t="s">
        <v>163</v>
      </c>
      <c r="C17" s="123" t="s">
        <v>262</v>
      </c>
      <c r="D17" s="225" t="s">
        <v>175</v>
      </c>
      <c r="E17" s="226"/>
      <c r="F17" s="226"/>
      <c r="G17" s="226"/>
      <c r="H17" s="226"/>
      <c r="I17" s="226"/>
      <c r="J17" s="226"/>
      <c r="K17" s="227"/>
    </row>
    <row r="18" spans="1:11" ht="47.25" customHeight="1">
      <c r="A18" s="155" t="s">
        <v>301</v>
      </c>
      <c r="B18" s="126" t="s">
        <v>302</v>
      </c>
      <c r="C18" s="125">
        <v>41902</v>
      </c>
      <c r="D18" s="220" t="s">
        <v>300</v>
      </c>
      <c r="E18" s="221"/>
      <c r="F18" s="221"/>
      <c r="G18" s="221"/>
      <c r="H18" s="221"/>
      <c r="I18" s="221"/>
      <c r="J18" s="221"/>
      <c r="K18" s="222"/>
    </row>
    <row r="19" spans="1:11" ht="47.25" customHeight="1">
      <c r="A19" s="155" t="s">
        <v>297</v>
      </c>
      <c r="B19" s="126" t="s">
        <v>298</v>
      </c>
      <c r="C19" s="125">
        <v>41888</v>
      </c>
      <c r="D19" s="220" t="s">
        <v>299</v>
      </c>
      <c r="E19" s="221"/>
      <c r="F19" s="221"/>
      <c r="G19" s="221"/>
      <c r="H19" s="221"/>
      <c r="I19" s="221"/>
      <c r="J19" s="221"/>
      <c r="K19" s="222"/>
    </row>
    <row r="20" spans="1:11" ht="30.75" customHeight="1">
      <c r="A20" s="122" t="s">
        <v>164</v>
      </c>
      <c r="B20" s="126" t="s">
        <v>179</v>
      </c>
      <c r="C20" s="125">
        <v>41843</v>
      </c>
      <c r="D20" s="223" t="s">
        <v>203</v>
      </c>
      <c r="E20" s="224"/>
      <c r="F20" s="224"/>
      <c r="G20" s="224"/>
      <c r="H20" s="224"/>
      <c r="I20" s="224"/>
      <c r="J20" s="224"/>
      <c r="K20" s="224"/>
    </row>
    <row r="21" spans="1:11" ht="43.5" customHeight="1">
      <c r="A21" s="122" t="s">
        <v>137</v>
      </c>
      <c r="B21" s="126" t="s">
        <v>180</v>
      </c>
      <c r="C21" s="125">
        <v>41817</v>
      </c>
      <c r="D21" s="220" t="s">
        <v>202</v>
      </c>
      <c r="E21" s="221"/>
      <c r="F21" s="221"/>
      <c r="G21" s="221"/>
      <c r="H21" s="221"/>
      <c r="I21" s="221"/>
      <c r="J21" s="221"/>
      <c r="K21" s="222"/>
    </row>
    <row r="22" spans="1:11" ht="30.75" customHeight="1">
      <c r="A22" s="122" t="s">
        <v>165</v>
      </c>
      <c r="B22" s="126" t="s">
        <v>181</v>
      </c>
      <c r="C22" s="125">
        <v>41804</v>
      </c>
      <c r="D22" s="223" t="s">
        <v>201</v>
      </c>
      <c r="E22" s="224"/>
      <c r="F22" s="224"/>
      <c r="G22" s="224"/>
      <c r="H22" s="224"/>
      <c r="I22" s="224"/>
      <c r="J22" s="224"/>
      <c r="K22" s="224"/>
    </row>
    <row r="23" spans="1:11" ht="52.5" customHeight="1">
      <c r="A23" s="122" t="s">
        <v>166</v>
      </c>
      <c r="B23" s="126" t="s">
        <v>182</v>
      </c>
      <c r="C23" s="125">
        <v>41779</v>
      </c>
      <c r="D23" s="223" t="s">
        <v>200</v>
      </c>
      <c r="E23" s="224"/>
      <c r="F23" s="224"/>
      <c r="G23" s="224"/>
      <c r="H23" s="224"/>
      <c r="I23" s="224"/>
      <c r="J23" s="224"/>
      <c r="K23" s="224"/>
    </row>
    <row r="24" spans="1:11" ht="32.25" customHeight="1">
      <c r="A24" s="122" t="s">
        <v>167</v>
      </c>
      <c r="B24" s="126" t="s">
        <v>183</v>
      </c>
      <c r="C24" s="125">
        <v>41740</v>
      </c>
      <c r="D24" s="223" t="s">
        <v>199</v>
      </c>
      <c r="E24" s="224"/>
      <c r="F24" s="224"/>
      <c r="G24" s="224"/>
      <c r="H24" s="224"/>
      <c r="I24" s="224"/>
      <c r="J24" s="224"/>
      <c r="K24" s="224"/>
    </row>
    <row r="25" spans="1:11" ht="42.75" customHeight="1">
      <c r="A25" s="122" t="s">
        <v>168</v>
      </c>
      <c r="B25" s="126" t="s">
        <v>184</v>
      </c>
      <c r="C25" s="125">
        <v>41730</v>
      </c>
      <c r="D25" s="223" t="s">
        <v>198</v>
      </c>
      <c r="E25" s="224"/>
      <c r="F25" s="224"/>
      <c r="G25" s="224"/>
      <c r="H25" s="224"/>
      <c r="I25" s="224"/>
      <c r="J25" s="224"/>
      <c r="K25" s="224"/>
    </row>
    <row r="26" spans="1:11" ht="42.75" customHeight="1">
      <c r="A26" s="122" t="s">
        <v>169</v>
      </c>
      <c r="B26" s="126" t="s">
        <v>185</v>
      </c>
      <c r="C26" s="125">
        <v>41689</v>
      </c>
      <c r="D26" s="223" t="s">
        <v>204</v>
      </c>
      <c r="E26" s="224"/>
      <c r="F26" s="224"/>
      <c r="G26" s="224"/>
      <c r="H26" s="224"/>
      <c r="I26" s="224"/>
      <c r="J26" s="224"/>
      <c r="K26" s="224"/>
    </row>
    <row r="27" spans="1:11" ht="30" customHeight="1">
      <c r="A27" s="122" t="s">
        <v>170</v>
      </c>
      <c r="B27" s="126" t="s">
        <v>186</v>
      </c>
      <c r="C27" s="125">
        <v>41667</v>
      </c>
      <c r="D27" s="223" t="s">
        <v>197</v>
      </c>
      <c r="E27" s="224"/>
      <c r="F27" s="224"/>
      <c r="G27" s="224"/>
      <c r="H27" s="224"/>
      <c r="I27" s="224"/>
      <c r="J27" s="224"/>
      <c r="K27" s="224"/>
    </row>
    <row r="28" spans="1:11" ht="39.75" customHeight="1">
      <c r="A28" s="122" t="s">
        <v>68</v>
      </c>
      <c r="B28" s="126" t="s">
        <v>187</v>
      </c>
      <c r="C28" s="125">
        <v>41617</v>
      </c>
      <c r="D28" s="223" t="s">
        <v>196</v>
      </c>
      <c r="E28" s="224"/>
      <c r="F28" s="224"/>
      <c r="G28" s="224"/>
      <c r="H28" s="224"/>
      <c r="I28" s="224"/>
      <c r="J28" s="224"/>
      <c r="K28" s="224"/>
    </row>
    <row r="29" spans="1:11" ht="30.75" customHeight="1">
      <c r="A29" s="122" t="s">
        <v>171</v>
      </c>
      <c r="B29" s="126" t="s">
        <v>188</v>
      </c>
      <c r="C29" s="125">
        <v>41590</v>
      </c>
      <c r="D29" s="223" t="s">
        <v>195</v>
      </c>
      <c r="E29" s="224"/>
      <c r="F29" s="224"/>
      <c r="G29" s="224"/>
      <c r="H29" s="224"/>
      <c r="I29" s="224"/>
      <c r="J29" s="224"/>
      <c r="K29" s="224"/>
    </row>
    <row r="30" spans="1:11" ht="39.75" customHeight="1">
      <c r="A30" s="122" t="s">
        <v>172</v>
      </c>
      <c r="B30" s="126" t="s">
        <v>189</v>
      </c>
      <c r="C30" s="125">
        <v>41544</v>
      </c>
      <c r="D30" s="223" t="s">
        <v>192</v>
      </c>
      <c r="E30" s="224"/>
      <c r="F30" s="224"/>
      <c r="G30" s="224"/>
      <c r="H30" s="224"/>
      <c r="I30" s="224"/>
      <c r="J30" s="224"/>
      <c r="K30" s="224"/>
    </row>
    <row r="31" spans="1:11" ht="41.25" customHeight="1">
      <c r="A31" s="122" t="s">
        <v>147</v>
      </c>
      <c r="B31" s="126" t="s">
        <v>190</v>
      </c>
      <c r="C31" s="125">
        <v>41535</v>
      </c>
      <c r="D31" s="220" t="s">
        <v>205</v>
      </c>
      <c r="E31" s="221"/>
      <c r="F31" s="221"/>
      <c r="G31" s="221"/>
      <c r="H31" s="221"/>
      <c r="I31" s="221"/>
      <c r="J31" s="221"/>
      <c r="K31" s="222"/>
    </row>
    <row r="32" spans="1:11" ht="39.75" customHeight="1">
      <c r="A32" s="122" t="s">
        <v>173</v>
      </c>
      <c r="B32" s="126" t="s">
        <v>178</v>
      </c>
      <c r="C32" s="125">
        <v>41526</v>
      </c>
      <c r="D32" s="220" t="s">
        <v>206</v>
      </c>
      <c r="E32" s="221"/>
      <c r="F32" s="221"/>
      <c r="G32" s="221"/>
      <c r="H32" s="221"/>
      <c r="I32" s="221"/>
      <c r="J32" s="221"/>
      <c r="K32" s="222"/>
    </row>
    <row r="33" spans="1:11" ht="27.75" customHeight="1">
      <c r="A33" s="122" t="s">
        <v>174</v>
      </c>
      <c r="B33" s="126" t="s">
        <v>177</v>
      </c>
      <c r="C33" s="125">
        <v>41508</v>
      </c>
      <c r="D33" s="223" t="s">
        <v>191</v>
      </c>
      <c r="E33" s="224"/>
      <c r="F33" s="224"/>
      <c r="G33" s="224"/>
      <c r="H33" s="224"/>
      <c r="I33" s="224"/>
      <c r="J33" s="224"/>
      <c r="K33" s="224"/>
    </row>
    <row r="34" spans="1:11" ht="13.5" customHeight="1">
      <c r="A34" s="122" t="s">
        <v>145</v>
      </c>
      <c r="B34" s="126" t="s">
        <v>176</v>
      </c>
      <c r="C34" s="125">
        <v>41464</v>
      </c>
      <c r="D34" s="223" t="s">
        <v>207</v>
      </c>
      <c r="E34" s="224"/>
      <c r="F34" s="224"/>
      <c r="G34" s="224"/>
      <c r="H34" s="224"/>
      <c r="I34" s="224"/>
      <c r="J34" s="224"/>
      <c r="K34" s="224"/>
    </row>
    <row r="35" spans="1:11">
      <c r="A35" s="128"/>
      <c r="B35" s="129"/>
      <c r="C35" s="130"/>
      <c r="D35" s="131"/>
      <c r="E35" s="132"/>
      <c r="F35" s="132"/>
      <c r="G35" s="132"/>
      <c r="H35" s="132"/>
      <c r="I35" s="132"/>
      <c r="J35" s="132"/>
      <c r="K35" s="132"/>
    </row>
    <row r="36" spans="1:11" ht="12.75">
      <c r="A36" s="121" t="s">
        <v>113</v>
      </c>
      <c r="C36" s="124"/>
    </row>
    <row r="37" spans="1:11">
      <c r="C37" s="124"/>
    </row>
  </sheetData>
  <mergeCells count="20">
    <mergeCell ref="D33:K33"/>
    <mergeCell ref="D34:K34"/>
    <mergeCell ref="A4:K4"/>
    <mergeCell ref="A16:K16"/>
    <mergeCell ref="D32:K32"/>
    <mergeCell ref="D29:K29"/>
    <mergeCell ref="D30:K30"/>
    <mergeCell ref="D31:K31"/>
    <mergeCell ref="D28:K28"/>
    <mergeCell ref="D25:K25"/>
    <mergeCell ref="D26:K26"/>
    <mergeCell ref="D27:K27"/>
    <mergeCell ref="D24:K24"/>
    <mergeCell ref="D21:K21"/>
    <mergeCell ref="D19:K19"/>
    <mergeCell ref="D18:K18"/>
    <mergeCell ref="D23:K23"/>
    <mergeCell ref="D22:K22"/>
    <mergeCell ref="D17:K17"/>
    <mergeCell ref="D20:K20"/>
  </mergeCells>
  <phoneticPr fontId="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B10" workbookViewId="0">
      <selection activeCell="C35" sqref="C35"/>
    </sheetView>
  </sheetViews>
  <sheetFormatPr defaultRowHeight="12"/>
  <cols>
    <col min="1" max="2" width="9" style="143"/>
    <col min="3" max="3" width="12" style="143" customWidth="1"/>
    <col min="4" max="4" width="14.625" style="143" customWidth="1"/>
    <col min="5" max="5" width="10" style="143" customWidth="1"/>
    <col min="6" max="6" width="12.75" style="143" customWidth="1"/>
    <col min="7" max="7" width="10.125" style="143" customWidth="1"/>
    <col min="8" max="8" width="12.75" style="143" customWidth="1"/>
    <col min="9" max="9" width="10.375" style="143" customWidth="1"/>
    <col min="10" max="10" width="11.125" style="143" customWidth="1"/>
    <col min="11" max="11" width="11.75" style="143" customWidth="1"/>
    <col min="12" max="12" width="12.25" style="143" customWidth="1"/>
    <col min="13" max="13" width="17.125" style="143" customWidth="1"/>
    <col min="14" max="16384" width="9" style="143"/>
  </cols>
  <sheetData>
    <row r="1" spans="1:14" ht="14.25" customHeight="1"/>
    <row r="2" spans="1:14" ht="13.5" customHeight="1"/>
    <row r="3" spans="1:14" ht="13.5" customHeight="1"/>
    <row r="4" spans="1:14" ht="17.25" customHeight="1">
      <c r="A4" s="106"/>
      <c r="B4" s="106"/>
      <c r="C4" s="228" t="s">
        <v>271</v>
      </c>
      <c r="D4" s="229"/>
      <c r="E4" s="230"/>
      <c r="F4" s="228" t="s">
        <v>272</v>
      </c>
      <c r="G4" s="229"/>
      <c r="H4" s="230"/>
      <c r="I4" s="228" t="s">
        <v>273</v>
      </c>
      <c r="J4" s="229"/>
      <c r="K4" s="230"/>
      <c r="L4" s="228" t="s">
        <v>274</v>
      </c>
      <c r="M4" s="229"/>
      <c r="N4" s="230"/>
    </row>
    <row r="5" spans="1:14" ht="28.5" customHeight="1">
      <c r="A5" s="107" t="s">
        <v>275</v>
      </c>
      <c r="B5" s="107" t="s">
        <v>276</v>
      </c>
      <c r="C5" s="107" t="s">
        <v>277</v>
      </c>
      <c r="D5" s="107" t="s">
        <v>292</v>
      </c>
      <c r="E5" s="107" t="s">
        <v>279</v>
      </c>
      <c r="F5" s="107" t="s">
        <v>277</v>
      </c>
      <c r="G5" s="107" t="s">
        <v>291</v>
      </c>
      <c r="H5" s="107" t="s">
        <v>279</v>
      </c>
      <c r="I5" s="107" t="s">
        <v>277</v>
      </c>
      <c r="J5" s="107" t="s">
        <v>292</v>
      </c>
      <c r="K5" s="107" t="s">
        <v>279</v>
      </c>
      <c r="L5" s="107" t="s">
        <v>277</v>
      </c>
      <c r="M5" s="107" t="s">
        <v>278</v>
      </c>
      <c r="N5" s="107" t="s">
        <v>279</v>
      </c>
    </row>
    <row r="6" spans="1:14" ht="15.75" customHeight="1">
      <c r="A6" s="151" t="s">
        <v>147</v>
      </c>
      <c r="B6" s="151" t="s">
        <v>152</v>
      </c>
      <c r="C6" s="152">
        <v>17211.313647999999</v>
      </c>
      <c r="D6" s="152">
        <v>11110.075202</v>
      </c>
      <c r="E6" s="152">
        <v>54.916265957422809</v>
      </c>
      <c r="F6" s="152">
        <v>6194.147602</v>
      </c>
      <c r="G6" s="152">
        <v>3472.7500270000005</v>
      </c>
      <c r="H6" s="152">
        <v>78.364338171236852</v>
      </c>
      <c r="I6" s="152">
        <v>6042.1536070000002</v>
      </c>
      <c r="J6" s="152">
        <v>3607.0300939999997</v>
      </c>
      <c r="K6" s="152">
        <v>67.510485067774454</v>
      </c>
      <c r="L6" s="152">
        <v>6042.1536070000002</v>
      </c>
      <c r="M6" s="152">
        <v>3607.0300939999997</v>
      </c>
      <c r="N6" s="152">
        <v>67.510485067774454</v>
      </c>
    </row>
    <row r="7" spans="1:14" ht="14.25" customHeight="1">
      <c r="A7" s="151" t="s">
        <v>141</v>
      </c>
      <c r="B7" s="151" t="s">
        <v>125</v>
      </c>
      <c r="C7" s="152">
        <v>3769730.9</v>
      </c>
      <c r="D7" s="152">
        <v>3750478.4</v>
      </c>
      <c r="E7" s="152">
        <v>0.51333451220516291</v>
      </c>
      <c r="F7" s="152">
        <v>-21004.9</v>
      </c>
      <c r="G7" s="152">
        <v>-77267.3</v>
      </c>
      <c r="H7" s="152">
        <v>72.815278908412736</v>
      </c>
      <c r="I7" s="152">
        <v>117131.1</v>
      </c>
      <c r="J7" s="152">
        <v>32924.400000000001</v>
      </c>
      <c r="K7" s="152">
        <v>255.75773590407115</v>
      </c>
      <c r="L7" s="152">
        <v>112820.6</v>
      </c>
      <c r="M7" s="152">
        <v>31001.200000000001</v>
      </c>
      <c r="N7" s="152">
        <v>263.92333200005163</v>
      </c>
    </row>
    <row r="8" spans="1:14" ht="13.5" customHeight="1">
      <c r="A8" s="151" t="s">
        <v>142</v>
      </c>
      <c r="B8" s="151" t="s">
        <v>215</v>
      </c>
      <c r="C8" s="152">
        <v>17796.405615</v>
      </c>
      <c r="D8" s="152">
        <v>17121.488249000002</v>
      </c>
      <c r="E8" s="152">
        <v>3.9419316602890353</v>
      </c>
      <c r="F8" s="152">
        <v>-24.883466000000002</v>
      </c>
      <c r="G8" s="152">
        <v>1012.9852089999999</v>
      </c>
      <c r="H8" s="152">
        <v>-102.45644909510223</v>
      </c>
      <c r="I8" s="152">
        <v>107.309545</v>
      </c>
      <c r="J8" s="152">
        <v>1464.676054</v>
      </c>
      <c r="K8" s="152">
        <v>-92.67349631975344</v>
      </c>
      <c r="L8" s="152">
        <v>209.87068100000002</v>
      </c>
      <c r="M8" s="152">
        <v>1434.5702229999999</v>
      </c>
      <c r="N8" s="152">
        <v>-85.37048395155486</v>
      </c>
    </row>
    <row r="9" spans="1:14" ht="15" customHeight="1">
      <c r="A9" s="151" t="s">
        <v>165</v>
      </c>
      <c r="B9" s="151" t="s">
        <v>216</v>
      </c>
      <c r="C9" s="152">
        <v>44562.721329</v>
      </c>
      <c r="D9" s="152">
        <v>42706.498985999999</v>
      </c>
      <c r="E9" s="152">
        <v>4.3464633886484263</v>
      </c>
      <c r="F9" s="152">
        <v>-7043.5408939999998</v>
      </c>
      <c r="G9" s="152">
        <v>-6388.4302700000007</v>
      </c>
      <c r="H9" s="152">
        <v>-10.254641536535061</v>
      </c>
      <c r="I9" s="152">
        <v>-7073.1260510000002</v>
      </c>
      <c r="J9" s="152">
        <v>4633.2184700000007</v>
      </c>
      <c r="K9" s="152">
        <v>-252.66118135370377</v>
      </c>
      <c r="L9" s="152">
        <v>-5918.7646530000002</v>
      </c>
      <c r="M9" s="152">
        <v>5023.4712140000001</v>
      </c>
      <c r="N9" s="152">
        <v>-217.82220701304888</v>
      </c>
    </row>
    <row r="10" spans="1:14" ht="12.75" customHeight="1">
      <c r="A10" s="151" t="s">
        <v>149</v>
      </c>
      <c r="B10" s="151" t="s">
        <v>217</v>
      </c>
      <c r="C10" s="152">
        <v>0</v>
      </c>
      <c r="D10" s="152">
        <v>715.83545599999991</v>
      </c>
      <c r="E10" s="152">
        <v>-100</v>
      </c>
      <c r="F10" s="152">
        <v>-111.69068999999999</v>
      </c>
      <c r="G10" s="152">
        <v>77.062043000000003</v>
      </c>
      <c r="H10" s="152">
        <v>-244.93606145375614</v>
      </c>
      <c r="I10" s="152">
        <v>-109.44473000000001</v>
      </c>
      <c r="J10" s="152">
        <v>37.795460999999996</v>
      </c>
      <c r="K10" s="152">
        <v>-389.57109426446743</v>
      </c>
      <c r="L10" s="152">
        <v>-109.44473000000001</v>
      </c>
      <c r="M10" s="152">
        <v>37.795460999999996</v>
      </c>
      <c r="N10" s="152">
        <v>-389.57109426446743</v>
      </c>
    </row>
    <row r="11" spans="1:14" ht="13.5" customHeight="1">
      <c r="A11" s="151" t="s">
        <v>150</v>
      </c>
      <c r="B11" s="151" t="s">
        <v>218</v>
      </c>
      <c r="C11" s="152">
        <v>58559.382258000005</v>
      </c>
      <c r="D11" s="152">
        <v>53230.747304000004</v>
      </c>
      <c r="E11" s="152">
        <v>10.010445511065711</v>
      </c>
      <c r="F11" s="152">
        <v>1062.871774</v>
      </c>
      <c r="G11" s="152">
        <v>-863.02783599999998</v>
      </c>
      <c r="H11" s="152">
        <v>223.15614047007401</v>
      </c>
      <c r="I11" s="152">
        <v>2158.6553089999998</v>
      </c>
      <c r="J11" s="152">
        <v>1066.603797</v>
      </c>
      <c r="K11" s="152">
        <v>102.38586390481413</v>
      </c>
      <c r="L11" s="152">
        <v>1974.2577739999999</v>
      </c>
      <c r="M11" s="152">
        <v>1359.981683</v>
      </c>
      <c r="N11" s="152">
        <v>45.167967971815685</v>
      </c>
    </row>
    <row r="12" spans="1:14" ht="15" customHeight="1">
      <c r="A12" s="151" t="s">
        <v>219</v>
      </c>
      <c r="B12" s="151" t="s">
        <v>220</v>
      </c>
      <c r="C12" s="152">
        <v>16020.794713999998</v>
      </c>
      <c r="D12" s="152">
        <v>18234.984109000001</v>
      </c>
      <c r="E12" s="152">
        <v>-12.142535369181786</v>
      </c>
      <c r="F12" s="152">
        <v>3432.4677670000001</v>
      </c>
      <c r="G12" s="152">
        <v>7675.8816760000009</v>
      </c>
      <c r="H12" s="152">
        <v>-55.28242992942144</v>
      </c>
      <c r="I12" s="152">
        <v>3403.6880380000002</v>
      </c>
      <c r="J12" s="152">
        <v>7104.1013090000006</v>
      </c>
      <c r="K12" s="152">
        <v>-52.088407949814055</v>
      </c>
      <c r="L12" s="152">
        <v>3768.723954</v>
      </c>
      <c r="M12" s="152">
        <v>7104.1013090000006</v>
      </c>
      <c r="N12" s="152">
        <v>-46.950025202688174</v>
      </c>
    </row>
    <row r="13" spans="1:14" ht="15" customHeight="1">
      <c r="A13" s="151" t="s">
        <v>145</v>
      </c>
      <c r="B13" s="151" t="s">
        <v>221</v>
      </c>
      <c r="C13" s="152">
        <v>12055.742232999999</v>
      </c>
      <c r="D13" s="152">
        <v>13520.286811000002</v>
      </c>
      <c r="E13" s="152">
        <v>-10.832200518175846</v>
      </c>
      <c r="F13" s="152">
        <v>1919.816904</v>
      </c>
      <c r="G13" s="152">
        <v>2983.6758380000001</v>
      </c>
      <c r="H13" s="152">
        <v>-35.655982478080453</v>
      </c>
      <c r="I13" s="152">
        <v>1532.4114849999999</v>
      </c>
      <c r="J13" s="152">
        <v>2494.914221</v>
      </c>
      <c r="K13" s="152">
        <v>-38.578590313786989</v>
      </c>
      <c r="L13" s="152">
        <v>1564.0178069999999</v>
      </c>
      <c r="M13" s="152">
        <v>2494.914221</v>
      </c>
      <c r="N13" s="152">
        <v>-37.311760306808559</v>
      </c>
    </row>
    <row r="14" spans="1:14" ht="14.25" customHeight="1">
      <c r="A14" s="151" t="s">
        <v>222</v>
      </c>
      <c r="B14" s="151" t="s">
        <v>223</v>
      </c>
      <c r="C14" s="152">
        <v>84409.139899999995</v>
      </c>
      <c r="D14" s="152">
        <v>44135.99325</v>
      </c>
      <c r="E14" s="152">
        <v>91.247853927021339</v>
      </c>
      <c r="F14" s="152">
        <v>6193.7562639999996</v>
      </c>
      <c r="G14" s="152">
        <v>978.94928200000004</v>
      </c>
      <c r="H14" s="152">
        <v>532.69429559681726</v>
      </c>
      <c r="I14" s="152">
        <v>5213.9099040000001</v>
      </c>
      <c r="J14" s="152">
        <v>1475.4587320000001</v>
      </c>
      <c r="K14" s="152">
        <v>253.37551575790195</v>
      </c>
      <c r="L14" s="152">
        <v>5213.9099040000001</v>
      </c>
      <c r="M14" s="152">
        <v>1475.4587320000001</v>
      </c>
      <c r="N14" s="152">
        <v>253.37551575790195</v>
      </c>
    </row>
    <row r="15" spans="1:14" ht="12.75" customHeight="1">
      <c r="A15" s="151" t="s">
        <v>224</v>
      </c>
      <c r="B15" s="151" t="s">
        <v>225</v>
      </c>
      <c r="C15" s="152">
        <v>64769.184695000004</v>
      </c>
      <c r="D15" s="152">
        <v>41910.068431</v>
      </c>
      <c r="E15" s="152">
        <v>54.543256834893626</v>
      </c>
      <c r="F15" s="152">
        <v>7608.4959709999994</v>
      </c>
      <c r="G15" s="152">
        <v>4779.146017</v>
      </c>
      <c r="H15" s="152">
        <v>59.201998514706588</v>
      </c>
      <c r="I15" s="152">
        <v>11786.366714</v>
      </c>
      <c r="J15" s="152">
        <v>8257.3737419999998</v>
      </c>
      <c r="K15" s="152">
        <v>42.737474192917553</v>
      </c>
      <c r="L15" s="152">
        <v>11679.433923999999</v>
      </c>
      <c r="M15" s="152">
        <v>8249.5003059999999</v>
      </c>
      <c r="N15" s="152">
        <v>41.577471250050756</v>
      </c>
    </row>
    <row r="16" spans="1:14" ht="12.75" customHeight="1">
      <c r="A16" s="151" t="s">
        <v>226</v>
      </c>
      <c r="B16" s="151" t="s">
        <v>227</v>
      </c>
      <c r="C16" s="152">
        <v>11384.757812</v>
      </c>
      <c r="D16" s="152">
        <v>10902.314816</v>
      </c>
      <c r="E16" s="152">
        <v>4.4251427714413181</v>
      </c>
      <c r="F16" s="152">
        <v>-2305.448531</v>
      </c>
      <c r="G16" s="152">
        <v>-2779.221583</v>
      </c>
      <c r="H16" s="152">
        <v>17.046969370775788</v>
      </c>
      <c r="I16" s="152">
        <v>-1978.370279</v>
      </c>
      <c r="J16" s="152">
        <v>-2336.0516120000002</v>
      </c>
      <c r="K16" s="152">
        <v>15.311362607000492</v>
      </c>
      <c r="L16" s="152">
        <v>-1663.955162</v>
      </c>
      <c r="M16" s="152">
        <v>-2336.128882</v>
      </c>
      <c r="N16" s="152">
        <v>28.772972466507952</v>
      </c>
    </row>
    <row r="17" spans="1:14" ht="12" customHeight="1">
      <c r="A17" s="151" t="s">
        <v>64</v>
      </c>
      <c r="B17" s="151" t="s">
        <v>63</v>
      </c>
      <c r="C17" s="152">
        <v>15380.948219999998</v>
      </c>
      <c r="D17" s="152">
        <v>12643.840681</v>
      </c>
      <c r="E17" s="152">
        <v>21.647754096688928</v>
      </c>
      <c r="F17" s="152">
        <v>2485.96938</v>
      </c>
      <c r="G17" s="152">
        <v>691.067859</v>
      </c>
      <c r="H17" s="152">
        <v>259.7286934451397</v>
      </c>
      <c r="I17" s="152">
        <v>2497.2943690000002</v>
      </c>
      <c r="J17" s="152">
        <v>1593.064433</v>
      </c>
      <c r="K17" s="152">
        <v>56.760412025343363</v>
      </c>
      <c r="L17" s="152">
        <v>2366.3655250000002</v>
      </c>
      <c r="M17" s="152">
        <v>1019.0375710000001</v>
      </c>
      <c r="N17" s="152">
        <v>132.21572907050353</v>
      </c>
    </row>
    <row r="18" spans="1:14" ht="12.75" customHeight="1">
      <c r="A18" s="151" t="s">
        <v>138</v>
      </c>
      <c r="B18" s="151" t="s">
        <v>228</v>
      </c>
      <c r="C18" s="152">
        <v>368835.79878200003</v>
      </c>
      <c r="D18" s="152">
        <v>289093.57102500001</v>
      </c>
      <c r="E18" s="152">
        <v>27.58353548792828</v>
      </c>
      <c r="F18" s="152">
        <v>-145.16589099999999</v>
      </c>
      <c r="G18" s="152">
        <v>-22083.836773999999</v>
      </c>
      <c r="H18" s="152">
        <v>99.342660007472489</v>
      </c>
      <c r="I18" s="152">
        <v>-710.21051699999998</v>
      </c>
      <c r="J18" s="152">
        <v>-22763.110699000001</v>
      </c>
      <c r="K18" s="152">
        <v>96.879993572094705</v>
      </c>
      <c r="L18" s="152">
        <v>3347.923045</v>
      </c>
      <c r="M18" s="152">
        <v>-15957.719343000001</v>
      </c>
      <c r="N18" s="152">
        <v>120.97995943554803</v>
      </c>
    </row>
    <row r="19" spans="1:14" ht="15" customHeight="1">
      <c r="A19" s="151" t="s">
        <v>229</v>
      </c>
      <c r="B19" s="151" t="s">
        <v>230</v>
      </c>
      <c r="C19" s="152">
        <v>97043.762502999991</v>
      </c>
      <c r="D19" s="152">
        <v>102188.94432899999</v>
      </c>
      <c r="E19" s="152">
        <v>-5.0349691542315504</v>
      </c>
      <c r="F19" s="152">
        <v>3501.6306049999998</v>
      </c>
      <c r="G19" s="152">
        <v>14179.173616999999</v>
      </c>
      <c r="H19" s="152">
        <v>-75.304409836679412</v>
      </c>
      <c r="I19" s="152">
        <v>3694.1514790000001</v>
      </c>
      <c r="J19" s="152">
        <v>12479.166643999999</v>
      </c>
      <c r="K19" s="152">
        <v>-70.39745053187383</v>
      </c>
      <c r="L19" s="152">
        <v>2033.9717760000001</v>
      </c>
      <c r="M19" s="152">
        <v>11054.201692000001</v>
      </c>
      <c r="N19" s="152">
        <v>-81.600012079823017</v>
      </c>
    </row>
    <row r="20" spans="1:14" ht="16.5" customHeight="1">
      <c r="A20" s="151" t="s">
        <v>231</v>
      </c>
      <c r="B20" s="151" t="s">
        <v>232</v>
      </c>
      <c r="C20" s="152">
        <v>46209.165611000004</v>
      </c>
      <c r="D20" s="152">
        <v>39302.627879</v>
      </c>
      <c r="E20" s="152">
        <v>17.572712321585687</v>
      </c>
      <c r="F20" s="152">
        <v>5410.4128039999996</v>
      </c>
      <c r="G20" s="152">
        <v>5046.9864799999996</v>
      </c>
      <c r="H20" s="152">
        <v>7.2008578869820958</v>
      </c>
      <c r="I20" s="152">
        <v>5181.2772150000001</v>
      </c>
      <c r="J20" s="152">
        <v>4460.9482010000002</v>
      </c>
      <c r="K20" s="152">
        <v>16.147441789136344</v>
      </c>
      <c r="L20" s="152">
        <v>4943.1498869999996</v>
      </c>
      <c r="M20" s="152">
        <v>4460.9482010000002</v>
      </c>
      <c r="N20" s="152">
        <v>10.809398905190278</v>
      </c>
    </row>
    <row r="21" spans="1:14" ht="13.5" customHeight="1">
      <c r="A21" s="151" t="s">
        <v>233</v>
      </c>
      <c r="B21" s="151" t="s">
        <v>234</v>
      </c>
      <c r="C21" s="152">
        <v>25914.655992</v>
      </c>
      <c r="D21" s="152">
        <v>35280.246233999998</v>
      </c>
      <c r="E21" s="152">
        <v>-26.546272324409877</v>
      </c>
      <c r="F21" s="152">
        <v>-1823.1392430000001</v>
      </c>
      <c r="G21" s="152">
        <v>880.29645900000003</v>
      </c>
      <c r="H21" s="152">
        <v>-307.10514331399804</v>
      </c>
      <c r="I21" s="152">
        <v>-1478.7106839999999</v>
      </c>
      <c r="J21" s="152">
        <v>1519.1132419999999</v>
      </c>
      <c r="K21" s="152">
        <v>-197.34038537200772</v>
      </c>
      <c r="L21" s="152">
        <v>-1466.2744009999999</v>
      </c>
      <c r="M21" s="152">
        <v>1529.7158119999999</v>
      </c>
      <c r="N21" s="152">
        <v>-195.85273221978045</v>
      </c>
    </row>
    <row r="22" spans="1:14" ht="15" customHeight="1">
      <c r="A22" s="151" t="s">
        <v>235</v>
      </c>
      <c r="B22" s="151" t="s">
        <v>124</v>
      </c>
      <c r="C22" s="152">
        <v>128983.137216</v>
      </c>
      <c r="D22" s="152">
        <v>109459.47246500001</v>
      </c>
      <c r="E22" s="152">
        <v>17.836432344622104</v>
      </c>
      <c r="F22" s="152">
        <v>-1833.3836410000001</v>
      </c>
      <c r="G22" s="152">
        <v>1444.8689769999999</v>
      </c>
      <c r="H22" s="152">
        <v>-226.88926609848585</v>
      </c>
      <c r="I22" s="152">
        <v>6913.9527650000009</v>
      </c>
      <c r="J22" s="152">
        <v>6960.7628640000003</v>
      </c>
      <c r="K22" s="152">
        <v>-0.67248518466408358</v>
      </c>
      <c r="L22" s="152">
        <v>5278.2078140000003</v>
      </c>
      <c r="M22" s="152">
        <v>4519.6455770000002</v>
      </c>
      <c r="N22" s="152">
        <v>16.783666419779536</v>
      </c>
    </row>
    <row r="23" spans="1:14" ht="14.25" customHeight="1">
      <c r="A23" s="151" t="s">
        <v>236</v>
      </c>
      <c r="B23" s="151" t="s">
        <v>237</v>
      </c>
      <c r="C23" s="152">
        <v>2688929.9655570001</v>
      </c>
      <c r="D23" s="152">
        <v>1979286.4142150001</v>
      </c>
      <c r="E23" s="152">
        <v>35.85350489173392</v>
      </c>
      <c r="F23" s="152">
        <v>5555.3411689999994</v>
      </c>
      <c r="G23" s="152">
        <v>39170.277823000004</v>
      </c>
      <c r="H23" s="152">
        <v>-85.817457833454498</v>
      </c>
      <c r="I23" s="152">
        <v>7360.4084249999996</v>
      </c>
      <c r="J23" s="152">
        <v>28462.934986</v>
      </c>
      <c r="K23" s="152">
        <v>-74.140374389990527</v>
      </c>
      <c r="L23" s="152">
        <v>5787.8302939999994</v>
      </c>
      <c r="M23" s="152">
        <v>26997.527714999997</v>
      </c>
      <c r="N23" s="152">
        <v>-78.561628475394642</v>
      </c>
    </row>
    <row r="24" spans="1:14" ht="14.25" customHeight="1">
      <c r="A24" s="151" t="s">
        <v>170</v>
      </c>
      <c r="B24" s="151" t="s">
        <v>238</v>
      </c>
      <c r="C24" s="152">
        <v>18885.899293999999</v>
      </c>
      <c r="D24" s="152">
        <v>14537.722062999999</v>
      </c>
      <c r="E24" s="152">
        <v>29.909618660729244</v>
      </c>
      <c r="F24" s="152">
        <v>784.07077500000003</v>
      </c>
      <c r="G24" s="152">
        <v>291.880965</v>
      </c>
      <c r="H24" s="152">
        <v>168.62689555654993</v>
      </c>
      <c r="I24" s="152">
        <v>581.58623799999998</v>
      </c>
      <c r="J24" s="152">
        <v>290.65855099999999</v>
      </c>
      <c r="K24" s="152">
        <v>100.09259524589042</v>
      </c>
      <c r="L24" s="152">
        <v>611.44152199999996</v>
      </c>
      <c r="M24" s="152">
        <v>311.367997</v>
      </c>
      <c r="N24" s="152">
        <v>96.372629136962956</v>
      </c>
    </row>
    <row r="25" spans="1:14" ht="13.5" customHeight="1">
      <c r="A25" s="151" t="s">
        <v>168</v>
      </c>
      <c r="B25" s="151" t="s">
        <v>239</v>
      </c>
      <c r="C25" s="152">
        <v>94248.85510700001</v>
      </c>
      <c r="D25" s="152">
        <v>52265.843648000002</v>
      </c>
      <c r="E25" s="152">
        <v>80.325904125354199</v>
      </c>
      <c r="F25" s="152">
        <v>5981.5442739999999</v>
      </c>
      <c r="G25" s="152">
        <v>2248.2481440000001</v>
      </c>
      <c r="H25" s="152">
        <v>166.05356219077564</v>
      </c>
      <c r="I25" s="152">
        <v>4967.9205499999998</v>
      </c>
      <c r="J25" s="152">
        <v>1657.5826880000002</v>
      </c>
      <c r="K25" s="152">
        <v>199.70876179903726</v>
      </c>
      <c r="L25" s="152">
        <v>4995.2424419999998</v>
      </c>
      <c r="M25" s="152">
        <v>1657.5826880000002</v>
      </c>
      <c r="N25" s="152">
        <v>201.35705917797318</v>
      </c>
    </row>
    <row r="26" spans="1:14" ht="12.75" customHeight="1">
      <c r="A26" s="151" t="s">
        <v>240</v>
      </c>
      <c r="B26" s="151" t="s">
        <v>241</v>
      </c>
      <c r="C26" s="152">
        <v>60881.638007000009</v>
      </c>
      <c r="D26" s="152">
        <v>53232.813001999995</v>
      </c>
      <c r="E26" s="152">
        <v>14.368628245726262</v>
      </c>
      <c r="F26" s="152">
        <v>-8442.3175069999998</v>
      </c>
      <c r="G26" s="152">
        <v>-540.96039699999994</v>
      </c>
      <c r="H26" s="152">
        <v>-1460.6165541541482</v>
      </c>
      <c r="I26" s="152">
        <v>-6025.8258089999999</v>
      </c>
      <c r="J26" s="152">
        <v>899.13085799999999</v>
      </c>
      <c r="K26" s="152">
        <v>-770.18340605100229</v>
      </c>
      <c r="L26" s="152">
        <v>-6025.8258089999999</v>
      </c>
      <c r="M26" s="152">
        <v>899.13085799999999</v>
      </c>
      <c r="N26" s="152">
        <v>-770.18340605100229</v>
      </c>
    </row>
    <row r="27" spans="1:14" ht="14.25" customHeight="1">
      <c r="A27" s="151" t="s">
        <v>89</v>
      </c>
      <c r="B27" s="151" t="s">
        <v>88</v>
      </c>
      <c r="C27" s="152">
        <v>87464.539653999993</v>
      </c>
      <c r="D27" s="152">
        <v>50068.711013</v>
      </c>
      <c r="E27" s="152">
        <v>74.689018120099831</v>
      </c>
      <c r="F27" s="152">
        <v>17243.901786999999</v>
      </c>
      <c r="G27" s="152">
        <v>6854.8090469999997</v>
      </c>
      <c r="H27" s="152">
        <v>151.55918521970756</v>
      </c>
      <c r="I27" s="152">
        <v>19333.230630000002</v>
      </c>
      <c r="J27" s="152">
        <v>5576.0556919999999</v>
      </c>
      <c r="K27" s="152">
        <v>246.71875063474533</v>
      </c>
      <c r="L27" s="152">
        <v>19333.230630000002</v>
      </c>
      <c r="M27" s="152">
        <v>5576.0556919999999</v>
      </c>
      <c r="N27" s="152">
        <v>246.71875063474533</v>
      </c>
    </row>
    <row r="28" spans="1:14" ht="14.25" customHeight="1">
      <c r="A28" s="151" t="s">
        <v>66</v>
      </c>
      <c r="B28" s="151" t="s">
        <v>65</v>
      </c>
      <c r="C28" s="152">
        <v>34852.754589999997</v>
      </c>
      <c r="D28" s="152">
        <v>22050.057373</v>
      </c>
      <c r="E28" s="152">
        <v>58.061967823615412</v>
      </c>
      <c r="F28" s="152">
        <v>2941.4666239999997</v>
      </c>
      <c r="G28" s="152">
        <v>-296.70166899999998</v>
      </c>
      <c r="H28" s="152">
        <v>1091.3886342176256</v>
      </c>
      <c r="I28" s="152">
        <v>2471.4331000000002</v>
      </c>
      <c r="J28" s="152">
        <v>-312.81724400000002</v>
      </c>
      <c r="K28" s="152">
        <v>890.05654176788289</v>
      </c>
      <c r="L28" s="152">
        <v>2618.0227199999999</v>
      </c>
      <c r="M28" s="152">
        <v>-724.75782000000004</v>
      </c>
      <c r="N28" s="152">
        <v>461.22724691677001</v>
      </c>
    </row>
    <row r="29" spans="1:14" ht="12.75" customHeight="1">
      <c r="A29" s="151" t="s">
        <v>136</v>
      </c>
      <c r="B29" s="151" t="s">
        <v>242</v>
      </c>
      <c r="C29" s="152">
        <v>22877.420363999998</v>
      </c>
      <c r="D29" s="152">
        <v>24026.055715999999</v>
      </c>
      <c r="E29" s="152">
        <v>-4.7807903451879321</v>
      </c>
      <c r="F29" s="152">
        <v>943.2554970000001</v>
      </c>
      <c r="G29" s="152">
        <v>1192.4517840000001</v>
      </c>
      <c r="H29" s="152">
        <v>-20.897808225342885</v>
      </c>
      <c r="I29" s="152">
        <v>1306.8190650000001</v>
      </c>
      <c r="J29" s="152">
        <v>1504.930701</v>
      </c>
      <c r="K29" s="152">
        <v>-13.164170009181031</v>
      </c>
      <c r="L29" s="152">
        <v>1393.6213029999999</v>
      </c>
      <c r="M29" s="152">
        <v>1335.139443</v>
      </c>
      <c r="N29" s="152">
        <v>4.3802061504971856</v>
      </c>
    </row>
    <row r="30" spans="1:14" ht="11.25" customHeight="1">
      <c r="A30" s="151" t="s">
        <v>146</v>
      </c>
      <c r="B30" s="151" t="s">
        <v>127</v>
      </c>
      <c r="C30" s="152">
        <v>37986.619577999998</v>
      </c>
      <c r="D30" s="152">
        <v>30657.985444999998</v>
      </c>
      <c r="E30" s="152">
        <v>23.904486960330345</v>
      </c>
      <c r="F30" s="152">
        <v>112.88204399999999</v>
      </c>
      <c r="G30" s="152">
        <v>854.04734900000005</v>
      </c>
      <c r="H30" s="152">
        <v>-86.782694878431158</v>
      </c>
      <c r="I30" s="152">
        <v>471.18156100000004</v>
      </c>
      <c r="J30" s="152">
        <v>1100.161261</v>
      </c>
      <c r="K30" s="152">
        <v>-57.171591320011025</v>
      </c>
      <c r="L30" s="152">
        <v>339.79522799999995</v>
      </c>
      <c r="M30" s="152">
        <v>1083.401194</v>
      </c>
      <c r="N30" s="152">
        <v>-68.636251290673783</v>
      </c>
    </row>
    <row r="31" spans="1:14" ht="13.5" customHeight="1">
      <c r="A31" s="151" t="s">
        <v>144</v>
      </c>
      <c r="B31" s="151" t="s">
        <v>243</v>
      </c>
      <c r="C31" s="152">
        <v>18729.265291</v>
      </c>
      <c r="D31" s="152">
        <v>15797.911429</v>
      </c>
      <c r="E31" s="152">
        <v>18.555325336353992</v>
      </c>
      <c r="F31" s="152">
        <v>1076.1891820000001</v>
      </c>
      <c r="G31" s="152">
        <v>-2938.1327139999999</v>
      </c>
      <c r="H31" s="152">
        <v>136.62833802135734</v>
      </c>
      <c r="I31" s="152">
        <v>1555.7964179999999</v>
      </c>
      <c r="J31" s="152">
        <v>-1472.8068460000002</v>
      </c>
      <c r="K31" s="152">
        <v>205.63478994040469</v>
      </c>
      <c r="L31" s="152">
        <v>1642.8762369999999</v>
      </c>
      <c r="M31" s="152">
        <v>-1373.4407699999999</v>
      </c>
      <c r="N31" s="152">
        <v>219.61755271033638</v>
      </c>
    </row>
    <row r="32" spans="1:14" ht="12.75" customHeight="1">
      <c r="A32" s="151" t="s">
        <v>139</v>
      </c>
      <c r="B32" s="151" t="s">
        <v>244</v>
      </c>
      <c r="C32" s="152">
        <v>34419.501851000001</v>
      </c>
      <c r="D32" s="152">
        <v>49996.004937999998</v>
      </c>
      <c r="E32" s="152">
        <v>-31.155495536726196</v>
      </c>
      <c r="F32" s="152">
        <v>-2346.6879789999998</v>
      </c>
      <c r="G32" s="152">
        <v>543.46905500000003</v>
      </c>
      <c r="H32" s="152">
        <v>-531.79790227430703</v>
      </c>
      <c r="I32" s="152">
        <v>-2125.7608789999999</v>
      </c>
      <c r="J32" s="152">
        <v>346.71894800000001</v>
      </c>
      <c r="K32" s="152">
        <v>-713.10778982866555</v>
      </c>
      <c r="L32" s="152">
        <v>-2069.2180170000001</v>
      </c>
      <c r="M32" s="152">
        <v>514.12568699999997</v>
      </c>
      <c r="N32" s="152">
        <v>-502.47318298258847</v>
      </c>
    </row>
    <row r="33" spans="1:14">
      <c r="A33" s="151" t="s">
        <v>135</v>
      </c>
      <c r="B33" s="151" t="s">
        <v>245</v>
      </c>
      <c r="C33" s="152">
        <v>23943.851628</v>
      </c>
      <c r="D33" s="152">
        <v>16115.706552000001</v>
      </c>
      <c r="E33" s="152">
        <v>48.574631529441106</v>
      </c>
      <c r="F33" s="152">
        <v>1978.2956350000002</v>
      </c>
      <c r="G33" s="152">
        <v>-770.49838399999999</v>
      </c>
      <c r="H33" s="152">
        <v>356.75532565425863</v>
      </c>
      <c r="I33" s="152">
        <v>2772.1405640000003</v>
      </c>
      <c r="J33" s="152">
        <v>140.51961599999998</v>
      </c>
      <c r="K33" s="152">
        <v>1872.7783514580628</v>
      </c>
      <c r="L33" s="152">
        <v>3397.2368350000002</v>
      </c>
      <c r="M33" s="152">
        <v>744.93054500000005</v>
      </c>
      <c r="N33" s="152">
        <v>356.0474607736752</v>
      </c>
    </row>
    <row r="34" spans="1:14">
      <c r="A34" s="151" t="s">
        <v>264</v>
      </c>
      <c r="B34" s="151" t="s">
        <v>265</v>
      </c>
      <c r="C34" s="152">
        <v>22407.935201</v>
      </c>
      <c r="D34" s="152">
        <v>14242.982996999999</v>
      </c>
      <c r="E34" s="152">
        <v>57.326138813195136</v>
      </c>
      <c r="F34" s="152">
        <v>3854.5590780000002</v>
      </c>
      <c r="G34" s="152">
        <v>4761.0338069999998</v>
      </c>
      <c r="H34" s="152">
        <v>-19.039451634794904</v>
      </c>
      <c r="I34" s="152">
        <v>3752.4347680000001</v>
      </c>
      <c r="J34" s="152">
        <v>4461.6437299999998</v>
      </c>
      <c r="K34" s="152">
        <v>-15.895687888104856</v>
      </c>
      <c r="L34" s="152">
        <v>3752.4347680000001</v>
      </c>
      <c r="M34" s="152">
        <v>4461.6437299999998</v>
      </c>
      <c r="N34" s="152">
        <v>-15.895687888104856</v>
      </c>
    </row>
    <row r="35" spans="1:14">
      <c r="A35" s="151" t="s">
        <v>173</v>
      </c>
      <c r="B35" s="151" t="s">
        <v>246</v>
      </c>
      <c r="C35" s="152">
        <v>132394.07568499999</v>
      </c>
      <c r="D35" s="152">
        <v>75547.935257000005</v>
      </c>
      <c r="E35" s="152">
        <v>75.245127791540568</v>
      </c>
      <c r="F35" s="152">
        <v>44335.761210000004</v>
      </c>
      <c r="G35" s="152">
        <v>-5062.6195539999999</v>
      </c>
      <c r="H35" s="152">
        <v>975.74744136106585</v>
      </c>
      <c r="I35" s="152">
        <v>37607.563167</v>
      </c>
      <c r="J35" s="152">
        <v>-3325.4286120000002</v>
      </c>
      <c r="K35" s="152">
        <v>1230.9087505680004</v>
      </c>
      <c r="L35" s="152">
        <v>37459.16517</v>
      </c>
      <c r="M35" s="152">
        <v>-3043.2050340000001</v>
      </c>
      <c r="N35" s="152">
        <v>1330.9116458303017</v>
      </c>
    </row>
    <row r="36" spans="1:14">
      <c r="A36" s="151" t="s">
        <v>92</v>
      </c>
      <c r="B36" s="151" t="s">
        <v>91</v>
      </c>
      <c r="C36" s="152">
        <v>35800.612659999999</v>
      </c>
      <c r="D36" s="152">
        <v>11880.727095999999</v>
      </c>
      <c r="E36" s="152">
        <v>201.33351579175104</v>
      </c>
      <c r="F36" s="152">
        <v>2670.5277219999998</v>
      </c>
      <c r="G36" s="152">
        <v>-2550.950769</v>
      </c>
      <c r="H36" s="152">
        <v>204.68754452077786</v>
      </c>
      <c r="I36" s="152">
        <v>2648.8926100000003</v>
      </c>
      <c r="J36" s="152">
        <v>-2625.8423160000002</v>
      </c>
      <c r="K36" s="152">
        <v>200.8778247596799</v>
      </c>
      <c r="L36" s="152">
        <v>2648.8926100000003</v>
      </c>
      <c r="M36" s="152">
        <v>-2625.8423160000002</v>
      </c>
      <c r="N36" s="152">
        <v>200.8778247596799</v>
      </c>
    </row>
    <row r="37" spans="1:14">
      <c r="A37" s="151" t="s">
        <v>266</v>
      </c>
      <c r="B37" s="151" t="s">
        <v>267</v>
      </c>
      <c r="C37" s="152">
        <v>64461.235041999993</v>
      </c>
      <c r="D37" s="152">
        <v>55562.120805999992</v>
      </c>
      <c r="E37" s="152">
        <v>16.016512881270383</v>
      </c>
      <c r="F37" s="152">
        <v>4875.1867119999997</v>
      </c>
      <c r="G37" s="152">
        <v>3667.8587950000001</v>
      </c>
      <c r="H37" s="152">
        <v>32.916423027130179</v>
      </c>
      <c r="I37" s="152">
        <v>4609.756547</v>
      </c>
      <c r="J37" s="152">
        <v>2830.2194549999999</v>
      </c>
      <c r="K37" s="152">
        <v>62.87629352756322</v>
      </c>
      <c r="L37" s="152">
        <v>4547.5676590000003</v>
      </c>
      <c r="M37" s="152">
        <v>2687.141275</v>
      </c>
      <c r="N37" s="152">
        <v>69.234409121269607</v>
      </c>
    </row>
    <row r="38" spans="1:14">
      <c r="A38" s="151" t="s">
        <v>148</v>
      </c>
      <c r="B38" s="151" t="s">
        <v>247</v>
      </c>
      <c r="C38" s="152">
        <v>10832.750866</v>
      </c>
      <c r="D38" s="152">
        <v>10899.424843000001</v>
      </c>
      <c r="E38" s="152">
        <v>-0.61172014083679638</v>
      </c>
      <c r="F38" s="152">
        <v>959.96584100000007</v>
      </c>
      <c r="G38" s="152">
        <v>960.08590600000002</v>
      </c>
      <c r="H38" s="152">
        <v>-1.2505651759870133E-2</v>
      </c>
      <c r="I38" s="152">
        <v>912.24986899999999</v>
      </c>
      <c r="J38" s="152">
        <v>892.186286</v>
      </c>
      <c r="K38" s="152">
        <v>2.2488109618847014</v>
      </c>
      <c r="L38" s="152">
        <v>912.24986899999999</v>
      </c>
      <c r="M38" s="152">
        <v>892.186286</v>
      </c>
      <c r="N38" s="152">
        <v>2.2488109618847014</v>
      </c>
    </row>
    <row r="39" spans="1:14">
      <c r="A39" s="151" t="s">
        <v>79</v>
      </c>
      <c r="B39" s="151" t="s">
        <v>78</v>
      </c>
      <c r="C39" s="152">
        <v>30385.530186</v>
      </c>
      <c r="D39" s="152">
        <v>19115.864566</v>
      </c>
      <c r="E39" s="152">
        <v>58.954516972486481</v>
      </c>
      <c r="F39" s="152">
        <v>2470.4866699999998</v>
      </c>
      <c r="G39" s="152">
        <v>950.21371899999997</v>
      </c>
      <c r="H39" s="152">
        <v>159.99273853885495</v>
      </c>
      <c r="I39" s="152">
        <v>2759.8173200000001</v>
      </c>
      <c r="J39" s="152">
        <v>1462.6901640000001</v>
      </c>
      <c r="K39" s="152">
        <v>88.680924226137066</v>
      </c>
      <c r="L39" s="152">
        <v>2312.6784889999999</v>
      </c>
      <c r="M39" s="152">
        <v>1099.352308</v>
      </c>
      <c r="N39" s="152">
        <v>110.36736559978186</v>
      </c>
    </row>
    <row r="40" spans="1:14">
      <c r="A40" s="151" t="s">
        <v>268</v>
      </c>
      <c r="B40" s="151" t="s">
        <v>75</v>
      </c>
      <c r="C40" s="152">
        <v>11194.221104</v>
      </c>
      <c r="D40" s="152">
        <v>8121.6583659999997</v>
      </c>
      <c r="E40" s="152">
        <v>37.831716129094815</v>
      </c>
      <c r="F40" s="152">
        <v>47.734745000000004</v>
      </c>
      <c r="G40" s="152">
        <v>-766.23538299999996</v>
      </c>
      <c r="H40" s="152">
        <v>106.22977560930515</v>
      </c>
      <c r="I40" s="152">
        <v>83.582444999999993</v>
      </c>
      <c r="J40" s="152">
        <v>20.018303</v>
      </c>
      <c r="K40" s="152">
        <v>317.53012230856928</v>
      </c>
      <c r="L40" s="152">
        <v>102.33505100000001</v>
      </c>
      <c r="M40" s="152">
        <v>27.856442999999999</v>
      </c>
      <c r="N40" s="152">
        <v>267.36582269315579</v>
      </c>
    </row>
    <row r="41" spans="1:14">
      <c r="A41" s="151" t="s">
        <v>74</v>
      </c>
      <c r="B41" s="151" t="s">
        <v>73</v>
      </c>
      <c r="C41" s="152">
        <v>9199.0467170000011</v>
      </c>
      <c r="D41" s="152">
        <v>9898.3343379999988</v>
      </c>
      <c r="E41" s="152">
        <v>-7.0646999497219625</v>
      </c>
      <c r="F41" s="152">
        <v>1627.928758</v>
      </c>
      <c r="G41" s="152">
        <v>1600.7479599999999</v>
      </c>
      <c r="H41" s="152">
        <v>1.6980060995985962</v>
      </c>
      <c r="I41" s="152">
        <v>1459.8755980000001</v>
      </c>
      <c r="J41" s="152">
        <v>1734.4663480000002</v>
      </c>
      <c r="K41" s="152">
        <v>-15.831425632248704</v>
      </c>
      <c r="L41" s="152">
        <v>1351.725025</v>
      </c>
      <c r="M41" s="152">
        <v>1543.895368</v>
      </c>
      <c r="N41" s="152">
        <v>-12.447109239594532</v>
      </c>
    </row>
    <row r="42" spans="1:14">
      <c r="A42" s="151" t="s">
        <v>70</v>
      </c>
      <c r="B42" s="151" t="s">
        <v>69</v>
      </c>
      <c r="C42" s="152">
        <v>3226.8737550000001</v>
      </c>
      <c r="D42" s="152">
        <v>7438.4671420000004</v>
      </c>
      <c r="E42" s="152">
        <v>-56.619103191569906</v>
      </c>
      <c r="F42" s="152">
        <v>-1093.8378359999999</v>
      </c>
      <c r="G42" s="152">
        <v>269.465554</v>
      </c>
      <c r="H42" s="152">
        <v>-505.92863160535916</v>
      </c>
      <c r="I42" s="152">
        <v>-904.73883499999999</v>
      </c>
      <c r="J42" s="152">
        <v>372.8655</v>
      </c>
      <c r="K42" s="152">
        <v>-342.64482366966104</v>
      </c>
      <c r="L42" s="152">
        <v>-885.97547400000008</v>
      </c>
      <c r="M42" s="152">
        <v>372.8655</v>
      </c>
      <c r="N42" s="152">
        <v>-337.61261741834528</v>
      </c>
    </row>
    <row r="43" spans="1:14">
      <c r="A43" s="151" t="s">
        <v>137</v>
      </c>
      <c r="B43" s="151" t="s">
        <v>248</v>
      </c>
      <c r="C43" s="152">
        <v>6276.2464579999996</v>
      </c>
      <c r="D43" s="152">
        <v>8263.7634589999998</v>
      </c>
      <c r="E43" s="152">
        <v>-24.050990942092021</v>
      </c>
      <c r="F43" s="152">
        <v>1204.784797</v>
      </c>
      <c r="G43" s="152">
        <v>3482.9504259999999</v>
      </c>
      <c r="H43" s="152">
        <v>-65.409074214598078</v>
      </c>
      <c r="I43" s="152">
        <v>1255.9361779999999</v>
      </c>
      <c r="J43" s="152">
        <v>3387.6137259999996</v>
      </c>
      <c r="K43" s="152">
        <v>-62.925637939158584</v>
      </c>
      <c r="L43" s="152">
        <v>1525.3355369999999</v>
      </c>
      <c r="M43" s="152">
        <v>3387.6137259999996</v>
      </c>
      <c r="N43" s="152">
        <v>-54.973156316701022</v>
      </c>
    </row>
    <row r="44" spans="1:14">
      <c r="A44" s="151" t="s">
        <v>72</v>
      </c>
      <c r="B44" s="151" t="s">
        <v>71</v>
      </c>
      <c r="C44" s="152">
        <v>27341.411625999997</v>
      </c>
      <c r="D44" s="152">
        <v>9522.0791640000007</v>
      </c>
      <c r="E44" s="152">
        <v>187.13699135551522</v>
      </c>
      <c r="F44" s="152">
        <v>1366.1882800000001</v>
      </c>
      <c r="G44" s="152">
        <v>318.09389900000002</v>
      </c>
      <c r="H44" s="152">
        <v>329.4921355910696</v>
      </c>
      <c r="I44" s="152">
        <v>1312.3370619999998</v>
      </c>
      <c r="J44" s="152">
        <v>462.00451200000003</v>
      </c>
      <c r="K44" s="152">
        <v>184.05286699884002</v>
      </c>
      <c r="L44" s="152">
        <v>1312.3370619999998</v>
      </c>
      <c r="M44" s="152">
        <v>462.00451200000003</v>
      </c>
      <c r="N44" s="152">
        <v>184.05286699884002</v>
      </c>
    </row>
    <row r="45" spans="1:14">
      <c r="A45" s="151" t="s">
        <v>140</v>
      </c>
      <c r="B45" s="151" t="s">
        <v>249</v>
      </c>
      <c r="C45" s="152">
        <v>31223.059158</v>
      </c>
      <c r="D45" s="152">
        <v>29343.819224000003</v>
      </c>
      <c r="E45" s="152">
        <v>6.4042104391884571</v>
      </c>
      <c r="F45" s="152">
        <v>2961.624272</v>
      </c>
      <c r="G45" s="152">
        <v>2493.130725</v>
      </c>
      <c r="H45" s="152">
        <v>18.791375129356684</v>
      </c>
      <c r="I45" s="152">
        <v>2480.586593</v>
      </c>
      <c r="J45" s="152">
        <v>2163.2539200000001</v>
      </c>
      <c r="K45" s="152">
        <v>14.669229075059292</v>
      </c>
      <c r="L45" s="152">
        <v>2483.8887089999998</v>
      </c>
      <c r="M45" s="152">
        <v>2163.2539200000001</v>
      </c>
      <c r="N45" s="152">
        <v>14.821874863400211</v>
      </c>
    </row>
    <row r="46" spans="1:14">
      <c r="A46" s="151" t="s">
        <v>134</v>
      </c>
      <c r="B46" s="151" t="s">
        <v>250</v>
      </c>
      <c r="C46" s="152">
        <v>16905.484410000001</v>
      </c>
      <c r="D46" s="152">
        <v>18602.422987999998</v>
      </c>
      <c r="E46" s="152">
        <v>-9.1221373640124952</v>
      </c>
      <c r="F46" s="152">
        <v>-1496.0051460000002</v>
      </c>
      <c r="G46" s="152">
        <v>1434.0003810000001</v>
      </c>
      <c r="H46" s="152">
        <v>-204.32390157084623</v>
      </c>
      <c r="I46" s="152">
        <v>-1445.9810810000001</v>
      </c>
      <c r="J46" s="152">
        <v>1498.669719</v>
      </c>
      <c r="K46" s="152">
        <v>-196.48430622624733</v>
      </c>
      <c r="L46" s="152">
        <v>-1373.7954359999999</v>
      </c>
      <c r="M46" s="152">
        <v>1498.669719</v>
      </c>
      <c r="N46" s="152">
        <v>-191.66765822937134</v>
      </c>
    </row>
    <row r="47" spans="1:14">
      <c r="A47" s="151" t="s">
        <v>90</v>
      </c>
      <c r="B47" s="151" t="s">
        <v>251</v>
      </c>
      <c r="C47" s="152">
        <v>33613.690838999995</v>
      </c>
      <c r="D47" s="152">
        <v>19316.982859</v>
      </c>
      <c r="E47" s="152">
        <v>74.01108177377192</v>
      </c>
      <c r="F47" s="152">
        <v>2245.034795</v>
      </c>
      <c r="G47" s="152">
        <v>1211.543328</v>
      </c>
      <c r="H47" s="152">
        <v>85.303714948938264</v>
      </c>
      <c r="I47" s="152">
        <v>1966.1066499999999</v>
      </c>
      <c r="J47" s="152">
        <v>1082.362226</v>
      </c>
      <c r="K47" s="152">
        <v>81.649599623037844</v>
      </c>
      <c r="L47" s="152">
        <v>2468.139909</v>
      </c>
      <c r="M47" s="152">
        <v>1082.362226</v>
      </c>
      <c r="N47" s="152">
        <v>128.03270935658097</v>
      </c>
    </row>
    <row r="48" spans="1:14">
      <c r="A48" s="151" t="s">
        <v>143</v>
      </c>
      <c r="B48" s="151" t="s">
        <v>126</v>
      </c>
      <c r="C48" s="152">
        <v>9287.8781359999994</v>
      </c>
      <c r="D48" s="152">
        <v>7078.9162079999996</v>
      </c>
      <c r="E48" s="152">
        <v>31.204803999567272</v>
      </c>
      <c r="F48" s="152">
        <v>-517.63800300000003</v>
      </c>
      <c r="G48" s="152">
        <v>767.09918099999993</v>
      </c>
      <c r="H48" s="152">
        <v>-167.47993164654417</v>
      </c>
      <c r="I48" s="152">
        <v>300.447496</v>
      </c>
      <c r="J48" s="152">
        <v>974.20430199999998</v>
      </c>
      <c r="K48" s="152">
        <v>-69.159703423276412</v>
      </c>
      <c r="L48" s="152">
        <v>147.54187099999999</v>
      </c>
      <c r="M48" s="152">
        <v>974.20430199999998</v>
      </c>
      <c r="N48" s="152">
        <v>-84.85514068280105</v>
      </c>
    </row>
    <row r="49" spans="1:14">
      <c r="A49" s="151" t="s">
        <v>151</v>
      </c>
      <c r="B49" s="151" t="s">
        <v>252</v>
      </c>
      <c r="C49" s="152">
        <v>20056.053158999999</v>
      </c>
      <c r="D49" s="152">
        <v>14098.335206</v>
      </c>
      <c r="E49" s="152">
        <v>42.258308275040172</v>
      </c>
      <c r="F49" s="152">
        <v>4611.4748890000001</v>
      </c>
      <c r="G49" s="152">
        <v>3744.5504520000004</v>
      </c>
      <c r="H49" s="152">
        <v>23.151629230605426</v>
      </c>
      <c r="I49" s="152">
        <v>3877.81306</v>
      </c>
      <c r="J49" s="152">
        <v>3203.1988940000001</v>
      </c>
      <c r="K49" s="152">
        <v>21.060639327256204</v>
      </c>
      <c r="L49" s="152">
        <v>3877.7383890000001</v>
      </c>
      <c r="M49" s="152">
        <v>3203.1988940000001</v>
      </c>
      <c r="N49" s="152">
        <v>21.058308188838929</v>
      </c>
    </row>
    <row r="50" spans="1:14">
      <c r="A50" s="151" t="s">
        <v>280</v>
      </c>
      <c r="B50" s="151" t="s">
        <v>281</v>
      </c>
      <c r="C50" s="152">
        <v>15345950.0615</v>
      </c>
      <c r="D50" s="152">
        <v>14860614.5022</v>
      </c>
      <c r="E50" s="152">
        <v>3.2659185071259986</v>
      </c>
      <c r="F50" s="152">
        <v>851982.46530000004</v>
      </c>
      <c r="G50" s="152">
        <v>691346.12419999996</v>
      </c>
      <c r="H50" s="152">
        <v>23.235299291781303</v>
      </c>
      <c r="I50" s="152">
        <v>664863.87430000002</v>
      </c>
      <c r="J50" s="152">
        <v>526222.29310000001</v>
      </c>
      <c r="K50" s="152">
        <v>26.346580716536355</v>
      </c>
      <c r="L50" s="152">
        <v>222245.435</v>
      </c>
      <c r="M50" s="152">
        <v>176786.16889999999</v>
      </c>
      <c r="N50" s="152">
        <v>25.714266213729807</v>
      </c>
    </row>
    <row r="51" spans="1:14">
      <c r="A51" s="151" t="s">
        <v>167</v>
      </c>
      <c r="B51" s="151" t="s">
        <v>282</v>
      </c>
      <c r="C51" s="152">
        <v>2187846.897502</v>
      </c>
      <c r="D51" s="152">
        <v>1448740.186855</v>
      </c>
      <c r="E51" s="152">
        <v>51.017202211494592</v>
      </c>
      <c r="F51" s="152">
        <v>20804.497468000001</v>
      </c>
      <c r="G51" s="152">
        <v>-4744.2141060000004</v>
      </c>
      <c r="H51" s="152">
        <v>538.52357847190297</v>
      </c>
      <c r="I51" s="152">
        <v>19531.38823</v>
      </c>
      <c r="J51" s="152">
        <v>-3226.8179059999998</v>
      </c>
      <c r="K51" s="152">
        <v>705.28324804703141</v>
      </c>
      <c r="L51" s="152">
        <v>15959.563105000001</v>
      </c>
      <c r="M51" s="152">
        <v>-4501.0141509999994</v>
      </c>
      <c r="N51" s="152">
        <v>454.57704796271815</v>
      </c>
    </row>
    <row r="52" spans="1:14">
      <c r="A52" s="151" t="s">
        <v>253</v>
      </c>
      <c r="B52" s="151" t="s">
        <v>254</v>
      </c>
      <c r="C52" s="152">
        <v>295.10206499999998</v>
      </c>
      <c r="D52" s="152">
        <v>220.09670400000002</v>
      </c>
      <c r="E52" s="152">
        <v>34.078366298479402</v>
      </c>
      <c r="F52" s="152">
        <v>-1341.5687230000001</v>
      </c>
      <c r="G52" s="152">
        <v>-1365.316703</v>
      </c>
      <c r="H52" s="152">
        <v>1.7393751902264591</v>
      </c>
      <c r="I52" s="152">
        <v>-1340.3867170000001</v>
      </c>
      <c r="J52" s="152">
        <v>-1364.731485</v>
      </c>
      <c r="K52" s="152">
        <v>1.7838503960359595</v>
      </c>
      <c r="L52" s="152">
        <v>-1070.345961</v>
      </c>
      <c r="M52" s="152">
        <v>-1062.2330999999999</v>
      </c>
      <c r="N52" s="152">
        <v>-0.76375524355248081</v>
      </c>
    </row>
    <row r="53" spans="1:14">
      <c r="A53" s="151" t="s">
        <v>255</v>
      </c>
      <c r="B53" s="151" t="s">
        <v>256</v>
      </c>
      <c r="C53" s="152">
        <v>69365.44600299999</v>
      </c>
      <c r="D53" s="152">
        <v>45868.327252999996</v>
      </c>
      <c r="E53" s="152">
        <v>51.227328654029293</v>
      </c>
      <c r="F53" s="152">
        <v>14082.566168000001</v>
      </c>
      <c r="G53" s="152">
        <v>-2409.5854909999998</v>
      </c>
      <c r="H53" s="152">
        <v>684.43936604862324</v>
      </c>
      <c r="I53" s="152">
        <v>13892.149904</v>
      </c>
      <c r="J53" s="152">
        <v>-41.967133000000004</v>
      </c>
      <c r="K53" s="152">
        <v>33202.451635187943</v>
      </c>
      <c r="L53" s="152">
        <v>10961.299542000001</v>
      </c>
      <c r="M53" s="152">
        <v>1415.3282400000001</v>
      </c>
      <c r="N53" s="152">
        <v>674.47048905065299</v>
      </c>
    </row>
    <row r="54" spans="1:14">
      <c r="A54" s="151" t="s">
        <v>257</v>
      </c>
      <c r="B54" s="151" t="s">
        <v>258</v>
      </c>
      <c r="C54" s="152">
        <v>299285.02209300001</v>
      </c>
      <c r="D54" s="152">
        <v>270166.75063099997</v>
      </c>
      <c r="E54" s="152">
        <v>10.777888616564237</v>
      </c>
      <c r="F54" s="152">
        <v>-12567.357217000001</v>
      </c>
      <c r="G54" s="152">
        <v>-13171.236583</v>
      </c>
      <c r="H54" s="152">
        <v>4.5848342499550956</v>
      </c>
      <c r="I54" s="152">
        <v>-7399.9581159999998</v>
      </c>
      <c r="J54" s="152">
        <v>-7089.8572560000002</v>
      </c>
      <c r="K54" s="152">
        <v>-4.373866056859856</v>
      </c>
      <c r="L54" s="152">
        <v>-9098.2804090000009</v>
      </c>
      <c r="M54" s="152">
        <v>-7916.9499670000005</v>
      </c>
      <c r="N54" s="152">
        <v>-14.921534769375919</v>
      </c>
    </row>
    <row r="55" spans="1:14">
      <c r="A55" s="151" t="s">
        <v>259</v>
      </c>
      <c r="B55" s="151" t="s">
        <v>260</v>
      </c>
      <c r="C55" s="152">
        <v>44759.869635000003</v>
      </c>
      <c r="D55" s="152">
        <v>37911.193411</v>
      </c>
      <c r="E55" s="152">
        <v>18.065050471380957</v>
      </c>
      <c r="F55" s="152">
        <v>-37.207357000000002</v>
      </c>
      <c r="G55" s="152">
        <v>-1606.6098380000001</v>
      </c>
      <c r="H55" s="152">
        <v>97.68410748397271</v>
      </c>
      <c r="I55" s="152">
        <v>357.13644599999998</v>
      </c>
      <c r="J55" s="152">
        <v>-2450.0599910000001</v>
      </c>
      <c r="K55" s="152">
        <v>114.57664087050512</v>
      </c>
      <c r="L55" s="152">
        <v>551.57409000000007</v>
      </c>
      <c r="M55" s="152">
        <v>-1975.9082010000002</v>
      </c>
      <c r="N55" s="152">
        <v>127.91496536736122</v>
      </c>
    </row>
    <row r="56" spans="1:14">
      <c r="A56" s="151" t="s">
        <v>283</v>
      </c>
      <c r="B56" s="151" t="s">
        <v>284</v>
      </c>
      <c r="C56" s="152">
        <v>19479.930713999998</v>
      </c>
      <c r="D56" s="152">
        <v>13022.291298</v>
      </c>
      <c r="E56" s="152">
        <v>49.589118137695024</v>
      </c>
      <c r="F56" s="152">
        <v>-485.92041699999999</v>
      </c>
      <c r="G56" s="152">
        <v>-3905.6328670000003</v>
      </c>
      <c r="H56" s="152">
        <v>87.558471736918648</v>
      </c>
      <c r="I56" s="152">
        <v>-307.59107299999999</v>
      </c>
      <c r="J56" s="152">
        <v>-3246.85698</v>
      </c>
      <c r="K56" s="152">
        <v>90.526497628485004</v>
      </c>
      <c r="L56" s="152">
        <v>-307.59107299999999</v>
      </c>
      <c r="M56" s="152">
        <v>-3246.85698</v>
      </c>
      <c r="N56" s="152">
        <v>90.526497628485004</v>
      </c>
    </row>
    <row r="57" spans="1:14">
      <c r="A57" s="151" t="s">
        <v>285</v>
      </c>
      <c r="B57" s="151" t="s">
        <v>286</v>
      </c>
      <c r="C57" s="152">
        <v>499484.778184</v>
      </c>
      <c r="D57" s="152">
        <v>433497.86267900001</v>
      </c>
      <c r="E57" s="152">
        <v>15.221970207004803</v>
      </c>
      <c r="F57" s="152">
        <v>25755.609084</v>
      </c>
      <c r="G57" s="152">
        <v>22653.422052999998</v>
      </c>
      <c r="H57" s="152">
        <v>13.694121019518009</v>
      </c>
      <c r="I57" s="152">
        <v>30535.502263999999</v>
      </c>
      <c r="J57" s="152">
        <v>33256.718660999999</v>
      </c>
      <c r="K57" s="152">
        <v>-8.182456076736031</v>
      </c>
      <c r="L57" s="152">
        <v>27391.999761000003</v>
      </c>
      <c r="M57" s="152">
        <v>30304.571756000001</v>
      </c>
      <c r="N57" s="152">
        <v>-9.610998691718315</v>
      </c>
    </row>
    <row r="58" spans="1:14">
      <c r="A58" s="151" t="s">
        <v>287</v>
      </c>
      <c r="B58" s="151" t="s">
        <v>288</v>
      </c>
      <c r="C58" s="152">
        <v>73827.331285000007</v>
      </c>
      <c r="D58" s="152">
        <v>59953.479646000007</v>
      </c>
      <c r="E58" s="152">
        <v>23.141028212072491</v>
      </c>
      <c r="F58" s="152">
        <v>-385.69023599999997</v>
      </c>
      <c r="G58" s="152">
        <v>-2331.3167450000001</v>
      </c>
      <c r="H58" s="152">
        <v>83.456120373724687</v>
      </c>
      <c r="I58" s="152">
        <v>233.07763399999999</v>
      </c>
      <c r="J58" s="152">
        <v>1024.1952570000001</v>
      </c>
      <c r="K58" s="152">
        <v>-77.242851652846511</v>
      </c>
      <c r="L58" s="152">
        <v>320.13823400000001</v>
      </c>
      <c r="M58" s="152">
        <v>1128.805147</v>
      </c>
      <c r="N58" s="152">
        <v>-71.639194341837992</v>
      </c>
    </row>
    <row r="59" spans="1:14">
      <c r="A59" s="151" t="s">
        <v>289</v>
      </c>
      <c r="B59" s="151" t="s">
        <v>290</v>
      </c>
      <c r="C59" s="152">
        <v>116450.841829</v>
      </c>
      <c r="D59" s="152">
        <v>92974.802565999998</v>
      </c>
      <c r="E59" s="152">
        <v>25.249894181098227</v>
      </c>
      <c r="F59" s="152">
        <v>6517.9254060000003</v>
      </c>
      <c r="G59" s="152">
        <v>6884.5217730000004</v>
      </c>
      <c r="H59" s="152">
        <v>-5.3249358355976559</v>
      </c>
      <c r="I59" s="152">
        <v>8601.1297799999993</v>
      </c>
      <c r="J59" s="152">
        <v>8461.2445430000007</v>
      </c>
      <c r="K59" s="152">
        <v>1.6532465914334771</v>
      </c>
      <c r="L59" s="152">
        <v>8511.6408790000005</v>
      </c>
      <c r="M59" s="152">
        <v>8375.6905509999997</v>
      </c>
      <c r="N59" s="152">
        <v>1.6231536632375854</v>
      </c>
    </row>
    <row r="60" spans="1:14">
      <c r="A60" s="151" t="s">
        <v>133</v>
      </c>
      <c r="B60" s="151" t="s">
        <v>261</v>
      </c>
      <c r="C60" s="152">
        <v>221646.09055399999</v>
      </c>
      <c r="D60" s="152">
        <v>207934.970669</v>
      </c>
      <c r="E60" s="152">
        <v>6.5939460980933093</v>
      </c>
      <c r="F60" s="152">
        <v>-2356.3829820000001</v>
      </c>
      <c r="G60" s="152">
        <v>816.6201440000001</v>
      </c>
      <c r="H60" s="152">
        <v>-388.55312954415677</v>
      </c>
      <c r="I60" s="152">
        <v>-1905.001489</v>
      </c>
      <c r="J60" s="152">
        <v>1332.2706599999999</v>
      </c>
      <c r="K60" s="152">
        <v>-242.9890746824673</v>
      </c>
      <c r="L60" s="152">
        <v>-1744.5881649999999</v>
      </c>
      <c r="M60" s="152">
        <v>1860.008853</v>
      </c>
      <c r="N60" s="152">
        <v>-193.79461620229179</v>
      </c>
    </row>
    <row r="61" spans="1:14">
      <c r="A61" s="151" t="s">
        <v>77</v>
      </c>
      <c r="B61" s="151" t="s">
        <v>76</v>
      </c>
      <c r="C61" s="152">
        <v>335890.90828099998</v>
      </c>
      <c r="D61" s="152">
        <v>267728.105461</v>
      </c>
      <c r="E61" s="152">
        <v>25.459711337601526</v>
      </c>
      <c r="F61" s="152">
        <v>35567.313945000002</v>
      </c>
      <c r="G61" s="152">
        <v>28170.578573999999</v>
      </c>
      <c r="H61" s="152">
        <v>26.256952272278888</v>
      </c>
      <c r="I61" s="152">
        <v>29373.5363</v>
      </c>
      <c r="J61" s="152">
        <v>21760.056153000001</v>
      </c>
      <c r="K61" s="152">
        <v>34.988329503691787</v>
      </c>
      <c r="L61" s="152">
        <v>29443.138573</v>
      </c>
      <c r="M61" s="152">
        <v>21752.415818999998</v>
      </c>
      <c r="N61" s="152">
        <v>35.35571781081169</v>
      </c>
    </row>
  </sheetData>
  <mergeCells count="4">
    <mergeCell ref="L4:N4"/>
    <mergeCell ref="C4:E4"/>
    <mergeCell ref="F4:H4"/>
    <mergeCell ref="I4:K4"/>
  </mergeCells>
  <phoneticPr fontId="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4"/>
      <c r="F5" s="75"/>
      <c r="G5" s="75"/>
      <c r="H5" s="75"/>
      <c r="I5" s="75"/>
      <c r="J5" s="76"/>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33" t="s">
        <v>45</v>
      </c>
      <c r="B8" s="232"/>
      <c r="C8" s="232"/>
      <c r="D8" s="232"/>
      <c r="E8" s="232"/>
      <c r="F8" s="232" t="s">
        <v>16</v>
      </c>
      <c r="G8" s="232"/>
      <c r="H8" s="232"/>
      <c r="I8" s="232"/>
      <c r="J8" s="232"/>
    </row>
    <row r="9" spans="1:10" ht="31.5" customHeight="1">
      <c r="A9" s="54" t="s">
        <v>0</v>
      </c>
      <c r="B9" s="234" t="s">
        <v>17</v>
      </c>
      <c r="C9" s="235"/>
      <c r="D9" s="235"/>
      <c r="E9" s="236"/>
      <c r="F9" s="54" t="s">
        <v>25</v>
      </c>
      <c r="G9" s="237" t="s">
        <v>18</v>
      </c>
      <c r="H9" s="237"/>
      <c r="I9" s="237"/>
      <c r="J9" s="237"/>
    </row>
    <row r="10" spans="1:10" ht="31.5" customHeight="1">
      <c r="A10" s="54" t="s">
        <v>19</v>
      </c>
      <c r="B10" s="237" t="s">
        <v>20</v>
      </c>
      <c r="C10" s="237"/>
      <c r="D10" s="237"/>
      <c r="E10" s="237"/>
      <c r="F10" s="54" t="s">
        <v>1</v>
      </c>
      <c r="G10" s="237" t="s">
        <v>13</v>
      </c>
      <c r="H10" s="237"/>
      <c r="I10" s="237"/>
      <c r="J10" s="237"/>
    </row>
    <row r="11" spans="1:10" ht="31.5" customHeight="1">
      <c r="A11" s="54" t="s">
        <v>21</v>
      </c>
      <c r="B11" s="237" t="s">
        <v>22</v>
      </c>
      <c r="C11" s="237"/>
      <c r="D11" s="237"/>
      <c r="E11" s="237"/>
      <c r="F11" s="54" t="s">
        <v>26</v>
      </c>
      <c r="G11" s="237" t="s">
        <v>14</v>
      </c>
      <c r="H11" s="237"/>
      <c r="I11" s="237"/>
      <c r="J11" s="237"/>
    </row>
    <row r="12" spans="1:10" ht="31.5" customHeight="1">
      <c r="A12" s="54" t="s">
        <v>23</v>
      </c>
      <c r="B12" s="237" t="s">
        <v>24</v>
      </c>
      <c r="C12" s="237"/>
      <c r="D12" s="237"/>
      <c r="E12" s="237"/>
      <c r="F12" s="54"/>
      <c r="G12" s="238"/>
      <c r="H12" s="238"/>
      <c r="I12" s="238"/>
      <c r="J12" s="238"/>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70"/>
      <c r="B15" s="170"/>
      <c r="C15" s="170"/>
      <c r="D15" s="170"/>
      <c r="E15" s="170"/>
      <c r="F15" s="170"/>
      <c r="G15" s="170"/>
    </row>
    <row r="16" spans="1:10" ht="12" customHeight="1">
      <c r="A16" s="170"/>
      <c r="B16" s="170"/>
      <c r="C16" s="170"/>
      <c r="D16" s="170"/>
      <c r="E16" s="170"/>
      <c r="F16" s="170"/>
      <c r="G16" s="170"/>
    </row>
    <row r="17" spans="1:7" ht="14.25" customHeight="1">
      <c r="A17" s="170"/>
      <c r="B17" s="170"/>
      <c r="C17" s="170"/>
      <c r="D17" s="170"/>
      <c r="E17" s="170"/>
      <c r="F17" s="170"/>
      <c r="G17" s="170"/>
    </row>
    <row r="18" spans="1:7" ht="14.25" customHeight="1">
      <c r="A18" s="170"/>
      <c r="B18" s="170"/>
      <c r="C18" s="170"/>
      <c r="D18" s="170"/>
      <c r="E18" s="170"/>
      <c r="F18" s="170"/>
      <c r="G18" s="170"/>
    </row>
    <row r="19" spans="1:7">
      <c r="A19" s="170"/>
      <c r="B19" s="170"/>
      <c r="C19" s="170"/>
      <c r="D19" s="170"/>
      <c r="E19" s="170"/>
      <c r="F19" s="170"/>
      <c r="G19" s="170"/>
    </row>
    <row r="20" spans="1:7" ht="6.75" customHeight="1">
      <c r="A20" s="170"/>
      <c r="B20" s="170"/>
      <c r="C20" s="170"/>
      <c r="D20" s="170"/>
      <c r="E20" s="170"/>
      <c r="F20" s="170"/>
      <c r="G20" s="170"/>
    </row>
    <row r="21" spans="1:7" ht="8.25" customHeight="1">
      <c r="A21" s="170"/>
      <c r="B21" s="170"/>
      <c r="C21" s="170"/>
      <c r="D21" s="170"/>
      <c r="E21" s="170"/>
      <c r="F21" s="170"/>
      <c r="G21" s="170"/>
    </row>
    <row r="22" spans="1:7">
      <c r="A22" s="170"/>
      <c r="B22" s="170"/>
      <c r="C22" s="170"/>
      <c r="D22" s="170"/>
      <c r="E22" s="170"/>
      <c r="F22" s="170"/>
      <c r="G22" s="170"/>
    </row>
    <row r="23" spans="1:7">
      <c r="A23" s="170"/>
      <c r="B23" s="170"/>
      <c r="C23" s="170"/>
      <c r="D23" s="170"/>
      <c r="E23" s="170"/>
      <c r="F23" s="170"/>
      <c r="G23" s="170"/>
    </row>
    <row r="24" spans="1:7">
      <c r="A24" s="170"/>
      <c r="B24" s="170"/>
      <c r="C24" s="170"/>
      <c r="D24" s="170"/>
      <c r="E24" s="170"/>
      <c r="F24" s="170"/>
      <c r="G24" s="170"/>
    </row>
    <row r="25" spans="1:7">
      <c r="A25" s="170"/>
      <c r="B25" s="170"/>
      <c r="C25" s="170"/>
      <c r="D25" s="170"/>
      <c r="E25" s="170"/>
      <c r="F25" s="170"/>
      <c r="G25" s="170"/>
    </row>
    <row r="26" spans="1:7">
      <c r="A26" s="170"/>
      <c r="B26" s="170"/>
      <c r="C26" s="170"/>
      <c r="D26" s="170"/>
      <c r="E26" s="170"/>
      <c r="F26" s="170"/>
      <c r="G26" s="170"/>
    </row>
    <row r="27" spans="1:7">
      <c r="A27" s="170"/>
      <c r="B27" s="170"/>
      <c r="C27" s="170"/>
      <c r="D27" s="170"/>
      <c r="E27" s="170"/>
      <c r="F27" s="170"/>
      <c r="G27" s="170"/>
    </row>
    <row r="28" spans="1:7">
      <c r="A28" s="170"/>
      <c r="B28" s="170"/>
      <c r="C28" s="170"/>
      <c r="D28" s="170"/>
      <c r="E28" s="170"/>
      <c r="F28" s="170"/>
      <c r="G28" s="170"/>
    </row>
    <row r="29" spans="1:7">
      <c r="A29" s="170"/>
      <c r="B29" s="170"/>
      <c r="C29" s="170"/>
      <c r="D29" s="170"/>
      <c r="E29" s="170"/>
      <c r="F29" s="170"/>
      <c r="G29" s="170"/>
    </row>
    <row r="30" spans="1:7">
      <c r="A30" s="170"/>
      <c r="B30" s="170"/>
      <c r="C30" s="170"/>
      <c r="D30" s="170"/>
      <c r="E30" s="170"/>
      <c r="F30" s="170"/>
      <c r="G30" s="170"/>
    </row>
    <row r="31" spans="1:7">
      <c r="A31" s="170"/>
      <c r="B31" s="170"/>
      <c r="C31" s="170"/>
      <c r="D31" s="170"/>
      <c r="E31" s="170"/>
      <c r="F31" s="170"/>
      <c r="G31" s="170"/>
    </row>
    <row r="32" spans="1:7">
      <c r="A32" s="170"/>
      <c r="B32" s="170"/>
      <c r="C32" s="170"/>
      <c r="D32" s="170"/>
      <c r="E32" s="170"/>
      <c r="F32" s="170"/>
      <c r="G32" s="170"/>
    </row>
    <row r="33" spans="1:7">
      <c r="A33" s="170"/>
      <c r="B33" s="170"/>
      <c r="C33" s="170"/>
      <c r="D33" s="170"/>
      <c r="E33" s="170"/>
      <c r="F33" s="170"/>
      <c r="G33" s="170"/>
    </row>
    <row r="34" spans="1:7">
      <c r="A34" s="170"/>
      <c r="B34" s="170"/>
      <c r="C34" s="170"/>
      <c r="D34" s="170"/>
      <c r="E34" s="170"/>
      <c r="F34" s="170"/>
      <c r="G34" s="170"/>
    </row>
    <row r="35" spans="1:7">
      <c r="A35" s="170"/>
      <c r="B35" s="170"/>
      <c r="C35" s="170"/>
      <c r="D35" s="170"/>
      <c r="E35" s="170"/>
      <c r="F35" s="170"/>
      <c r="G35" s="170"/>
    </row>
    <row r="36" spans="1:7">
      <c r="A36" s="170"/>
      <c r="B36" s="170"/>
      <c r="C36" s="170"/>
      <c r="D36" s="170"/>
      <c r="E36" s="170"/>
      <c r="F36" s="170"/>
      <c r="G36" s="170"/>
    </row>
    <row r="37" spans="1:7">
      <c r="A37" s="170"/>
      <c r="B37" s="170"/>
      <c r="C37" s="170"/>
      <c r="D37" s="170"/>
      <c r="E37" s="170"/>
      <c r="F37" s="170"/>
      <c r="G37" s="170"/>
    </row>
    <row r="38" spans="1:7">
      <c r="A38" s="170"/>
      <c r="B38" s="170"/>
      <c r="C38" s="170"/>
      <c r="D38" s="170"/>
      <c r="E38" s="170"/>
      <c r="F38" s="170"/>
      <c r="G38" s="170"/>
    </row>
    <row r="39" spans="1:7">
      <c r="A39" s="170"/>
      <c r="B39" s="170"/>
      <c r="C39" s="170"/>
      <c r="D39" s="170"/>
      <c r="E39" s="170"/>
      <c r="F39" s="170"/>
      <c r="G39" s="170"/>
    </row>
    <row r="40" spans="1:7">
      <c r="A40" s="170"/>
      <c r="B40" s="170"/>
      <c r="C40" s="170"/>
      <c r="D40" s="170"/>
      <c r="E40" s="170"/>
      <c r="F40" s="170"/>
      <c r="G40" s="170"/>
    </row>
    <row r="41" spans="1:7">
      <c r="A41" s="170"/>
      <c r="B41" s="170"/>
      <c r="C41" s="170"/>
      <c r="D41" s="170"/>
      <c r="E41" s="170"/>
      <c r="F41" s="170"/>
      <c r="G41" s="170"/>
    </row>
    <row r="42" spans="1:7">
      <c r="A42" s="170"/>
      <c r="B42" s="170"/>
      <c r="C42" s="170"/>
      <c r="D42" s="170"/>
      <c r="E42" s="170"/>
      <c r="F42" s="170"/>
      <c r="G42" s="170"/>
    </row>
    <row r="43" spans="1:7">
      <c r="A43" s="170"/>
      <c r="B43" s="170"/>
      <c r="C43" s="170"/>
      <c r="D43" s="170"/>
      <c r="E43" s="170"/>
      <c r="F43" s="170"/>
      <c r="G43" s="170"/>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G11:J11"/>
    <mergeCell ref="G12:J12"/>
    <mergeCell ref="A15:G43"/>
    <mergeCell ref="B11:E11"/>
    <mergeCell ref="B12:E12"/>
    <mergeCell ref="F8:J8"/>
    <mergeCell ref="A8:E8"/>
    <mergeCell ref="B9:E9"/>
    <mergeCell ref="B10:E10"/>
    <mergeCell ref="G9:J9"/>
    <mergeCell ref="G10:J10"/>
  </mergeCells>
  <phoneticPr fontId="4"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公司中报</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2014-09-23T02:27:00Z</dcterms:modified>
</cp:coreProperties>
</file>