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480" yWindow="405" windowWidth="5250" windowHeight="3270" tabRatio="863"/>
  </bookViews>
  <sheets>
    <sheet name="通信行业周报" sheetId="1" r:id="rId1"/>
    <sheet name="市场表现" sheetId="25" r:id="rId2"/>
    <sheet name="板块表现" sheetId="46" r:id="rId3"/>
    <sheet name="重点个股" sheetId="65" r:id="rId4"/>
    <sheet name="运营数据" sheetId="45" r:id="rId5"/>
    <sheet name="行业资讯" sheetId="63" r:id="rId6"/>
    <sheet name="运营商" sheetId="73" r:id="rId7"/>
    <sheet name="设备商" sheetId="76" r:id="rId8"/>
    <sheet name="公司资讯" sheetId="66" r:id="rId9"/>
    <sheet name="解禁与定增" sheetId="67" r:id="rId10"/>
    <sheet name="公司中报" sheetId="77" r:id="rId11"/>
    <sheet name="免责声明" sheetId="38" r:id="rId12"/>
  </sheets>
  <externalReferences>
    <externalReference r:id="rId13"/>
    <externalReference r:id="rId14"/>
    <externalReference r:id="rId15"/>
  </externalReferences>
  <definedNames>
    <definedName name="_zs1" localSheetId="8">OFFSET([1]传媒板块表现!$T$4,0,(3-[1]传媒板块表现!$B$10)*6+1,LOOKUP([1]传媒板块表现!$B$10,{1,2,3},{51,103,154}),1)</definedName>
    <definedName name="_zs1" localSheetId="5">OFFSET([1]传媒板块表现!$T$4,0,(3-[1]传媒板块表现!$B$10)*6+1,LOOKUP([1]传媒板块表现!$B$10,{1,2,3},{51,103,154}),1)</definedName>
    <definedName name="_zs1" localSheetId="7">OFFSET([1]传媒板块表现!$T$4,0,(3-[1]传媒板块表现!$B$10)*6+1,LOOKUP([1]传媒板块表现!$B$10,{1,2,3},{51,103,154}),1)</definedName>
    <definedName name="_zs1" localSheetId="6">OFFSET([1]传媒板块表现!$T$4,0,(3-[1]传媒板块表现!$B$10)*6+1,LOOKUP([1]传媒板块表现!$B$10,{1,2,3},{51,103,154}),1)</definedName>
    <definedName name="_zs1" localSheetId="3">OFFSET([1]传媒板块表现!$T$4,0,(3-[1]传媒板块表现!$B$10)*6+1,LOOKUP([1]传媒板块表现!$B$10,{1,2,3},{51,103,154}),1)</definedName>
    <definedName name="_zs1">OFFSET(市场表现!$O$4,0,(3-市场表现!$B$10)*7+1,LOOKUP(市场表现!$B$10,{1,2,3},{51,103,154})+1,1)</definedName>
    <definedName name="_zs2" localSheetId="8">OFFSET([1]传媒板块表现!$T$4,0,(3-[1]传媒板块表现!$B$10)*6+2,LOOKUP([1]传媒板块表现!$B$10,{1,2,3},{51,103,154}),1)</definedName>
    <definedName name="_zs2" localSheetId="5">OFFSET([1]传媒板块表现!$T$4,0,(3-[1]传媒板块表现!$B$10)*6+2,LOOKUP([1]传媒板块表现!$B$10,{1,2,3},{51,103,154}),1)</definedName>
    <definedName name="_zs2" localSheetId="7">OFFSET([1]传媒板块表现!$T$4,0,(3-[1]传媒板块表现!$B$10)*6+2,LOOKUP([1]传媒板块表现!$B$10,{1,2,3},{51,103,154}),1)</definedName>
    <definedName name="_zs2" localSheetId="6">OFFSET([1]传媒板块表现!$T$4,0,(3-[1]传媒板块表现!$B$10)*6+2,LOOKUP([1]传媒板块表现!$B$10,{1,2,3},{51,103,154}),1)</definedName>
    <definedName name="_zs2" localSheetId="3">OFFSET([1]传媒板块表现!$T$4,0,(3-[1]传媒板块表现!$B$10)*6+2,LOOKUP([1]传媒板块表现!$B$10,{1,2,3},{51,103,154}),1)</definedName>
    <definedName name="_zs2">OFFSET(市场表现!$O$4,0,(3-市场表现!$B$10)*7+2,LOOKUP(市场表现!$B$10,{1,2,3},{51,103,154})+1,1)</definedName>
    <definedName name="_zs3" localSheetId="8">OFFSET([1]传媒板块表现!$T$4,0,(3-[1]传媒板块表现!$B$10)*6+3,LOOKUP([1]传媒板块表现!$B$10,{1,2,3},{51,103,154}),1)</definedName>
    <definedName name="_zs3" localSheetId="5">OFFSET([1]传媒板块表现!$T$4,0,(3-[1]传媒板块表现!$B$10)*6+3,LOOKUP([1]传媒板块表现!$B$10,{1,2,3},{51,103,154}),1)</definedName>
    <definedName name="_zs3" localSheetId="7">OFFSET([1]传媒板块表现!$T$4,0,(3-[1]传媒板块表现!$B$10)*6+3,LOOKUP([1]传媒板块表现!$B$10,{1,2,3},{51,103,154}),1)</definedName>
    <definedName name="_zs3" localSheetId="6">OFFSET([1]传媒板块表现!$T$4,0,(3-[1]传媒板块表现!$B$10)*6+3,LOOKUP([1]传媒板块表现!$B$10,{1,2,3},{51,103,154}),1)</definedName>
    <definedName name="_zs3" localSheetId="3">OFFSET([1]传媒板块表现!$T$4,0,(3-[1]传媒板块表现!$B$10)*6+3,LOOKUP([1]传媒板块表现!$B$10,{1,2,3},{51,103,154}),1)</definedName>
    <definedName name="_zs3">OFFSET(市场表现!$O$4,0,(3-市场表现!$B$10)*7+3,LOOKUP(市场表现!$B$10,{1,2,3},{51,103,154})+1,1)</definedName>
    <definedName name="_zs4" localSheetId="8">OFFSET([1]传媒板块表现!$T$4,0,(3-[1]传媒板块表现!$B$10)*6+4,LOOKUP([1]传媒板块表现!$B$10,{1,2,3},{51,103,154}),1)</definedName>
    <definedName name="_zs4" localSheetId="5">OFFSET([1]传媒板块表现!$T$4,0,(3-[1]传媒板块表现!$B$10)*6+4,LOOKUP([1]传媒板块表现!$B$10,{1,2,3},{51,103,154}),1)</definedName>
    <definedName name="_zs4" localSheetId="7">OFFSET([1]传媒板块表现!$T$4,0,(3-[1]传媒板块表现!$B$10)*6+4,LOOKUP([1]传媒板块表现!$B$10,{1,2,3},{51,103,154}),1)</definedName>
    <definedName name="_zs4" localSheetId="6">OFFSET([1]传媒板块表现!$T$4,0,(3-[1]传媒板块表现!$B$10)*6+4,LOOKUP([1]传媒板块表现!$B$10,{1,2,3},{51,103,154}),1)</definedName>
    <definedName name="_zs4" localSheetId="3">OFFSET([1]传媒板块表现!$T$4,0,(3-[1]传媒板块表现!$B$10)*6+4,LOOKUP([1]传媒板块表现!$B$10,{1,2,3},{51,103,154}),1)</definedName>
    <definedName name="_zs4">OFFSET(市场表现!$O$4,0,(3-市场表现!$B$10)*7+4,LOOKUP(市场表现!$B$10,{1,2,3},{51,103,154})+1,1)</definedName>
    <definedName name="_zs5">OFFSET(市场表现!$O$4,0,(3-市场表现!$B$10)*7+5,LOOKUP(市场表现!$B$10,{1,2,3},{51,103,154})+1,1)</definedName>
    <definedName name="date" localSheetId="8">OFFSET([1]传媒板块表现!$T$4,0,(3-[1]传媒板块表现!$B$10)*6,LOOKUP([1]传媒板块表现!$B$10,{1,2,3},{51,103,154}),1)</definedName>
    <definedName name="date" localSheetId="5">OFFSET([1]传媒板块表现!$T$4,0,(3-[1]传媒板块表现!$B$10)*6,LOOKUP([1]传媒板块表现!$B$10,{1,2,3},{51,103,154}),1)</definedName>
    <definedName name="date" localSheetId="7">OFFSET([1]传媒板块表现!$T$4,0,(3-[1]传媒板块表现!$B$10)*6,LOOKUP([1]传媒板块表现!$B$10,{1,2,3},{51,103,154}),1)</definedName>
    <definedName name="date" localSheetId="6">OFFSET([1]传媒板块表现!$T$4,0,(3-[1]传媒板块表现!$B$10)*6,LOOKUP([1]传媒板块表现!$B$10,{1,2,3},{51,103,154}),1)</definedName>
    <definedName name="date" localSheetId="3">OFFSET([1]传媒板块表现!$T$4,0,(3-[1]传媒板块表现!$B$10)*6,LOOKUP([1]传媒板块表现!$B$10,{1,2,3},{51,103,154}),1)</definedName>
    <definedName name="date">OFFSET([2]二级行业市场表现!$N$4,0,(3-[2]二级行业市场表现!$B$10)*6,LOOKUP([2]二级行业市场表现!$B$10,{1,2,3},{51,103,154}),1)</definedName>
    <definedName name="fmdate" localSheetId="8">OFFSET([1]传媒板块表现!$B$72,1,0,49,1)</definedName>
    <definedName name="fmdate" localSheetId="5">OFFSET([1]传媒板块表现!$B$72,1,0,49,1)</definedName>
    <definedName name="fmdate" localSheetId="7">OFFSET([1]传媒板块表现!$B$72,1,0,49,1)</definedName>
    <definedName name="fmdate" localSheetId="6">OFFSET([1]传媒板块表现!$B$72,1,0,49,1)</definedName>
    <definedName name="fmdate" localSheetId="3">OFFSET([1]传媒板块表现!$B$72,1,0,49,1)</definedName>
    <definedName name="fmdate">OFFSET([2]二级行业市场表现!$B$72,1,0,49,1)</definedName>
    <definedName name="fmIT" localSheetId="8">OFFSET([1]传媒板块表现!$B$72,2,4,49,1)</definedName>
    <definedName name="fmIT" localSheetId="5">OFFSET([1]传媒板块表现!$B$72,2,4,49,1)</definedName>
    <definedName name="fmIT" localSheetId="7">OFFSET([1]传媒板块表现!$B$72,2,4,49,1)</definedName>
    <definedName name="fmIT" localSheetId="6">OFFSET([1]传媒板块表现!$B$72,2,4,49,1)</definedName>
    <definedName name="fmIT" localSheetId="3">OFFSET([1]传媒板块表现!$B$72,2,4,49,1)</definedName>
    <definedName name="fmIT">OFFSET([2]二级行业市场表现!$B$72,2,4,49,1)</definedName>
    <definedName name="fmsh00300" localSheetId="8">OFFSET([1]传媒板块表现!$B$72,2,3,49,1)</definedName>
    <definedName name="fmsh00300" localSheetId="5">OFFSET([1]传媒板块表现!$B$72,2,3,49,1)</definedName>
    <definedName name="fmsh00300" localSheetId="7">OFFSET([1]传媒板块表现!$B$72,2,3,49,1)</definedName>
    <definedName name="fmsh00300" localSheetId="6">OFFSET([1]传媒板块表现!$B$72,2,3,49,1)</definedName>
    <definedName name="fmsh00300" localSheetId="3">OFFSET([1]传媒板块表现!$B$72,2,3,49,1)</definedName>
    <definedName name="fmsh00300">OFFSET([2]二级行业市场表现!$B$72,2,3,49,1)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6">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6">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6">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6">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6">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6">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6">OFFSET(#REF!,1,0,COUNT(#REF!),1)</definedName>
    <definedName name="snkrb_date" localSheetId="3">OFFSET(#REF!,1,0,COUNT(#REF!),1)</definedName>
    <definedName name="snkrb_date">OFFSET(#REF!,1,0,COUNT(#REF!),1)</definedName>
    <definedName name="zsdate">OFFSET(市场表现!$O$2,2,(3-市场表现!$B$10)*7,LOOKUP(市场表现!$B$10,{1,2,3},{51,103,154})-1,1)</definedName>
    <definedName name="运营商" comment="日期" localSheetId="7">OFFSET(#REF!,0,0,COUNT(#REF!),1)</definedName>
    <definedName name="运营商" comment="日期">OFFSET(#REF!,0,0,COUNT(#REF!),1)</definedName>
  </definedNames>
  <calcPr calcId="145621"/>
</workbook>
</file>

<file path=xl/calcChain.xml><?xml version="1.0" encoding="utf-8"?>
<calcChain xmlns="http://schemas.openxmlformats.org/spreadsheetml/2006/main">
  <c r="A6" i="25" l="1"/>
  <c r="P7" i="45" l="1"/>
  <c r="B4" i="65" l="1"/>
  <c r="AH6" i="25"/>
  <c r="AH7" i="25"/>
  <c r="AH8" i="25"/>
  <c r="AH9" i="25"/>
  <c r="AH10" i="25"/>
  <c r="AH11" i="25"/>
  <c r="AH12" i="25"/>
  <c r="AH13" i="25"/>
  <c r="AH14" i="25"/>
  <c r="AH15" i="25"/>
  <c r="AH16" i="25"/>
  <c r="AH17" i="25"/>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F6" i="25"/>
  <c r="AF7" i="25"/>
  <c r="AF8" i="25"/>
  <c r="AF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E5" i="25"/>
  <c r="AF5" i="25"/>
  <c r="AG5" i="25"/>
  <c r="AH5" i="25"/>
  <c r="AD5" i="25"/>
  <c r="AC56" i="25"/>
  <c r="AC54" i="25"/>
  <c r="AC55"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4" i="25"/>
  <c r="AA6" i="25"/>
  <c r="AA7" i="25"/>
  <c r="AA8" i="25"/>
  <c r="AA9" i="25"/>
  <c r="AA10" i="25"/>
  <c r="AA11"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Z6" i="25"/>
  <c r="Z7" i="25"/>
  <c r="Z8" i="25"/>
  <c r="Z9" i="25"/>
  <c r="Z10" i="25"/>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Y6" i="25"/>
  <c r="Y7" i="25"/>
  <c r="Y8" i="25"/>
  <c r="Y9" i="25"/>
  <c r="Y10" i="25"/>
  <c r="Y11" i="25"/>
  <c r="Y12" i="25"/>
  <c r="Y13" i="25"/>
  <c r="Y14" i="25"/>
  <c r="Y15" i="25"/>
  <c r="Y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X5" i="25"/>
  <c r="Y5" i="25"/>
  <c r="Z5" i="25"/>
  <c r="AA5" i="25"/>
  <c r="W5" i="25"/>
  <c r="V106" i="25"/>
  <c r="V5" i="25"/>
  <c r="V6" i="25"/>
  <c r="V7" i="25"/>
  <c r="V8" i="25"/>
  <c r="V9" i="25"/>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4" i="25"/>
  <c r="P2" i="25" l="1" a="1"/>
  <c r="P2" i="25" s="1"/>
  <c r="B5" i="25" s="1"/>
  <c r="W2" i="25" a="1"/>
  <c r="Y2" i="25" s="1"/>
  <c r="AD2" i="25" a="1"/>
  <c r="AE2" i="25" s="1"/>
  <c r="O4" i="25"/>
  <c r="O5" i="25"/>
  <c r="P5" i="25"/>
  <c r="Q5" i="25"/>
  <c r="R5" i="25"/>
  <c r="S5" i="25"/>
  <c r="T5" i="25"/>
  <c r="B6" i="25"/>
  <c r="O6" i="25"/>
  <c r="P6" i="25"/>
  <c r="Q6" i="25"/>
  <c r="R6" i="25"/>
  <c r="S6" i="25"/>
  <c r="T6" i="25"/>
  <c r="O7" i="25"/>
  <c r="P7" i="25"/>
  <c r="Q7" i="25"/>
  <c r="R7" i="25"/>
  <c r="S7" i="25"/>
  <c r="T7" i="25"/>
  <c r="O8" i="25"/>
  <c r="P8" i="25"/>
  <c r="Q8" i="25"/>
  <c r="R8" i="25"/>
  <c r="S8" i="25"/>
  <c r="T8" i="25"/>
  <c r="O9" i="25"/>
  <c r="P9" i="25"/>
  <c r="Q9" i="25"/>
  <c r="R9" i="25"/>
  <c r="S9" i="25"/>
  <c r="T9" i="25"/>
  <c r="O10" i="25"/>
  <c r="P10" i="25"/>
  <c r="Q10" i="25"/>
  <c r="R10" i="25"/>
  <c r="S10" i="25"/>
  <c r="T10" i="25"/>
  <c r="O11" i="25"/>
  <c r="P11" i="25"/>
  <c r="Q11" i="25"/>
  <c r="R11" i="25"/>
  <c r="S11" i="25"/>
  <c r="T11" i="25"/>
  <c r="O12" i="25"/>
  <c r="P12" i="25"/>
  <c r="Q12" i="25"/>
  <c r="R12" i="25"/>
  <c r="S12" i="25"/>
  <c r="T12" i="25"/>
  <c r="O13" i="25"/>
  <c r="P13" i="25"/>
  <c r="Q13" i="25"/>
  <c r="R13" i="25"/>
  <c r="S13" i="25"/>
  <c r="T13" i="25"/>
  <c r="O14" i="25"/>
  <c r="P14" i="25"/>
  <c r="Q14" i="25"/>
  <c r="R14" i="25"/>
  <c r="S14" i="25"/>
  <c r="T14" i="25"/>
  <c r="O15" i="25"/>
  <c r="P15" i="25"/>
  <c r="Q15" i="25"/>
  <c r="R15" i="25"/>
  <c r="S15" i="25"/>
  <c r="T15" i="25"/>
  <c r="O16" i="25"/>
  <c r="P16" i="25"/>
  <c r="Q16" i="25"/>
  <c r="R16" i="25"/>
  <c r="S16" i="25"/>
  <c r="T16" i="25"/>
  <c r="O17" i="25"/>
  <c r="P17" i="25"/>
  <c r="Q17" i="25"/>
  <c r="R17" i="25"/>
  <c r="S17" i="25"/>
  <c r="T17" i="25"/>
  <c r="O18" i="25"/>
  <c r="P18" i="25"/>
  <c r="Q18" i="25"/>
  <c r="R18" i="25"/>
  <c r="S18" i="25"/>
  <c r="T18" i="25"/>
  <c r="O19" i="25"/>
  <c r="P19" i="25"/>
  <c r="Q19" i="25"/>
  <c r="R19" i="25"/>
  <c r="S19" i="25"/>
  <c r="T19" i="25"/>
  <c r="O20" i="25"/>
  <c r="P20" i="25"/>
  <c r="Q20" i="25"/>
  <c r="R20" i="25"/>
  <c r="S20" i="25"/>
  <c r="T20" i="25"/>
  <c r="O21" i="25"/>
  <c r="P21" i="25"/>
  <c r="Q21" i="25"/>
  <c r="R21" i="25"/>
  <c r="S21" i="25"/>
  <c r="T21" i="25"/>
  <c r="O22" i="25"/>
  <c r="P22" i="25"/>
  <c r="Q22" i="25"/>
  <c r="R22" i="25"/>
  <c r="S22" i="25"/>
  <c r="T22" i="25"/>
  <c r="O23" i="25"/>
  <c r="P23" i="25"/>
  <c r="Q23" i="25"/>
  <c r="R23" i="25"/>
  <c r="S23" i="25"/>
  <c r="T23" i="25"/>
  <c r="O24" i="25"/>
  <c r="P24" i="25"/>
  <c r="Q24" i="25"/>
  <c r="R24" i="25"/>
  <c r="S24" i="25"/>
  <c r="T24" i="25"/>
  <c r="O25" i="25"/>
  <c r="P25" i="25"/>
  <c r="Q25" i="25"/>
  <c r="R25" i="25"/>
  <c r="S25" i="25"/>
  <c r="T25" i="25"/>
  <c r="O26" i="25"/>
  <c r="P26" i="25"/>
  <c r="Q26" i="25"/>
  <c r="R26" i="25"/>
  <c r="S26" i="25"/>
  <c r="T26" i="25"/>
  <c r="O27" i="25"/>
  <c r="P27" i="25"/>
  <c r="Q27" i="25"/>
  <c r="R27" i="25"/>
  <c r="S27" i="25"/>
  <c r="T27" i="25"/>
  <c r="O28" i="25"/>
  <c r="P28" i="25"/>
  <c r="Q28" i="25"/>
  <c r="R28" i="25"/>
  <c r="S28" i="25"/>
  <c r="T28" i="25"/>
  <c r="O29" i="25"/>
  <c r="P29" i="25"/>
  <c r="Q29" i="25"/>
  <c r="R29" i="25"/>
  <c r="S29" i="25"/>
  <c r="T29" i="25"/>
  <c r="O30" i="25"/>
  <c r="P30" i="25"/>
  <c r="Q30" i="25"/>
  <c r="R30" i="25"/>
  <c r="S30" i="25"/>
  <c r="T30" i="25"/>
  <c r="O31" i="25"/>
  <c r="P31" i="25"/>
  <c r="Q31" i="25"/>
  <c r="R31" i="25"/>
  <c r="S31" i="25"/>
  <c r="T31" i="25"/>
  <c r="O32" i="25"/>
  <c r="P32" i="25"/>
  <c r="Q32" i="25"/>
  <c r="R32" i="25"/>
  <c r="S32" i="25"/>
  <c r="T32" i="25"/>
  <c r="O33" i="25"/>
  <c r="P33" i="25"/>
  <c r="Q33" i="25"/>
  <c r="R33" i="25"/>
  <c r="S33" i="25"/>
  <c r="T33" i="25"/>
  <c r="O34" i="25"/>
  <c r="P34" i="25"/>
  <c r="Q34" i="25"/>
  <c r="R34" i="25"/>
  <c r="S34" i="25"/>
  <c r="T34" i="25"/>
  <c r="O35" i="25"/>
  <c r="P35" i="25"/>
  <c r="Q35" i="25"/>
  <c r="R35" i="25"/>
  <c r="S35" i="25"/>
  <c r="T35" i="25"/>
  <c r="O36" i="25"/>
  <c r="P36" i="25"/>
  <c r="Q36" i="25"/>
  <c r="R36" i="25"/>
  <c r="S36" i="25"/>
  <c r="T36" i="25"/>
  <c r="O37" i="25"/>
  <c r="P37" i="25"/>
  <c r="Q37" i="25"/>
  <c r="R37" i="25"/>
  <c r="S37" i="25"/>
  <c r="T37" i="25"/>
  <c r="O38" i="25"/>
  <c r="P38" i="25"/>
  <c r="Q38" i="25"/>
  <c r="R38" i="25"/>
  <c r="S38" i="25"/>
  <c r="T38" i="25"/>
  <c r="O39" i="25"/>
  <c r="P39" i="25"/>
  <c r="Q39" i="25"/>
  <c r="R39" i="25"/>
  <c r="S39" i="25"/>
  <c r="T39" i="25"/>
  <c r="O40" i="25"/>
  <c r="P40" i="25"/>
  <c r="Q40" i="25"/>
  <c r="R40" i="25"/>
  <c r="S40" i="25"/>
  <c r="T40" i="25"/>
  <c r="O41" i="25"/>
  <c r="P41" i="25"/>
  <c r="Q41" i="25"/>
  <c r="R41" i="25"/>
  <c r="S41" i="25"/>
  <c r="T41" i="25"/>
  <c r="O42" i="25"/>
  <c r="P42" i="25"/>
  <c r="Q42" i="25"/>
  <c r="R42" i="25"/>
  <c r="S42" i="25"/>
  <c r="T42" i="25"/>
  <c r="O43" i="25"/>
  <c r="P43" i="25"/>
  <c r="Q43" i="25"/>
  <c r="R43" i="25"/>
  <c r="S43" i="25"/>
  <c r="T43" i="25"/>
  <c r="O44" i="25"/>
  <c r="P44" i="25"/>
  <c r="Q44" i="25"/>
  <c r="R44" i="25"/>
  <c r="S44" i="25"/>
  <c r="T44" i="25"/>
  <c r="O45" i="25"/>
  <c r="P45" i="25"/>
  <c r="Q45" i="25"/>
  <c r="R45" i="25"/>
  <c r="S45" i="25"/>
  <c r="T45" i="25"/>
  <c r="O46" i="25"/>
  <c r="P46" i="25"/>
  <c r="Q46" i="25"/>
  <c r="R46" i="25"/>
  <c r="S46" i="25"/>
  <c r="T46" i="25"/>
  <c r="O47" i="25"/>
  <c r="P47" i="25"/>
  <c r="Q47" i="25"/>
  <c r="R47" i="25"/>
  <c r="S47" i="25"/>
  <c r="T47" i="25"/>
  <c r="O48" i="25"/>
  <c r="P48" i="25"/>
  <c r="Q48" i="25"/>
  <c r="R48" i="25"/>
  <c r="S48" i="25"/>
  <c r="T48" i="25"/>
  <c r="O49" i="25"/>
  <c r="P49" i="25"/>
  <c r="Q49" i="25"/>
  <c r="R49" i="25"/>
  <c r="S49" i="25"/>
  <c r="T49" i="25"/>
  <c r="O50" i="25"/>
  <c r="P50" i="25"/>
  <c r="Q50" i="25"/>
  <c r="R50" i="25"/>
  <c r="S50" i="25"/>
  <c r="T50" i="25"/>
  <c r="O51" i="25"/>
  <c r="P51" i="25"/>
  <c r="Q51" i="25"/>
  <c r="R51" i="25"/>
  <c r="S51" i="25"/>
  <c r="T51" i="25"/>
  <c r="O52" i="25"/>
  <c r="P52" i="25"/>
  <c r="Q52" i="25"/>
  <c r="R52" i="25"/>
  <c r="S52" i="25"/>
  <c r="T52" i="25"/>
  <c r="O53" i="25"/>
  <c r="P53" i="25"/>
  <c r="Q53" i="25"/>
  <c r="R53" i="25"/>
  <c r="S53" i="25"/>
  <c r="T53" i="25"/>
  <c r="O54" i="25"/>
  <c r="P54" i="25"/>
  <c r="Q54" i="25"/>
  <c r="R54" i="25"/>
  <c r="S54" i="25"/>
  <c r="T54" i="25"/>
  <c r="O55" i="25"/>
  <c r="P55" i="25"/>
  <c r="Q55" i="25"/>
  <c r="R55" i="25"/>
  <c r="S55" i="25"/>
  <c r="T55" i="25"/>
  <c r="O56" i="25"/>
  <c r="P56" i="25"/>
  <c r="Q56" i="25"/>
  <c r="R56" i="25"/>
  <c r="S56" i="25"/>
  <c r="T56" i="25"/>
  <c r="O57" i="25"/>
  <c r="P57" i="25"/>
  <c r="Q57" i="25"/>
  <c r="R57" i="25"/>
  <c r="S57" i="25"/>
  <c r="T57" i="25"/>
  <c r="O58" i="25"/>
  <c r="P58" i="25"/>
  <c r="Q58" i="25"/>
  <c r="R58" i="25"/>
  <c r="S58" i="25"/>
  <c r="T58" i="25"/>
  <c r="O59" i="25"/>
  <c r="P59" i="25"/>
  <c r="Q59" i="25"/>
  <c r="R59" i="25"/>
  <c r="S59" i="25"/>
  <c r="T59" i="25"/>
  <c r="O60" i="25"/>
  <c r="P60" i="25"/>
  <c r="Q60" i="25"/>
  <c r="R60" i="25"/>
  <c r="S60" i="25"/>
  <c r="T60" i="25"/>
  <c r="O61" i="25"/>
  <c r="P61" i="25"/>
  <c r="Q61" i="25"/>
  <c r="R61" i="25"/>
  <c r="S61" i="25"/>
  <c r="T61" i="25"/>
  <c r="O62" i="25"/>
  <c r="P62" i="25"/>
  <c r="Q62" i="25"/>
  <c r="R62" i="25"/>
  <c r="S62" i="25"/>
  <c r="T62" i="25"/>
  <c r="O63" i="25"/>
  <c r="P63" i="25"/>
  <c r="Q63" i="25"/>
  <c r="R63" i="25"/>
  <c r="S63" i="25"/>
  <c r="T63" i="25"/>
  <c r="O64" i="25"/>
  <c r="P64" i="25"/>
  <c r="Q64" i="25"/>
  <c r="R64" i="25"/>
  <c r="S64" i="25"/>
  <c r="T64" i="25"/>
  <c r="O65" i="25"/>
  <c r="P65" i="25"/>
  <c r="Q65" i="25"/>
  <c r="R65" i="25"/>
  <c r="S65" i="25"/>
  <c r="T65" i="25"/>
  <c r="O66" i="25"/>
  <c r="P66" i="25"/>
  <c r="Q66" i="25"/>
  <c r="R66" i="25"/>
  <c r="S66" i="25"/>
  <c r="T66" i="25"/>
  <c r="O67" i="25"/>
  <c r="P67" i="25"/>
  <c r="Q67" i="25"/>
  <c r="R67" i="25"/>
  <c r="S67" i="25"/>
  <c r="T67" i="25"/>
  <c r="O68" i="25"/>
  <c r="P68" i="25"/>
  <c r="Q68" i="25"/>
  <c r="R68" i="25"/>
  <c r="S68" i="25"/>
  <c r="T68" i="25"/>
  <c r="O69" i="25"/>
  <c r="P69" i="25"/>
  <c r="Q69" i="25"/>
  <c r="R69" i="25"/>
  <c r="S69" i="25"/>
  <c r="T69" i="25"/>
  <c r="O70" i="25"/>
  <c r="P70" i="25"/>
  <c r="Q70" i="25"/>
  <c r="R70" i="25"/>
  <c r="S70" i="25"/>
  <c r="T70" i="25"/>
  <c r="O71" i="25"/>
  <c r="P71" i="25"/>
  <c r="Q71" i="25"/>
  <c r="R71" i="25"/>
  <c r="S71" i="25"/>
  <c r="T71" i="25"/>
  <c r="O72" i="25"/>
  <c r="P72" i="25"/>
  <c r="Q72" i="25"/>
  <c r="R72" i="25"/>
  <c r="S72" i="25"/>
  <c r="T72" i="25"/>
  <c r="O73" i="25"/>
  <c r="P73" i="25"/>
  <c r="Q73" i="25"/>
  <c r="R73" i="25"/>
  <c r="S73" i="25"/>
  <c r="T73" i="25"/>
  <c r="O74" i="25"/>
  <c r="P74" i="25"/>
  <c r="Q74" i="25"/>
  <c r="R74" i="25"/>
  <c r="S74" i="25"/>
  <c r="T74" i="25"/>
  <c r="O75" i="25"/>
  <c r="P75" i="25"/>
  <c r="Q75" i="25"/>
  <c r="R75" i="25"/>
  <c r="S75" i="25"/>
  <c r="T75" i="25"/>
  <c r="O76" i="25"/>
  <c r="P76" i="25"/>
  <c r="Q76" i="25"/>
  <c r="R76" i="25"/>
  <c r="S76" i="25"/>
  <c r="T76" i="25"/>
  <c r="O77" i="25"/>
  <c r="P77" i="25"/>
  <c r="Q77" i="25"/>
  <c r="R77" i="25"/>
  <c r="S77" i="25"/>
  <c r="T77" i="25"/>
  <c r="O78" i="25"/>
  <c r="P78" i="25"/>
  <c r="Q78" i="25"/>
  <c r="R78" i="25"/>
  <c r="S78" i="25"/>
  <c r="T78" i="25"/>
  <c r="O79" i="25"/>
  <c r="P79" i="25"/>
  <c r="Q79" i="25"/>
  <c r="R79" i="25"/>
  <c r="S79" i="25"/>
  <c r="T79" i="25"/>
  <c r="O80" i="25"/>
  <c r="P80" i="25"/>
  <c r="Q80" i="25"/>
  <c r="R80" i="25"/>
  <c r="S80" i="25"/>
  <c r="T80" i="25"/>
  <c r="O81" i="25"/>
  <c r="P81" i="25"/>
  <c r="Q81" i="25"/>
  <c r="R81" i="25"/>
  <c r="S81" i="25"/>
  <c r="T81" i="25"/>
  <c r="O82" i="25"/>
  <c r="P82" i="25"/>
  <c r="Q82" i="25"/>
  <c r="R82" i="25"/>
  <c r="S82" i="25"/>
  <c r="T82" i="25"/>
  <c r="O83" i="25"/>
  <c r="P83" i="25"/>
  <c r="Q83" i="25"/>
  <c r="R83" i="25"/>
  <c r="S83" i="25"/>
  <c r="T83" i="25"/>
  <c r="O84" i="25"/>
  <c r="P84" i="25"/>
  <c r="Q84" i="25"/>
  <c r="R84" i="25"/>
  <c r="S84" i="25"/>
  <c r="T84" i="25"/>
  <c r="O85" i="25"/>
  <c r="P85" i="25"/>
  <c r="Q85" i="25"/>
  <c r="R85" i="25"/>
  <c r="S85" i="25"/>
  <c r="T85" i="25"/>
  <c r="O86" i="25"/>
  <c r="P86" i="25"/>
  <c r="Q86" i="25"/>
  <c r="R86" i="25"/>
  <c r="S86" i="25"/>
  <c r="T86" i="25"/>
  <c r="O87" i="25"/>
  <c r="P87" i="25"/>
  <c r="Q87" i="25"/>
  <c r="R87" i="25"/>
  <c r="S87" i="25"/>
  <c r="T87" i="25"/>
  <c r="O88" i="25"/>
  <c r="P88" i="25"/>
  <c r="Q88" i="25"/>
  <c r="R88" i="25"/>
  <c r="S88" i="25"/>
  <c r="T88" i="25"/>
  <c r="O89" i="25"/>
  <c r="P89" i="25"/>
  <c r="Q89" i="25"/>
  <c r="R89" i="25"/>
  <c r="S89" i="25"/>
  <c r="T89" i="25"/>
  <c r="O90" i="25"/>
  <c r="P90" i="25"/>
  <c r="Q90" i="25"/>
  <c r="R90" i="25"/>
  <c r="S90" i="25"/>
  <c r="T90" i="25"/>
  <c r="O91" i="25"/>
  <c r="P91" i="25"/>
  <c r="Q91" i="25"/>
  <c r="R91" i="25"/>
  <c r="S91" i="25"/>
  <c r="T91" i="25"/>
  <c r="O92" i="25"/>
  <c r="P92" i="25"/>
  <c r="Q92" i="25"/>
  <c r="R92" i="25"/>
  <c r="S92" i="25"/>
  <c r="T92" i="25"/>
  <c r="O93" i="25"/>
  <c r="P93" i="25"/>
  <c r="Q93" i="25"/>
  <c r="R93" i="25"/>
  <c r="S93" i="25"/>
  <c r="T93" i="25"/>
  <c r="O94" i="25"/>
  <c r="P94" i="25"/>
  <c r="Q94" i="25"/>
  <c r="R94" i="25"/>
  <c r="S94" i="25"/>
  <c r="T94" i="25"/>
  <c r="O95" i="25"/>
  <c r="P95" i="25"/>
  <c r="Q95" i="25"/>
  <c r="R95" i="25"/>
  <c r="S95" i="25"/>
  <c r="T95" i="25"/>
  <c r="O96" i="25"/>
  <c r="P96" i="25"/>
  <c r="Q96" i="25"/>
  <c r="R96" i="25"/>
  <c r="S96" i="25"/>
  <c r="T96" i="25"/>
  <c r="O97" i="25"/>
  <c r="P97" i="25"/>
  <c r="Q97" i="25"/>
  <c r="R97" i="25"/>
  <c r="S97" i="25"/>
  <c r="T97" i="25"/>
  <c r="O98" i="25"/>
  <c r="P98" i="25"/>
  <c r="Q98" i="25"/>
  <c r="R98" i="25"/>
  <c r="S98" i="25"/>
  <c r="T98" i="25"/>
  <c r="O99" i="25"/>
  <c r="P99" i="25"/>
  <c r="Q99" i="25"/>
  <c r="R99" i="25"/>
  <c r="S99" i="25"/>
  <c r="T99" i="25"/>
  <c r="O100" i="25"/>
  <c r="P100" i="25"/>
  <c r="Q100" i="25"/>
  <c r="R100" i="25"/>
  <c r="S100" i="25"/>
  <c r="T100" i="25"/>
  <c r="O101" i="25"/>
  <c r="P101" i="25"/>
  <c r="Q101" i="25"/>
  <c r="R101" i="25"/>
  <c r="S101" i="25"/>
  <c r="T101" i="25"/>
  <c r="O102" i="25"/>
  <c r="P102" i="25"/>
  <c r="Q102" i="25"/>
  <c r="R102" i="25"/>
  <c r="S102" i="25"/>
  <c r="T102" i="25"/>
  <c r="O103" i="25"/>
  <c r="P103" i="25"/>
  <c r="Q103" i="25"/>
  <c r="R103" i="25"/>
  <c r="S103" i="25"/>
  <c r="T103" i="25"/>
  <c r="O104" i="25"/>
  <c r="P104" i="25"/>
  <c r="Q104" i="25"/>
  <c r="R104" i="25"/>
  <c r="S104" i="25"/>
  <c r="T104" i="25"/>
  <c r="O105" i="25"/>
  <c r="P105" i="25"/>
  <c r="Q105" i="25"/>
  <c r="R105" i="25"/>
  <c r="S105" i="25"/>
  <c r="T105" i="25"/>
  <c r="O106" i="25"/>
  <c r="P106" i="25"/>
  <c r="Q106" i="25"/>
  <c r="R106" i="25"/>
  <c r="S106" i="25"/>
  <c r="T106" i="25"/>
  <c r="O107" i="25"/>
  <c r="P107" i="25"/>
  <c r="Q107" i="25"/>
  <c r="R107" i="25"/>
  <c r="S107" i="25"/>
  <c r="T107" i="25"/>
  <c r="O108" i="25"/>
  <c r="P108" i="25"/>
  <c r="Q108" i="25"/>
  <c r="R108" i="25"/>
  <c r="S108" i="25"/>
  <c r="T108" i="25"/>
  <c r="O109" i="25"/>
  <c r="P109" i="25"/>
  <c r="Q109" i="25"/>
  <c r="R109" i="25"/>
  <c r="S109" i="25"/>
  <c r="T109" i="25"/>
  <c r="O110" i="25"/>
  <c r="P110" i="25"/>
  <c r="Q110" i="25"/>
  <c r="R110" i="25"/>
  <c r="S110" i="25"/>
  <c r="T110" i="25"/>
  <c r="O111" i="25"/>
  <c r="P111" i="25"/>
  <c r="Q111" i="25"/>
  <c r="R111" i="25"/>
  <c r="S111" i="25"/>
  <c r="T111" i="25"/>
  <c r="O112" i="25"/>
  <c r="P112" i="25"/>
  <c r="Q112" i="25"/>
  <c r="R112" i="25"/>
  <c r="S112" i="25"/>
  <c r="T112" i="25"/>
  <c r="O113" i="25"/>
  <c r="P113" i="25"/>
  <c r="Q113" i="25"/>
  <c r="R113" i="25"/>
  <c r="S113" i="25"/>
  <c r="T113" i="25"/>
  <c r="O114" i="25"/>
  <c r="P114" i="25"/>
  <c r="Q114" i="25"/>
  <c r="R114" i="25"/>
  <c r="S114" i="25"/>
  <c r="T114" i="25"/>
  <c r="O115" i="25"/>
  <c r="P115" i="25"/>
  <c r="Q115" i="25"/>
  <c r="R115" i="25"/>
  <c r="S115" i="25"/>
  <c r="T115" i="25"/>
  <c r="O116" i="25"/>
  <c r="P116" i="25"/>
  <c r="Q116" i="25"/>
  <c r="R116" i="25"/>
  <c r="S116" i="25"/>
  <c r="T116" i="25"/>
  <c r="O117" i="25"/>
  <c r="P117" i="25"/>
  <c r="Q117" i="25"/>
  <c r="R117" i="25"/>
  <c r="S117" i="25"/>
  <c r="T117" i="25"/>
  <c r="O118" i="25"/>
  <c r="P118" i="25"/>
  <c r="Q118" i="25"/>
  <c r="R118" i="25"/>
  <c r="S118" i="25"/>
  <c r="T118" i="25"/>
  <c r="O119" i="25"/>
  <c r="P119" i="25"/>
  <c r="Q119" i="25"/>
  <c r="R119" i="25"/>
  <c r="S119" i="25"/>
  <c r="T119" i="25"/>
  <c r="O120" i="25"/>
  <c r="P120" i="25"/>
  <c r="Q120" i="25"/>
  <c r="R120" i="25"/>
  <c r="S120" i="25"/>
  <c r="T120" i="25"/>
  <c r="O121" i="25"/>
  <c r="P121" i="25"/>
  <c r="Q121" i="25"/>
  <c r="R121" i="25"/>
  <c r="S121" i="25"/>
  <c r="T121" i="25"/>
  <c r="O122" i="25"/>
  <c r="P122" i="25"/>
  <c r="Q122" i="25"/>
  <c r="R122" i="25"/>
  <c r="S122" i="25"/>
  <c r="T122" i="25"/>
  <c r="O123" i="25"/>
  <c r="P123" i="25"/>
  <c r="Q123" i="25"/>
  <c r="R123" i="25"/>
  <c r="S123" i="25"/>
  <c r="T123" i="25"/>
  <c r="O124" i="25"/>
  <c r="P124" i="25"/>
  <c r="Q124" i="25"/>
  <c r="R124" i="25"/>
  <c r="S124" i="25"/>
  <c r="T124" i="25"/>
  <c r="O125" i="25"/>
  <c r="P125" i="25"/>
  <c r="Q125" i="25"/>
  <c r="R125" i="25"/>
  <c r="S125" i="25"/>
  <c r="T125" i="25"/>
  <c r="O126" i="25"/>
  <c r="P126" i="25"/>
  <c r="Q126" i="25"/>
  <c r="R126" i="25"/>
  <c r="S126" i="25"/>
  <c r="T126" i="25"/>
  <c r="O127" i="25"/>
  <c r="P127" i="25"/>
  <c r="Q127" i="25"/>
  <c r="R127" i="25"/>
  <c r="S127" i="25"/>
  <c r="T127" i="25"/>
  <c r="O128" i="25"/>
  <c r="P128" i="25"/>
  <c r="Q128" i="25"/>
  <c r="R128" i="25"/>
  <c r="S128" i="25"/>
  <c r="T128" i="25"/>
  <c r="O129" i="25"/>
  <c r="P129" i="25"/>
  <c r="Q129" i="25"/>
  <c r="R129" i="25"/>
  <c r="S129" i="25"/>
  <c r="T129" i="25"/>
  <c r="O130" i="25"/>
  <c r="P130" i="25"/>
  <c r="Q130" i="25"/>
  <c r="R130" i="25"/>
  <c r="S130" i="25"/>
  <c r="T130" i="25"/>
  <c r="O131" i="25"/>
  <c r="P131" i="25"/>
  <c r="Q131" i="25"/>
  <c r="R131" i="25"/>
  <c r="S131" i="25"/>
  <c r="T131" i="25"/>
  <c r="O132" i="25"/>
  <c r="P132" i="25"/>
  <c r="Q132" i="25"/>
  <c r="R132" i="25"/>
  <c r="S132" i="25"/>
  <c r="T132" i="25"/>
  <c r="O133" i="25"/>
  <c r="P133" i="25"/>
  <c r="Q133" i="25"/>
  <c r="R133" i="25"/>
  <c r="S133" i="25"/>
  <c r="T133" i="25"/>
  <c r="O134" i="25"/>
  <c r="P134" i="25"/>
  <c r="Q134" i="25"/>
  <c r="R134" i="25"/>
  <c r="S134" i="25"/>
  <c r="T134" i="25"/>
  <c r="O135" i="25"/>
  <c r="P135" i="25"/>
  <c r="Q135" i="25"/>
  <c r="R135" i="25"/>
  <c r="S135" i="25"/>
  <c r="T135" i="25"/>
  <c r="O136" i="25"/>
  <c r="P136" i="25"/>
  <c r="Q136" i="25"/>
  <c r="R136" i="25"/>
  <c r="S136" i="25"/>
  <c r="T136" i="25"/>
  <c r="O137" i="25"/>
  <c r="P137" i="25"/>
  <c r="Q137" i="25"/>
  <c r="R137" i="25"/>
  <c r="S137" i="25"/>
  <c r="T137" i="25"/>
  <c r="O138" i="25"/>
  <c r="P138" i="25"/>
  <c r="Q138" i="25"/>
  <c r="R138" i="25"/>
  <c r="S138" i="25"/>
  <c r="T138" i="25"/>
  <c r="O139" i="25"/>
  <c r="P139" i="25"/>
  <c r="Q139" i="25"/>
  <c r="R139" i="25"/>
  <c r="S139" i="25"/>
  <c r="T139" i="25"/>
  <c r="O140" i="25"/>
  <c r="P140" i="25"/>
  <c r="Q140" i="25"/>
  <c r="R140" i="25"/>
  <c r="S140" i="25"/>
  <c r="T140" i="25"/>
  <c r="O141" i="25"/>
  <c r="P141" i="25"/>
  <c r="Q141" i="25"/>
  <c r="R141" i="25"/>
  <c r="S141" i="25"/>
  <c r="T141" i="25"/>
  <c r="O142" i="25"/>
  <c r="P142" i="25"/>
  <c r="Q142" i="25"/>
  <c r="R142" i="25"/>
  <c r="S142" i="25"/>
  <c r="T142" i="25"/>
  <c r="O143" i="25"/>
  <c r="P143" i="25"/>
  <c r="Q143" i="25"/>
  <c r="R143" i="25"/>
  <c r="S143" i="25"/>
  <c r="T143" i="25"/>
  <c r="O144" i="25"/>
  <c r="P144" i="25"/>
  <c r="Q144" i="25"/>
  <c r="R144" i="25"/>
  <c r="S144" i="25"/>
  <c r="T144" i="25"/>
  <c r="O145" i="25"/>
  <c r="P145" i="25"/>
  <c r="Q145" i="25"/>
  <c r="R145" i="25"/>
  <c r="S145" i="25"/>
  <c r="T145" i="25"/>
  <c r="O146" i="25"/>
  <c r="P146" i="25"/>
  <c r="Q146" i="25"/>
  <c r="R146" i="25"/>
  <c r="S146" i="25"/>
  <c r="T146" i="25"/>
  <c r="O147" i="25"/>
  <c r="P147" i="25"/>
  <c r="Q147" i="25"/>
  <c r="R147" i="25"/>
  <c r="S147" i="25"/>
  <c r="T147" i="25"/>
  <c r="O148" i="25"/>
  <c r="P148" i="25"/>
  <c r="Q148" i="25"/>
  <c r="R148" i="25"/>
  <c r="S148" i="25"/>
  <c r="T148" i="25"/>
  <c r="O149" i="25"/>
  <c r="P149" i="25"/>
  <c r="Q149" i="25"/>
  <c r="R149" i="25"/>
  <c r="S149" i="25"/>
  <c r="T149" i="25"/>
  <c r="O150" i="25"/>
  <c r="P150" i="25"/>
  <c r="Q150" i="25"/>
  <c r="R150" i="25"/>
  <c r="S150" i="25"/>
  <c r="T150" i="25"/>
  <c r="O151" i="25"/>
  <c r="P151" i="25"/>
  <c r="Q151" i="25"/>
  <c r="R151" i="25"/>
  <c r="S151" i="25"/>
  <c r="T151" i="25"/>
  <c r="O152" i="25"/>
  <c r="P152" i="25"/>
  <c r="Q152" i="25"/>
  <c r="R152" i="25"/>
  <c r="S152" i="25"/>
  <c r="T152" i="25"/>
  <c r="O153" i="25"/>
  <c r="P153" i="25"/>
  <c r="Q153" i="25"/>
  <c r="R153" i="25"/>
  <c r="S153" i="25"/>
  <c r="T153" i="25"/>
  <c r="O154" i="25"/>
  <c r="P154" i="25"/>
  <c r="Q154" i="25"/>
  <c r="R154" i="25"/>
  <c r="S154" i="25"/>
  <c r="T154" i="25"/>
  <c r="O155" i="25"/>
  <c r="P155" i="25"/>
  <c r="Q155" i="25"/>
  <c r="R155" i="25"/>
  <c r="S155" i="25"/>
  <c r="T155" i="25"/>
  <c r="O156" i="25"/>
  <c r="P156" i="25"/>
  <c r="Q156" i="25"/>
  <c r="R156" i="25"/>
  <c r="S156" i="25"/>
  <c r="T156" i="25"/>
  <c r="Q2" i="25" l="1"/>
  <c r="C5" i="25" s="1"/>
  <c r="D6" i="25"/>
  <c r="X2" i="25"/>
  <c r="C6" i="25"/>
  <c r="R2" i="25"/>
  <c r="D5" i="25" s="1"/>
  <c r="T2" i="25"/>
  <c r="F5" i="25" s="1"/>
  <c r="F6" i="25"/>
  <c r="S2" i="25"/>
  <c r="E5" i="25" s="1"/>
  <c r="E6" i="25"/>
  <c r="AD2" i="25"/>
  <c r="AH2" i="25"/>
  <c r="AF2" i="25"/>
  <c r="AG2" i="25"/>
  <c r="Z2" i="25"/>
  <c r="W2" i="25"/>
  <c r="AA2" i="25"/>
</calcChain>
</file>

<file path=xl/comments1.xml><?xml version="1.0" encoding="utf-8"?>
<comments xmlns="http://schemas.openxmlformats.org/spreadsheetml/2006/main">
  <authors>
    <author>王献义</author>
    <author>彭竑</author>
  </authors>
  <commentList>
    <comment ref="H1" authorId="0">
      <text>
        <r>
          <rPr>
            <b/>
            <sz val="9"/>
            <color indexed="81"/>
            <rFont val="Tahoma"/>
            <family val="2"/>
          </rPr>
          <t>cgBvAHcAcwA9ADEANQA2ACwAYwBvAGwAcwA9ADYA</t>
        </r>
      </text>
    </comment>
    <comment ref="H157" authorId="1">
      <text>
        <r>
          <rPr>
            <b/>
            <sz val="9"/>
            <color indexed="81"/>
            <rFont val="宋体"/>
            <family val="3"/>
            <charset val="134"/>
          </rPr>
          <t>cgBvAHcAcwA9ADEANQA3ACwAYwBvAGwAcwA9ADYA</t>
        </r>
      </text>
    </comment>
  </commentList>
</comments>
</file>

<file path=xl/sharedStrings.xml><?xml version="1.0" encoding="utf-8"?>
<sst xmlns="http://schemas.openxmlformats.org/spreadsheetml/2006/main" count="493" uniqueCount="418">
  <si>
    <t>强烈推荐</t>
  </si>
  <si>
    <t>中    性</t>
    <phoneticPr fontId="4" type="noConversion"/>
  </si>
  <si>
    <t>日期</t>
    <phoneticPr fontId="4" type="noConversion"/>
  </si>
  <si>
    <t>%</t>
    <phoneticPr fontId="4" type="noConversion"/>
  </si>
  <si>
    <t>近三年</t>
    <phoneticPr fontId="4" type="noConversion"/>
  </si>
  <si>
    <t>近两年</t>
    <phoneticPr fontId="4" type="noConversion"/>
  </si>
  <si>
    <t>近一年</t>
    <phoneticPr fontId="4" type="noConversion"/>
  </si>
  <si>
    <t>市场表现</t>
    <phoneticPr fontId="4" type="noConversion"/>
  </si>
  <si>
    <t>代码</t>
  </si>
  <si>
    <r>
      <t xml:space="preserve">                </t>
    </r>
    <r>
      <rPr>
        <b/>
        <sz val="10"/>
        <rFont val="宋体"/>
        <family val="3"/>
        <charset val="134"/>
      </rPr>
      <t>数据来源：</t>
    </r>
    <r>
      <rPr>
        <b/>
        <sz val="10"/>
        <rFont val="Calibri"/>
        <family val="2"/>
      </rPr>
      <t>Wind</t>
    </r>
    <r>
      <rPr>
        <b/>
        <sz val="10"/>
        <rFont val="宋体"/>
        <family val="3"/>
        <charset val="134"/>
      </rPr>
      <t>、华融证券</t>
    </r>
    <phoneticPr fontId="4" type="noConversion"/>
  </si>
  <si>
    <t>本周表现</t>
    <phoneticPr fontId="4" type="noConversion"/>
  </si>
  <si>
    <t>%</t>
    <phoneticPr fontId="4" type="noConversion"/>
  </si>
  <si>
    <t>行业研究报告</t>
    <phoneticPr fontId="4" type="noConversion"/>
  </si>
  <si>
    <t>预期未来6个月内行业指数相对市场指数持平</t>
    <phoneticPr fontId="4" type="noConversion"/>
  </si>
  <si>
    <t>预期未来6个月内行业指数弱于市场指数5%以上</t>
    <phoneticPr fontId="4" type="noConversion"/>
  </si>
  <si>
    <t>投资评级定义</t>
    <phoneticPr fontId="4" type="noConversion"/>
  </si>
  <si>
    <t>行业评级</t>
    <phoneticPr fontId="4" type="noConversion"/>
  </si>
  <si>
    <t>预期未来6个月内股价相对市场基准指数升幅在15%以上</t>
    <phoneticPr fontId="4" type="noConversion"/>
  </si>
  <si>
    <t>预期未来6个月内行业指数优于市场指数5%以上</t>
    <phoneticPr fontId="4" type="noConversion"/>
  </si>
  <si>
    <t>推    荐</t>
    <phoneticPr fontId="4" type="noConversion"/>
  </si>
  <si>
    <t>预期未来6个月内股价相对市场基准指数升幅在5%到15%</t>
    <phoneticPr fontId="4" type="noConversion"/>
  </si>
  <si>
    <t>中    性</t>
    <phoneticPr fontId="4" type="noConversion"/>
  </si>
  <si>
    <t>预期未来6个月内股价相对市场基准指数变动在-5%到5%内</t>
    <phoneticPr fontId="4" type="noConversion"/>
  </si>
  <si>
    <t>卖    出</t>
    <phoneticPr fontId="4" type="noConversion"/>
  </si>
  <si>
    <t>预期未来 6 个月内股价相对市场基准指数跌幅在15%以上</t>
    <phoneticPr fontId="4" type="noConversion"/>
  </si>
  <si>
    <t>看    好</t>
    <phoneticPr fontId="4" type="noConversion"/>
  </si>
  <si>
    <t>看    淡</t>
    <phoneticPr fontId="4" type="noConversion"/>
  </si>
  <si>
    <r>
      <t>近</t>
    </r>
    <r>
      <rPr>
        <sz val="10"/>
        <color indexed="10"/>
        <rFont val="Calibri"/>
        <family val="2"/>
      </rPr>
      <t>1</t>
    </r>
    <r>
      <rPr>
        <sz val="10"/>
        <color indexed="10"/>
        <rFont val="宋体"/>
        <family val="3"/>
        <charset val="134"/>
      </rPr>
      <t>年</t>
    </r>
    <phoneticPr fontId="4" type="noConversion"/>
  </si>
  <si>
    <r>
      <t>近</t>
    </r>
    <r>
      <rPr>
        <sz val="10"/>
        <color indexed="10"/>
        <rFont val="Calibri"/>
        <family val="2"/>
      </rPr>
      <t>2</t>
    </r>
    <r>
      <rPr>
        <sz val="10"/>
        <color indexed="10"/>
        <rFont val="宋体"/>
        <family val="3"/>
        <charset val="134"/>
      </rPr>
      <t>年</t>
    </r>
    <phoneticPr fontId="4" type="noConversion"/>
  </si>
  <si>
    <r>
      <t>近</t>
    </r>
    <r>
      <rPr>
        <sz val="10"/>
        <color indexed="10"/>
        <rFont val="Calibri"/>
        <family val="2"/>
      </rPr>
      <t>3</t>
    </r>
    <r>
      <rPr>
        <sz val="10"/>
        <color indexed="10"/>
        <rFont val="宋体"/>
        <family val="3"/>
        <charset val="134"/>
      </rPr>
      <t>年</t>
    </r>
  </si>
  <si>
    <t xml:space="preserve">  通信行业最近一年市场表现</t>
    <phoneticPr fontId="4" type="noConversion"/>
  </si>
  <si>
    <t>行业：通信</t>
    <phoneticPr fontId="4"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</si>
  <si>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</si>
  <si>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</si>
  <si>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</si>
  <si>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</si>
  <si>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49"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</si>
  <si>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4" type="noConversion"/>
  </si>
  <si>
    <t>彭竑</t>
    <phoneticPr fontId="4" type="noConversion"/>
  </si>
  <si>
    <r>
      <t xml:space="preserve">  </t>
    </r>
    <r>
      <rPr>
        <sz val="11"/>
        <rFont val="仿宋_GB2312"/>
        <family val="3"/>
        <charset val="134"/>
      </rPr>
      <t>邮箱：</t>
    </r>
    <r>
      <rPr>
        <sz val="11"/>
        <rFont val="Calibri"/>
        <family val="2"/>
      </rPr>
      <t>penghong@hrsec.com.cn</t>
    </r>
    <phoneticPr fontId="49" type="noConversion"/>
  </si>
  <si>
    <r>
      <t xml:space="preserve">  </t>
    </r>
    <r>
      <rPr>
        <sz val="11"/>
        <rFont val="仿宋_GB2312"/>
        <family val="3"/>
        <charset val="134"/>
      </rPr>
      <t>电话：</t>
    </r>
    <r>
      <rPr>
        <sz val="11"/>
        <rFont val="Calibri"/>
        <family val="2"/>
      </rPr>
      <t>010-58565125</t>
    </r>
    <phoneticPr fontId="49"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</si>
  <si>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</si>
  <si>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49" type="noConversion"/>
  </si>
  <si>
    <r>
      <t xml:space="preserve">  </t>
    </r>
    <r>
      <rPr>
        <sz val="11"/>
        <rFont val="仿宋_GB2312"/>
        <family val="3"/>
        <charset val="134"/>
      </rPr>
      <t>邮箱：</t>
    </r>
    <r>
      <rPr>
        <sz val="11"/>
        <rFont val="Calibri"/>
        <family val="2"/>
      </rPr>
      <t>zhangbin@hrsec.com.cn</t>
    </r>
    <phoneticPr fontId="49" type="noConversion"/>
  </si>
  <si>
    <r>
      <t xml:space="preserve">  </t>
    </r>
    <r>
      <rPr>
        <sz val="11"/>
        <rFont val="仿宋_GB2312"/>
        <family val="3"/>
        <charset val="134"/>
      </rPr>
      <t>电话：</t>
    </r>
    <r>
      <rPr>
        <sz val="11"/>
        <rFont val="Calibri"/>
        <family val="2"/>
      </rPr>
      <t>010-58566807</t>
    </r>
    <phoneticPr fontId="49" type="noConversion"/>
  </si>
  <si>
    <t>公司评级</t>
    <phoneticPr fontId="4" type="noConversion"/>
  </si>
  <si>
    <t>通信行业周报</t>
    <phoneticPr fontId="4"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</si>
  <si>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</si>
  <si>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</si>
  <si>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</si>
  <si>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</si>
  <si>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</si>
  <si>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</si>
  <si>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</si>
  <si>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</si>
  <si>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</si>
  <si>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</si>
  <si>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</si>
  <si>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</si>
  <si>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</si>
  <si>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动力源</t>
  </si>
  <si>
    <t>600405.SH</t>
  </si>
  <si>
    <t>追加承诺限售股份上市流通</t>
  </si>
  <si>
    <t>辉煌科技</t>
  </si>
  <si>
    <t>002296.SZ</t>
  </si>
  <si>
    <t>华星创业</t>
  </si>
  <si>
    <t>300025.SZ</t>
  </si>
  <si>
    <t>光迅科技</t>
  </si>
  <si>
    <t>002281.SZ</t>
  </si>
  <si>
    <t>佳创视讯</t>
  </si>
  <si>
    <t>300264.SZ</t>
  </si>
  <si>
    <t>吴通通讯</t>
  </si>
  <si>
    <t>300292.SZ</t>
  </si>
  <si>
    <t>初灵信息</t>
  </si>
  <si>
    <t>300250.SZ</t>
  </si>
  <si>
    <t>新开普</t>
  </si>
  <si>
    <t>鹏博士</t>
  </si>
  <si>
    <t>600804.SH</t>
  </si>
  <si>
    <t>佳讯飞鸿</t>
  </si>
  <si>
    <t>300213.SZ</t>
  </si>
  <si>
    <t>解禁股份类型</t>
  </si>
  <si>
    <t>占比(%)</t>
  </si>
  <si>
    <t>流通A股</t>
  </si>
  <si>
    <t>总股本</t>
  </si>
  <si>
    <t>解禁数量(万股)</t>
  </si>
  <si>
    <t>解禁日期</t>
  </si>
  <si>
    <t>变动后(万股)</t>
  </si>
  <si>
    <t>变动前(万股)</t>
  </si>
  <si>
    <t>网宿科技</t>
  </si>
  <si>
    <t>300017.SZ</t>
  </si>
  <si>
    <t>300322.SZ</t>
  </si>
  <si>
    <t>信维通信</t>
  </si>
  <si>
    <t>300136.SZ</t>
  </si>
  <si>
    <t>600804.SH</t>
    <phoneticPr fontId="4" type="noConversion"/>
  </si>
  <si>
    <t>000063.SZ</t>
    <phoneticPr fontId="4" type="noConversion"/>
  </si>
  <si>
    <t>300136.SZ</t>
    <phoneticPr fontId="4" type="noConversion"/>
  </si>
  <si>
    <t>300017.SZ</t>
    <phoneticPr fontId="4" type="noConversion"/>
  </si>
  <si>
    <t>002491.SZ</t>
    <phoneticPr fontId="4" type="noConversion"/>
  </si>
  <si>
    <t>300047.SZ</t>
    <phoneticPr fontId="4" type="noConversion"/>
  </si>
  <si>
    <t>通信设备</t>
    <phoneticPr fontId="4" type="noConversion"/>
  </si>
  <si>
    <t>CDN设备</t>
    <phoneticPr fontId="4" type="noConversion"/>
  </si>
  <si>
    <t>宽带增值</t>
    <phoneticPr fontId="4" type="noConversion"/>
  </si>
  <si>
    <t>300353.SZ</t>
    <phoneticPr fontId="4" type="noConversion"/>
  </si>
  <si>
    <t>工业以太网</t>
    <phoneticPr fontId="4" type="noConversion"/>
  </si>
  <si>
    <t>终端天线</t>
    <phoneticPr fontId="4" type="noConversion"/>
  </si>
  <si>
    <t>002115.SZ</t>
    <phoneticPr fontId="4" type="noConversion"/>
  </si>
  <si>
    <t>网络优化</t>
    <phoneticPr fontId="4" type="noConversion"/>
  </si>
  <si>
    <t>光通信</t>
    <phoneticPr fontId="4" type="noConversion"/>
  </si>
  <si>
    <t>002396.SZ</t>
    <phoneticPr fontId="4" type="noConversion"/>
  </si>
  <si>
    <t>2014年</t>
    <phoneticPr fontId="4" type="noConversion"/>
  </si>
  <si>
    <t>2015年</t>
    <phoneticPr fontId="4" type="noConversion"/>
  </si>
  <si>
    <t>预测PE水平</t>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</si>
  <si>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</si>
  <si>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</si>
  <si>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t>累计值(万信道)</t>
  </si>
  <si>
    <t>累计同比(%)</t>
  </si>
  <si>
    <t>移动基站设备产量</t>
    <phoneticPr fontId="73" type="noConversion"/>
  </si>
  <si>
    <t>3G移动用户数</t>
    <phoneticPr fontId="73" type="noConversion"/>
  </si>
  <si>
    <t>3G渗透率</t>
    <phoneticPr fontId="73" type="noConversion"/>
  </si>
  <si>
    <t>3G市场发展</t>
    <phoneticPr fontId="73" type="noConversion"/>
  </si>
  <si>
    <t>LTE 市场发展</t>
    <phoneticPr fontId="73" type="noConversion"/>
  </si>
  <si>
    <t>固定资产投资</t>
    <phoneticPr fontId="73" type="noConversion"/>
  </si>
  <si>
    <t>本月（亿元）</t>
    <phoneticPr fontId="73"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</si>
  <si>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4" type="noConversion"/>
  </si>
  <si>
    <t>星网锐捷</t>
  </si>
  <si>
    <t>中兴通讯</t>
  </si>
  <si>
    <t>东土科技</t>
  </si>
  <si>
    <t>天源迪科</t>
  </si>
  <si>
    <t>三维通信</t>
  </si>
  <si>
    <t>通鼎光电</t>
  </si>
  <si>
    <t>运营支撑系统</t>
    <phoneticPr fontId="4" type="noConversion"/>
  </si>
  <si>
    <t>企业网设备</t>
    <phoneticPr fontId="4" type="noConversion"/>
  </si>
  <si>
    <t xml:space="preserve">  市场研究部 证券研究报告</t>
    <phoneticPr fontId="4" type="noConversion"/>
  </si>
  <si>
    <t>600797.SH</t>
  </si>
  <si>
    <t>300312.SZ</t>
  </si>
  <si>
    <t>300098.SZ</t>
  </si>
  <si>
    <t>300038.SZ</t>
  </si>
  <si>
    <t>300288.SZ</t>
  </si>
  <si>
    <t>002309.SZ</t>
  </si>
  <si>
    <t>300081.SZ</t>
  </si>
  <si>
    <t>300310.SZ</t>
  </si>
  <si>
    <t>000063.SZ</t>
  </si>
  <si>
    <t>000586.SZ</t>
  </si>
  <si>
    <t>300353.SZ</t>
  </si>
  <si>
    <t>300050.SZ</t>
  </si>
  <si>
    <t>002148.SZ</t>
  </si>
  <si>
    <t>300047.SZ</t>
  </si>
  <si>
    <t>000035.SZ</t>
  </si>
  <si>
    <t>300211.SZ</t>
  </si>
  <si>
    <t>000892.SZ</t>
  </si>
  <si>
    <t>002017.SZ</t>
  </si>
  <si>
    <t>300383.SZ</t>
  </si>
  <si>
    <t>中国天楹</t>
  </si>
  <si>
    <t>000300.SH</t>
  </si>
  <si>
    <t>CI005026.WI</t>
  </si>
  <si>
    <t>CI005175.WI</t>
  </si>
  <si>
    <t>CI005181.WI</t>
  </si>
  <si>
    <t>沪深300</t>
  </si>
  <si>
    <t>通信(中信)</t>
  </si>
  <si>
    <t>电信运营Ⅱ(中信)</t>
  </si>
  <si>
    <t>通信设备制造(中信)</t>
  </si>
  <si>
    <t>周收盘价</t>
  </si>
  <si>
    <t>公司简称</t>
    <phoneticPr fontId="4" type="noConversion"/>
  </si>
  <si>
    <t>公司简称</t>
    <phoneticPr fontId="4" type="noConversion"/>
  </si>
  <si>
    <t>000555.SZ</t>
  </si>
  <si>
    <t>000836.SZ</t>
  </si>
  <si>
    <t>002261.SZ</t>
  </si>
  <si>
    <t>600057.SH</t>
  </si>
  <si>
    <t>002547.SZ</t>
  </si>
  <si>
    <t>600522.SH</t>
  </si>
  <si>
    <t>002446.SZ</t>
  </si>
  <si>
    <t>002316.SZ</t>
  </si>
  <si>
    <t>600485.SH</t>
  </si>
  <si>
    <t>300134.SZ</t>
  </si>
  <si>
    <t>600487.SH</t>
  </si>
  <si>
    <t>定向增发预案</t>
    <phoneticPr fontId="4" type="noConversion"/>
  </si>
  <si>
    <t>北纬通信</t>
    <phoneticPr fontId="4" type="noConversion"/>
  </si>
  <si>
    <t>亨通光电</t>
    <phoneticPr fontId="4" type="noConversion"/>
  </si>
  <si>
    <t>大富科技</t>
    <phoneticPr fontId="4" type="noConversion"/>
  </si>
  <si>
    <t>神州信息</t>
    <phoneticPr fontId="4" type="noConversion"/>
  </si>
  <si>
    <t>朗玛信息</t>
    <phoneticPr fontId="4" type="noConversion"/>
  </si>
  <si>
    <t>鑫茂科技</t>
    <phoneticPr fontId="4" type="noConversion"/>
  </si>
  <si>
    <t>拓维信息</t>
    <phoneticPr fontId="4" type="noConversion"/>
  </si>
  <si>
    <t>象屿股份</t>
    <phoneticPr fontId="4" type="noConversion"/>
  </si>
  <si>
    <t>春兴精工</t>
    <phoneticPr fontId="4" type="noConversion"/>
  </si>
  <si>
    <t>中天科技</t>
    <phoneticPr fontId="4" type="noConversion"/>
  </si>
  <si>
    <t>盛路通信</t>
    <phoneticPr fontId="4" type="noConversion"/>
  </si>
  <si>
    <t>光迅科技</t>
    <phoneticPr fontId="4" type="noConversion"/>
  </si>
  <si>
    <t>键桥通讯</t>
    <phoneticPr fontId="4" type="noConversion"/>
  </si>
  <si>
    <t>中创信测</t>
    <phoneticPr fontId="4" type="noConversion"/>
  </si>
  <si>
    <t>中国天楹</t>
    <phoneticPr fontId="4"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</si>
  <si>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4"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</si>
  <si>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4" type="noConversion"/>
  </si>
  <si>
    <t>限售股解禁</t>
    <phoneticPr fontId="4" type="noConversion"/>
  </si>
  <si>
    <t>定向增发</t>
    <phoneticPr fontId="4"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</si>
  <si>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4" type="noConversion"/>
  </si>
  <si>
    <t>本次非公开发行股票发行数量不超过2,307万股，27.31元/股。拟募集资金总额不超过63,000万元，在扣除发行费
用后实际募集资金净额将用于投资 宽带网络核心光电子芯片与器件产业化项目</t>
    <phoneticPr fontId="4"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</si>
  <si>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4"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</si>
  <si>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4"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</si>
  <si>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4"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</si>
  <si>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4"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</si>
  <si>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4"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</si>
  <si>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4"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</si>
  <si>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4"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</si>
  <si>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4"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</si>
  <si>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4"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</si>
  <si>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4"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</si>
  <si>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4" type="noConversion"/>
  </si>
  <si>
    <t>全球资讯</t>
    <phoneticPr fontId="4" type="noConversion"/>
  </si>
  <si>
    <t>国内资讯</t>
    <phoneticPr fontId="4" type="noConversion"/>
  </si>
  <si>
    <t>国内资讯</t>
    <phoneticPr fontId="4" type="noConversion"/>
  </si>
  <si>
    <t>资料来源：网络资料、华融证券整理</t>
    <phoneticPr fontId="4" type="noConversion"/>
  </si>
  <si>
    <t>重要公司资讯</t>
    <phoneticPr fontId="4" type="noConversion"/>
  </si>
  <si>
    <t>资料来源：公司公告、网络资料、华融证券整理</t>
    <phoneticPr fontId="4" type="noConversion"/>
  </si>
  <si>
    <r>
      <t xml:space="preserve">  </t>
    </r>
    <r>
      <rPr>
        <sz val="11"/>
        <rFont val="仿宋_GB2312"/>
        <family val="3"/>
        <charset val="134"/>
      </rPr>
      <t>分析师：张彬</t>
    </r>
    <phoneticPr fontId="49" type="noConversion"/>
  </si>
  <si>
    <t>汇源通信</t>
  </si>
  <si>
    <t>鑫茂科技</t>
  </si>
  <si>
    <t>星美联合</t>
  </si>
  <si>
    <t>东信和平</t>
  </si>
  <si>
    <t>002093.SZ</t>
  </si>
  <si>
    <t>国脉科技</t>
  </si>
  <si>
    <t>北纬通信</t>
  </si>
  <si>
    <t>002194.SZ</t>
  </si>
  <si>
    <t>武汉凡谷</t>
  </si>
  <si>
    <t>002230.SZ</t>
  </si>
  <si>
    <t>科大讯飞</t>
  </si>
  <si>
    <t>002231.SZ</t>
  </si>
  <si>
    <t>奥维通信</t>
  </si>
  <si>
    <t>中利科技</t>
  </si>
  <si>
    <t>002313.SZ</t>
  </si>
  <si>
    <t>日海通讯</t>
  </si>
  <si>
    <t>002335.SZ</t>
  </si>
  <si>
    <t>科华恒盛</t>
  </si>
  <si>
    <t>002359.SZ</t>
  </si>
  <si>
    <t>齐星铁塔</t>
  </si>
  <si>
    <t>002396.SZ</t>
  </si>
  <si>
    <t>002416.SZ</t>
  </si>
  <si>
    <t>爱施德</t>
  </si>
  <si>
    <t>盛路通信</t>
  </si>
  <si>
    <t>春兴精工</t>
  </si>
  <si>
    <t>002583.SZ</t>
  </si>
  <si>
    <t>海能达</t>
  </si>
  <si>
    <t>梅泰诺</t>
  </si>
  <si>
    <t>世纪鼎利</t>
  </si>
  <si>
    <t>恒信移动</t>
  </si>
  <si>
    <t>高新兴</t>
  </si>
  <si>
    <t>大富科技</t>
  </si>
  <si>
    <t>亿通科技</t>
  </si>
  <si>
    <t>朗玛信息</t>
  </si>
  <si>
    <t>宜通世纪</t>
  </si>
  <si>
    <t>邦讯技术</t>
  </si>
  <si>
    <t>硕贝德</t>
  </si>
  <si>
    <t>光环新网</t>
  </si>
  <si>
    <t>600076.SH</t>
  </si>
  <si>
    <t>青鸟华光</t>
  </si>
  <si>
    <t>600105.SH</t>
  </si>
  <si>
    <t>永鼎股份</t>
  </si>
  <si>
    <t>600198.SH</t>
  </si>
  <si>
    <t>大唐电信</t>
  </si>
  <si>
    <t>600289.SH</t>
  </si>
  <si>
    <t>亿阳信通</t>
  </si>
  <si>
    <t>浙大网新</t>
  </si>
  <si>
    <t>公告日期</t>
    <phoneticPr fontId="4" type="noConversion"/>
  </si>
  <si>
    <t>300025.SZ</t>
    <phoneticPr fontId="4" type="noConversion"/>
  </si>
  <si>
    <t>300264.SZ</t>
    <phoneticPr fontId="4" type="noConversion"/>
  </si>
  <si>
    <t>002281.SZ</t>
    <phoneticPr fontId="4" type="noConversion"/>
  </si>
  <si>
    <t>重点设备商资讯</t>
    <phoneticPr fontId="4" type="noConversion"/>
  </si>
  <si>
    <t>300113.SZ</t>
  </si>
  <si>
    <t>顺网科技</t>
  </si>
  <si>
    <t>300205.SZ</t>
  </si>
  <si>
    <t>天喻信息</t>
  </si>
  <si>
    <t>300248.SZ</t>
  </si>
  <si>
    <t>CI005182.WI</t>
  </si>
  <si>
    <t>增值服务Ⅱ(中信)</t>
  </si>
  <si>
    <t>营业总收入(万元)</t>
  </si>
  <si>
    <t>营业利润(万元)</t>
  </si>
  <si>
    <t>净利润(含少数股东损益)(万元)</t>
  </si>
  <si>
    <t>归属母公司股东的净利润(万元)</t>
  </si>
  <si>
    <t>证券代码</t>
  </si>
  <si>
    <t>名称</t>
  </si>
  <si>
    <t>本期</t>
  </si>
  <si>
    <t>上年同期(调整后)</t>
  </si>
  <si>
    <t>增长率(%)</t>
  </si>
  <si>
    <t>600050.SH</t>
  </si>
  <si>
    <t>中国联通</t>
  </si>
  <si>
    <t>象屿股份</t>
  </si>
  <si>
    <t>600355.SH</t>
  </si>
  <si>
    <t>精伦电子</t>
  </si>
  <si>
    <t>600498.SH</t>
  </si>
  <si>
    <t>烽火通信</t>
  </si>
  <si>
    <t>600680.SH</t>
  </si>
  <si>
    <t>上海普天</t>
  </si>
  <si>
    <t>600775.SH</t>
  </si>
  <si>
    <t>南京熊猫</t>
  </si>
  <si>
    <r>
      <rPr>
        <b/>
        <sz val="10"/>
        <color theme="0"/>
        <rFont val="宋体"/>
        <family val="3"/>
        <charset val="134"/>
      </rPr>
      <t xml:space="preserve">上年同期
</t>
    </r>
    <r>
      <rPr>
        <b/>
        <sz val="10"/>
        <color theme="0"/>
        <rFont val="Calibri"/>
        <family val="2"/>
      </rPr>
      <t>(</t>
    </r>
    <r>
      <rPr>
        <b/>
        <sz val="10"/>
        <color theme="0"/>
        <rFont val="宋体"/>
        <family val="3"/>
        <charset val="134"/>
      </rPr>
      <t>调整后</t>
    </r>
    <r>
      <rPr>
        <b/>
        <sz val="10"/>
        <color theme="0"/>
        <rFont val="Calibri"/>
        <family val="2"/>
      </rPr>
      <t>)</t>
    </r>
    <phoneticPr fontId="4" type="noConversion"/>
  </si>
  <si>
    <r>
      <rPr>
        <b/>
        <sz val="10"/>
        <color theme="0"/>
        <rFont val="宋体"/>
        <family val="3"/>
        <charset val="134"/>
      </rPr>
      <t xml:space="preserve">上年同期
</t>
    </r>
    <r>
      <rPr>
        <b/>
        <sz val="10"/>
        <color theme="0"/>
        <rFont val="Calibri"/>
        <family val="2"/>
      </rPr>
      <t>(</t>
    </r>
    <r>
      <rPr>
        <b/>
        <sz val="10"/>
        <color theme="0"/>
        <rFont val="宋体"/>
        <family val="3"/>
        <charset val="134"/>
      </rPr>
      <t>调整后</t>
    </r>
    <r>
      <rPr>
        <b/>
        <sz val="10"/>
        <color theme="0"/>
        <rFont val="Calibri"/>
        <family val="2"/>
      </rPr>
      <t>)</t>
    </r>
    <phoneticPr fontId="4" type="noConversion"/>
  </si>
  <si>
    <t>投资评级：看好</t>
    <phoneticPr fontId="4" type="noConversion"/>
  </si>
  <si>
    <t>全球
(百万）</t>
    <phoneticPr fontId="73" type="noConversion"/>
  </si>
  <si>
    <t>中移动
(万）</t>
    <phoneticPr fontId="73" type="noConversion"/>
  </si>
  <si>
    <t>板块PE（TTM 2014.8.22）</t>
    <phoneticPr fontId="73" type="noConversion"/>
  </si>
  <si>
    <t>中国移动持续加码云计算：计划构建4000人研发运营团队</t>
    <phoneticPr fontId="97" type="noConversion"/>
  </si>
  <si>
    <t xml:space="preserve"> 8月25日早间消息 在日前某公开场合，中国移动副总裁李正茂表示，大数据对于运营商转型升级具有重大的战略意义。中国移动在大数据的具体研发、产业合作与对外应用方面，也进行了一些积极探索和实践。
在自主研发方面，中国移动从07年起启动了大云研发计划，构建了海量存储处理和数据分析和挖掘等核心能力。到目前为止，大云的大数据相关产品已经在17个省市进行了超过100项应用试点和商用，部署规模超过了3000台服务器，17个P的存储，在快速响应市场需求的同时也降低了企业运营成本。
今年，中国移动成立了苏州研发中心，计划构建3000-4000人的研发团队和运营团队，宗旨就是要进一步完善云计算和大数据产品体系，尽快形成国际一流的云计算和大数据服务能力。
在产业合作方面，中国移动一直秉承开放共赢理念，推动云计算和大数据技术的成熟和产业健康发展。我们构建了大云产业联盟，与技术提供商、集成商、高等院校、政府机构等超过50家单位，在核心模块合作、授权技术服务、应用开发技术攻关等产业不同层面开展了合作。我们还积极参与了国内、国际标准化和开源组织工作，在TMF完成了大数据报告并完成发布，牵头完成了弹性应用计算接口等国家标准的制定。
在大数据对内的研究探索方面，中国移动率先提出了大数据超细分微营销精服务的理念，在客户服务、市场营销等方面，也有不少成功案例。现阶段的工作，更多集中在应对数据规模增长和促进企业不同专业领域数据融合上面，以及不同程度的发挥数据价值。</t>
    <phoneticPr fontId="97" type="noConversion"/>
  </si>
  <si>
    <t>中国电信将积极争取在低频段部署VoLTE</t>
    <phoneticPr fontId="97" type="noConversion"/>
  </si>
  <si>
    <t>8月25日早间消息 在日前某公开场合，来自中国电信的技术专家戴国华表示，中国电信将争取在低频段部署VoLTE。
戴国华指出，低频段部署将会极大的降低部署VoLTE的成本和难度。
目前，中国电信正在规划或部署的频段有B26、B3、B1、B40和B41，其中B40和B41是TDD频段，B26、B3、B1是FDD频段。在这五个频段中，最低频段是Band 26(821-835MHz/866-880MHz)，该频段也是中国电信CDMA网络的主力部署频段。显然，中国电信希望能够在该频段上部署VoLTE。
业内人士指出，中国电信的想法虽然好，但仍需要过两道门槛。第一是技术门槛，中国电信需要对部分频段进行清频，可能会对现网用户感知造成不利影响；第二是监管门槛，政府部门虽然允许运营商可以灵活使用3G/4G频谱，但Band 26到底是属于2G还是3G频段并没有明确。</t>
    <phoneticPr fontId="97" type="noConversion"/>
  </si>
  <si>
    <t>联通部分城市2G基站将退网 让出频率发展4G</t>
    <phoneticPr fontId="97" type="noConversion"/>
  </si>
  <si>
    <t>8月25日消息，知情人士透露，为了发展4G，中国联通在部分4G融合组网试点城市将被迫让部分2G网络退网，以便保证4G有更多的频率带宽，这既反映联通在FDD频率资源上获得的国家支持力度不够，同时又反映了联通建设FDD网络的决心。
此前6月27日，工信部批准中国联通和中国电信在全国16个城市进行混合组网实验，即4G网络可采用TDD和FDD两种制式。据了解，中国联通集团总体的建网思路是3G是语音和数据的主力承载网，4G是高速数据业务接口，其中4G网络部署以网络竞争力和投资效率双提升的原则进行部署。
据悉，联通2G清频退网的主要发生在联通开通4G混合组网的16个城市中，由于上行1755-1765 MHz /下行1850-1860 MHz段2*10M频率将归联通使用，为了满足4G网络的频段需求，联通将对于原有2G网络进行清频。
以上海联通为例，上海联通已经开通4000个4G基站，上海外环内以及郊区的重点城镇均有良好的4G信号。据悉，未来FDD制式将是上海联通数据主力承载网，TDD制式则在重要热点数据地区提供服务。为保证FDD网络有更高速的带宽，今年5月份，上海联通对2G网络进行部分退网，拿出了10 MHz资源并入FDD网络，加上FDD原本的10 MHz，使得FDD实现了20 MHz宽带，上海联通将建4000个FDD基站，与3G基站数相当。
从技术上来说，这其实并不难，就是把2G基站升级改造成4G基站，让出的频率归4G使用，这样，联通在部分城市可尽快过渡到4G，对用户并无坏处。不过，2G基站退网后，对于只会打电话的2G用户来说不利，2G信号将变弱。</t>
    <phoneticPr fontId="97" type="noConversion"/>
  </si>
  <si>
    <t>中移动整合五基地新媒体公司推改革</t>
    <phoneticPr fontId="97" type="noConversion"/>
  </si>
  <si>
    <t>记者8月24日从中移动官方证实，中移动已确定将在集团公司层面成立一家“新媒体公司”，整合音乐、阅读、游戏、动漫、视频五大内容业务基地，目前该公司筹备组已成立并正常运转。
根据中移动官方确认的信息，中移动数据部总经理刘昕已被任命为“新媒体公司”筹备组组长。
“虽然叫‘新媒体公司’这个名称，但和我们通常理解的‘新媒体’概念不太一样，它的目标是和互联网公司开展竞合。”一位不愿透露姓名的中移动内部人士接受《第一财经日报》记者采访时表示。
一位接近中移动的人士告诉记者，除了筹组上述“新媒体公司”以外，中移动还在谋划基于其他业务基地单独成立公司。
五大基地整合
公开资料显示，中移动分别有下属五个内容基地，包括四川音乐基地、浙江阅读基地、江苏游戏基地、福建动漫基地和上海视频基地。同时下属还有辽宁位置服务基地、湖南电子商务基地、重庆物联网基地等其他业务基地。
根据记者了解，中移动下属的九大业务基地分别隶属于各省份分公司，业务开展相对独立。
前不久，中国移动董事长奚国华曾公开表示，将对中移动下属的五大内容基地进行公司化改造，不排除采用混合所有制模式。中移动总裁李跃也曾表示，中移动的“集团—省—市—县—乡镇(片区)五级体系”亟待改变，“层级多、流程长、权力分散，难以适应移动互联网时代发展需要”。
“当时已经意识到发展趋势是集中化，基地模式可以满足一点接入、全网服务，从集团公司来讲降低了产品成本。”上述中移动内部人士对记者说，中移动并未否认基地模式在发展中发挥的作用。
不过，“基地模式整个链条比较长，从省公司再到集团，中间隔了一层，不可能像互联网公司那么快。”上述人士称，中移动的考虑是，要适应与互联网公司竞争新形势，原有模式必须改革。
“将来新媒体公司出来后，并不是只看短期业务增长率，还要看如何适应互联网公司的游戏规则。”上述接近中移动的人士告诉记者，“新媒体公司”成立之初，因为不能进行交叉捆绑，公司收入反而可能会下滑，“这正是适应互联网游戏规则的痛苦转身。”
据悉，中移动目前下属有国际公司、政企公司、终端公司、物联网公司、铁通公司等专业公司。此前曾有消息传出，中移动今年要组建三个专业公司，分别是在线服务公司、移动互联网公司、新媒体公司，未来还有可能组建位置公司、支付公司、IT公司。
上述中移动内部人士向记者表示，“公司化”是中移动原独立业务基地改革方向，在五大内容基地之外，独立的业务基地有望单独成立公司，在管理架构上会有所调整。
改革难点在内部
“很早我们就发现基地模式有利有弊，讨论如何以新组织机构、业务模式支持互联网业务的创新和发展。”上述中移动内部人士说。
因为种种原因，这种讨论要落实起来需要突破许多阻碍。“到底是母子制，还是祖孙制，是成立一家公司，还是多家公司，这些问题都需要抉择。各种方案讨论比较多，没有任何一个完美方案。”上述人士说。
上述接近中移动的人士告诉记者，虽然中移动九大基地都是互联网性质，但提炼共性、划分业务范围首先需要挑战自我，对新成立的公司而言，首先要理顺内部机制、改变传统运营商工作模式，之后才谈得上挑战互联网公司。
“以前这五大基地是隶属于省公司，管理上、模式上、流程规则上都跟省公司走得更近一些，现在要在五个公司之上整合成一个公司，每个省都要做很大调整。所以成立筹备组的目的是平滑过渡。”上述人士说。
目前，如何让业务基地平稳过渡到“新媒体公司”，对中移动而言依然是一大挑战。</t>
    <phoneticPr fontId="97" type="noConversion"/>
  </si>
  <si>
    <t xml:space="preserve">8月25日早间消息 LTE在全球的大规模部署，正在加快移动用户向4G网络迁移的速度，激增移动互联网业务的数据流量消费。据Strategy Analytics预测，全球LTE网络的业务收入占全球移动业务总收入的比例将从2013年的10%增长至2018年的50%左右。
LTE迅猛的发展态势同样刺激了我国的移动业务需求。据统计，2013年，我国移动互联网的非话音收入首次超过话音收入；相比2012年增长了71%；而这一数据在2014年会持续增加。
“快速增长的业务需求为现阶段正快速建网的运营商带来了挑战，LTE网络建设不仅要快，更要满足激增的业务需求，保障用户体验，”，大唐移动移动通信事业部系统部经理任世岩说。
LTE面临网络建设周期缩减挑战
每一个新建的网络都是从部署到运营再到发展逐步完善的，例如中国的3G网络从08年开始建设，直到近两年间才基本实现了无缝覆盖，并通过不断优化网络，大幅改善用户体验。
但这一情况可能在LTE网络商用过程中不再适用了。由于用户对于移动互联网需求愈发剧烈，用户向LTE网络迁移显得十分强烈。仅中移动4G用户目前已经突破两千万户，并预计今年可实现4G用户达五千万户的目标。可以说4G网络是在大规模建设的过程中就被用户大量使用。
这就需要运营商在建设过程中就要考虑未来的业务运营，以及网络演进问题。在高价值区域，基于不同应用场景，有针对性的采用不同建设手段实现无缝覆盖；在中价值区域，则结合宏站、室分、及部分小站给予良好覆盖；潜在价值区由于话务量中，用户增长快，可部署小站；在低价值区域，主要采用宏覆盖面给予保障。
任世岩表示，LTE的网络建设需要有步骤开展，可以大体分为三个阶段。在初期，语音业务仍主要由2、3G网络承载；LTE实现基础覆盖，通常优选较低的频段进行基础覆盖，采用另外频段（制式）进行补盲，热点区域则通过叠加多层网实现覆盖。在中期，话音方面，随着VoLTE的正式商用，LTE可以支持全业务，2/3G业务可以逐渐转移，进行频谱 refarming。数据方面，TDD小基站将成为补热和补盲的主力，并逐渐引入载波聚合，满足更大带宽的数据业务需求。远期则是2/3G退网，充分发掘频率资源。较低频段用于提升覆盖，较高频段用于提容量。通过实现TDD+FDD联合传输，宏微联合传输，形成多频段、双模立体网络。
小基站起大作用
随着全球移动互联网数据流量成倍增长，到2020年，流量增长将达1000倍。流量的激增已经使得宏站难以满足网络需求，小基站正成为网络补盲扩容的生力军。
作为领先的无线网络设备商， 大唐移动也针对这一情况推出了多种产品，  如大唐移动的微RRU具有体积小、重量轻、工程实施简便的优点，在满足密集城区补盲、补热覆盖等应用情况下有着独特的优势。在室外补盲方面，可进行同频补盲，采用定向天线朝向宏站的覆盖盲区 ；室外补热上，可实现异频补热，补热小区对原热点小区的分流作用明显 ；在室外覆盖室内补盲场景下，同频进行室内补盲；对楼宇进行室外覆盖室内时，提高发射功率，改善覆盖效果及提高室内用户的吞吐量 。
同时，面向企业和家庭用户，大唐移动的NEOsite解决方案可支持TD-SCDMA、TD-LTE、WLAN协同部署，并支持TD-SCDMA向TD-LTE平滑升级。支持各种回传网络，支持自配置，可方便实现支持即插即用，快速开通；单LTE支持双流MIMO；双载波CA提高系统容量，满足用户大数据浏览等功能。
增强融合组网能力
随着中国联通、中国电信开始建设FDD实验网，我国对TDD/FDD融合组网的需求也正不断加强。
作为TD产业链中重要的成员， 大唐移动不仅致力于TD产业链发展，也为运营商提供了FDD以及融合组网的相关设备与解决方案，助力运营商成功实现融合组网。现阶段，大唐移动不仅可以提供TD-LTE产品解决方案还可提供LTE FDD无线网全系列产品及解决方案，包括FDD、TDD宏覆盖、补盲补热、室内覆盖、Femoto等产品以及LTE无线多模网管、优化等解决方案。
据任世岩介绍，大唐移动已经推出了众多融合组网新产品，如LTE双模BBU，FDD  RRU/mTDRU等。
其中LTE双模BBU采用模块化堆叠设计，支持TD-LTE/LTE FDD制式的LTE，而体积仅有2U高、19英寸宽 ，小巧灵活“零占地、零承重”，并具备面向支持中长期LTE-A演进的多种技术能力，如CA、COMP、增强MIMO等。
大唐移动FDD  RRU/mTDRU产品可实现FDD宏蜂窝覆盖，其中FDD RRU支持Band 3，FDD 40M双载波应用，支持载波聚合，支持电调。而mTDRU面向LTE深度覆盖，支持40M带宽，可整合天线一体化安装，其B41频段支持2*20M双载波，并支持载波聚合。
“除了组网、设备外，在融合组网过程中，调度也将起到十分重要的作用，其能够充分发挥不同频段或者制式的作用，在容量吸收，负荷均衡方面更好的发挥融合的作用”，任世岩介绍。
任世岩称，TDD/FDD融合组网可以大体分为两个阶段，现阶段可以实现开机选网、空闲态的重选、连接态的切换以及负荷均衡。通过设置LTE系统内频率优先级，满足运营策略，譬如TDD做容量吸收；空闲态移动性管理上，异制式间基于频率优先级的小区重选（FDD-&gt;TDD）；业务态移动性管理方面，可基于覆盖情况进行切换。而TDD/FDD负载均衡，相当于一网多频段均衡分配业务承载 。
在后期，可以通过载波聚合、联合传输达到更高效率的融合组网。原来的负荷均衡通过切换，但如果采用载波聚合，就可以通过调度实现，一方面可以提升用户的峰值速率；另一方面从组网层面来讲也将有新的提升，通过在负荷低的时候把另外一种制式休眠，还可起到降低能耗的效果。 </t>
    <phoneticPr fontId="4" type="noConversion"/>
  </si>
  <si>
    <t>中国电信和IBM联手向中小企业提供云计算服务</t>
    <phoneticPr fontId="97" type="noConversion"/>
  </si>
  <si>
    <t xml:space="preserve"> 国电信集团公司与IBM公司日前签署合作协议，旨在共同帮助中小企业实施安全、高性价比且可扩展的SAP（企业管理解决方案）云。
根据合作协议，中国电信将为企业级客户提供包括云平台资源、网络和设备等系统基础设施服务， IBM公司将负责整合软件、硬件和端到端的服务能力，共同为客户创建完整的SAP云。双方将携手为客户提供兼容性更强的无缝服务，在运行和维护当前应用的同时，能够将新应用迁移并整合到云环境中。
基于此云平台的SAP应用，将有助于中小型企业降低运营和应用管理成本。对于中国电信的企业级客户，无论是已经在内部实施了SAP，或者计划实施SAP，都可通过将这些SAP迁移到这个云平台上，或直接实施基于此云平台的SAP应用。基于云平台实施SAP不仅能够有效降低企业成本，提高项目实施进程，还能根据企业动态的业务需求提供项目实施的扩展性和弹性。
IBM公司丰富的云计算和SAP实施经验将为中小型企业客户实施SAP带来巨大价值。中小型企业客户可以利用该云平台获得IBM的业务转型经验，进而通过优化成本模式提高业务流程的效率和竞争力。
据了解，中国电信和IBM公司初期主要为广东地区的客户提供服务，未来服务项目还将扩展到长江三角洲、珠江三角洲以及京津等重点地区。
中国电信表示，中国电信将与IBM紧密合作，积极推动企业级应用技术与广泛的网络基础设施的结合，依托双方技术和服务优势，提供优质云服务，以满足更多企业的需求。
IBM公司大中华区董事长兼首席执行总裁钱大群说：“今天，中国电信和IBM在中国的云计算领域里共同迈出了重要的一步。我们与中国电信的合作将帮助中国的中小型企业更快地部署企业级云能力，并且帮助他们通过云而推动创新。”</t>
    <phoneticPr fontId="97" type="noConversion"/>
  </si>
  <si>
    <t>8月25日，据MarketWatch网站报道，市场研究公司ABI Research(以下简称“ABI”)发表报告称，今年第一季度全球移动服务营收同比增长0.58%至2640亿美元(约合人民币16267亿元)，预计今年全年将增长2.9%至1.01万亿美元(约合人民币62233亿元)，推动移动服务营收增长的主要因素是移动互联网市场的强劲增长。
激增的移动数据用户和增加的网络容量，将推动全球移动互联网服务营收在2019年达到4567亿美元(约合人民币28141亿元)——占到移动服务营收的44.7%。尽管从全球范围来看移动服务营收在增长，但西欧地区市场出现了滑坡，今年第一季度降幅达到了5.2%。
ABI研究分析师玛丽娜 鲁(Marina Lu)评论说，“面对由竞争激烈的移动市场带来的持续的价格压力，移动运营商被迫提高获得和留住用户的成本，保住自己的市场优势，从而影响了盈利能力。”
数据显示，欧洲各大移动运营商——沃达丰、西班牙电信、T-Mobile和Orange，今年第一季度的毛利率都有所滑坡，北美地区移动运营商的毛利润前景仍然乐观。
在ABI的盈利能力分析中，Verizon Wireless首次超过中国移动，成为今年第一季度利润最高的移动运营商，其次是中国移动和AT&amp;T。后付费用户的强劲增长、智能手机用户数量增长、增强的4G LTE(长期演进)智能手机产品线和有吸引力的服务价格，推动了Verizon Wireless利润的增长。另外，在每季度每用户贡献的毛利润排行榜上，Verizon Wireless(77.1美元，约合人民币475元)上升1位至第2位。
毫无疑问的是，快速增长的移动数据流量有助于抵消话音和短信ARPU(每用户平均收入)不断下滑的趋势造成的影响。ABI副总裁杰克 桑德斯(Jake Saunders)指出，“日本和韩国的移动运营商在不遗余力地推动移动数据流量的增长，预计2019年每名用户每月的移动数据流量将达到12GB。2019年全球移动数据流量将达到260.8艾字节，是今年的近6倍。</t>
    <phoneticPr fontId="4" type="noConversion"/>
  </si>
  <si>
    <t>工信部发放第三批虚拟运营牌照 已有25家企业入围</t>
    <phoneticPr fontId="4" type="noConversion"/>
  </si>
  <si>
    <t>8月25日消息 工信部今日向6家民营企业发放了第三批移动通信转售业务试点批文，已累计有25家民营企业获得移动通信转售业务牌照。
获得第三批试点批文的企业有：贵阳朗玛信息技术股份有限公司、深圳市中兴视通科技有限公司、用友移动通信技术服务有限公司、中邮世纪（北京）通信技术有限公司、北京世纪互联宽带数据中心有限公司、银盛电子支付科技有限公司。
去年年底，工信部向11家民营企业发放首批虚拟运营商牌照。获得首批试点批文的企业有：天音通信有限公司、浙江连连科技有限公司、北京乐语世纪通信设备连锁有限公司、北京华翔联信科技有限公司、北京京东叁佰陆拾度电子商务有限公司、北京北纬通信科技股份有限公司、北京万网志成科技有限公司、北京迪信通通信服务有限公司、北京分享在线网络技术有限公司、巴士在线控股有限公司、话机世界数码连锁集团股份有限公司。
今年1月份，工信部发放第二批虚拟运营商牌照，包括深圳市爱施德股份有限公司、厦门三五互联科技股份有限公司、苏州蜗牛数字科技股份有限公司、北京国美电器有限公司、苏宁云商集团股份有限公司、中期集团有限公司、长江时代通信股份有限公司、远特（北京）通信技术有限公司8家企业获得牌照。</t>
    <phoneticPr fontId="4" type="noConversion"/>
  </si>
  <si>
    <t>踏入一块新天地：4G LTE全面挺进大交通领域</t>
    <phoneticPr fontId="4" type="noConversion"/>
  </si>
  <si>
    <t>从快到优：大唐移动打造4G精品网络</t>
    <phoneticPr fontId="4" type="noConversion"/>
  </si>
  <si>
    <t>远特下月将发虚商品牌 聚焦企业综合通信和行业定制</t>
    <phoneticPr fontId="4" type="noConversion"/>
  </si>
  <si>
    <t>8月25日下午消息 作为移动转售牌照持有者--远特通信也将于下月发布虚商品牌。笔者从知情人士获悉，远特将于下月发布虚拟运营商品牌，其将有别于原有品牌，并将聚焦在企业综合通信和行业定制化的产品和服务上，而不是个人用户。
企业通信个性化需求旺盛为虚商带来机会
随着移动互联网的不断发展，企业在高效管理、信息安全等方面的需求不断更新，企业通信早已不是做个电话会议，视频会议那样简单。
融合通信，多媒体需求，每个行业特殊的需求已经将原有的企业通信彻底改变。同时，随着电信技术不断更新、发展，电信业务种类激增，用户对于电信业务的个性化需求不断增加。这就造成从企业需求到用户习惯已经不能适应传统大众化的企业通信产品。
个性化的企业通信产品正受到越来越多的企业热爱。这也为虚拟运营商做细分市场带来了机会。
远特相关人士表示，多家虚商+传统运营商的格局已定，小型的虚商必须在细分市场上找到自己的定位和目标，在特色业务上作为补充，为企业和行业用户提供更加丰富、个性化、专业化的服务；通过自身优势制定营销政策，创立具有自身特色的品牌形象。
精耕企业通信的虚商大有作为
远特正是一家在企业通信上拥有优势，并可大有作为的企业。据悉，目前，远特在企业级应用上已经有着自己的品牌与成熟的解决方案，在将170号码引入的过程中优势明显。在原有特色业务如：会直通电话会议、Fax99网络传真和400企业总机业务的积累下，对企业的需求有了更细分的分析和理解。如何能给企业提供随时随地的可信、可靠的服务，让企业可以无忧的、快速的引入合作方，实现企业和行业用户的企业通讯方面的融合，减少资源重复浪费和不合理有效的利用，变成下一步远特的首要目标和任务。
而加入170号码更是给了远特企业通信应用无限的想象空间。如目前，远特正与业内专业的合作伙伴合作，从客户需求出发，为企业和行业用户提供定制专属的套餐及统一的综合企业方案，力争为企业客户寻找个性化解决方案。
了解行业需求，定制专业方案
站在企业的角度看，互联网环境下的企业通信不再是位于企业内部的独立完整系统，而是按照水平化结构被有机地划分为不同的层面，企业只保留由各种通讯终端和计算终端组成的接入层面，控制层面交给电信运营商，对接入层面的各种终端进行会话控制和媒体控制，而在业务层面，互联网服务提供商或虚拟运营商将企业的业 务流程抽象成业务逻辑，并通过控制层接口为接入层的企业提供丰富而又个性化的业务和应用，由此构成一个以业务运营为特征的企业通信市场新业态。
而谁能真正了解企业需求，提供个性化业务和应用，谁就能在这个市场活动全新的机遇。
远特从申请牌照起就在做着准备，如通过合作伙伴的优势来补足自己的短板，同时，进一步发挥自己的优势能力，同时可以更好的了解企业通信市场需求。
除了为企业提供个性化的服务外，安全问题也是远特重点关注的方向。由于棱镜门事件，众多系统，软件存在后门现象的出现，不仅是政府部门，企业均将信息安全问题摆在了十分重要的位置。而远特通过引入合作伙伴，从终端、传输、加密，多身份认证等方面提供全周期的安全防护以全面的帮助企业提升通信安全。据悉，其业务还将扩展到物联网和车联网等不同行业领域。</t>
    <phoneticPr fontId="4" type="noConversion"/>
  </si>
  <si>
    <t>我国信息消费整体规模达1.34万亿 同比增长20%</t>
    <phoneticPr fontId="4" type="noConversion"/>
  </si>
  <si>
    <t>酷派旗下大神品牌独立运营 后续增两系列产品</t>
    <phoneticPr fontId="4" type="noConversion"/>
  </si>
  <si>
    <t>8月27日消息电商品牌独立运营，这似乎成了近两年手机企业的主旋律，昨天，成长了250天的酷派旗下大神品牌也正式宣布独立运营，并发布了5款大神品牌新品，它们分别是大神F2、大神F1电信版、大神F1青春版、大神擎天移动电源以及大神3D虚拟现实头盔。
据酷派互联网及电商总裁祝芳浩介绍，售价为999元的大神F2将于8月27日开启全网预约，9月2日发售移动4G版F2，联通4G版和电信4G版的F2产品将于10月和11月发售。当天发布的F1电信版也以799元的价位赚足了眼球。
大神F2拥有多项卖点，双卡8核，CoolUI 5.7的诸多变革，360°终极全景拍摄、先拍照后对焦、悦音技术等功能都将给用户带来更好的体验。与此同时，发布会前卖的关子“2的F次方”也揭晓于发布会现场，即：双（2）卡，4G，8核，16G ROM，32G扩展支持，64位处理器。
酷派旗下大神品牌独立运营 后续增两系列产品
作为一款电商产品，大神F2的渠道自然采取线上模式，8月27日，酷派商城、QQ空间、京东商城、微信、手机QQ以及中国移动10085共计6大渠道将进行同步首发。祝芳浩表示，一定要严格控制“黄牛”的数量，让最终用户能直接拿到产品。
大神正式独立运营
大神从2014年1月8日诞生到8月26日F2的出世经历了250天。在这期间，大神与京东商城签署了100亿元战略合作、推出了520大神节、618电商节京东大神日等事件为大神团队树立了坚实的信心，也为大神在电商品牌中建立了行业的市场地位。
“大神独立运营后，在产品、品牌和用户方面都将实现独立。大神团队的组织体系首先是独立的，今后产品可以独立规划，品牌可以独立运作，用户也可以独立支撑和运营，包括公司的UI设计团队也并入到了大神的团队中。”祝芳浩称酷派董事长郭德英在大神上倾注的时间和精力已经超过了酷派。
大神产品的供应链也将独立运作，产品独立计划，独立的交付团队，产品推出的节奏完全由电商产品线自己来控制。不过，只有具有规模的供应链才能够获得价格优势，所以，即便是供应链独立，大神还是需要与酷派采购共用。
丰富产品线
F2发布当天，大神推出的产品不止一款，从手机到电源再到可穿戴设备全都覆盖。今年6月4日，更为廉价的大神Note产品于腾讯QQ空间首发，虽然当时只是30万台的预售预期，但是，20万次/秒的并发使得酷派商城数度宕机。
虽然年初推出的F1并不是4G版本，但是，移动版和联通版的F1在今年上半年的合计销量已经超过了500万台，大神Note上市不足3个月，销量也已经突破了200万台。“与公司年初设定的目标一致，产品接续得很漂亮，当然，这样得益于供应链有基础，而且与京东、天猫等合作也让大神学习到了互联网更加弹性的供货要求。”
已经发布的F1和F2将大神的F系列锁定在了千元价位档，大神Note则更为廉价，独立运营后的大神是否在中高端产品上有所考虑？祝芳浩给予了肯定的回答。“大神产品要全面布局，后续会推出N系列和X系列产品，希望在各个方面都能上一个台阶。”
极致+用户+坚持
虽然在互联网这个领域还不到一年的时间，但是大神对于互联网产品的营销有了更新的体会。“作为电商产品，首先在产品上要做到极致。酷派本质上也是做产品的企业，基因于此，所以，产品是第一位的，只有高品质的产品才能经得住市场的考验。”
酷派旗下大神品牌独立运营 后续增两系列产品
祝芳浩认为，除了极致外，还有两个元素来定位大神产品----用户和坚持。用户的使用将帮助产品产生口碑，据祝芳浩介绍，大神F1在京东商城始终保持着97%的好评率，所以，关心用户体验已经成为大神产品的重中之重。
“以前，郭总会更多的将自己的想法融入到产品中，现在，粉丝们的想法会发挥更大的作用。”祝芳浩说。大神目前的粉丝营销还只是基于线上的层面，公司要求总监以上的领导要亲自到酷友社区内回答粉丝提出的问题。“这半年来，郭总的转变挺大，粉丝在反向推动公司内部的变化。”
贵在坚持，做人如此，做事亦然。“大神作为一个新生团队，首先要活下去，所以，需要公司领导的坚定支持，只有他们不急躁地坚持下去，大神团队才能够不犯只追求销量的本末倒置作法，坚持做好用户体验，推出用户口碑好的产品，大神才能够走得更长、走得更远。”祝芳浩说。</t>
    <phoneticPr fontId="4" type="noConversion"/>
  </si>
  <si>
    <t>火狐智能手机印度开卖 售价33美元</t>
    <phoneticPr fontId="4" type="noConversion"/>
  </si>
  <si>
    <t>火狐浏览器开发商Mozilla周一宣布，该公司首款廉价智能手机Cloud FX已开始在印度市场发售。该产品搭载Mozilla开发的火狐操作系统，售价仅为1999卢比（约合33美元），旨在让开源的火狐操作系统在快速增长的印度智能手机市场获取市场份额。
Mozilla驻台北产品营销总监简·徐（Jane Hsu）在新德里举行的产品发布会中表示，Cloud FX将搭载火狐操作系统，通过自己的应用商店提供游戏和其它内容。Cloud FX拥有128MB的RAM，两个百万像素的摄像头，以及一款1GHz的处理器。
火狐智能手机印度开卖 售价33美元
Mozilla的廉价智能手机有望在印度市场获得用户追捧。当前，通过智能手机上网的印度网民数量已超过了计算机用户数量。英国营销公司Mediacells预计，印度今年的智能手机销售总量将达到约2.25亿部。
简·徐表示，“功能机用户的最大障碍是成本和实用性。至于向功能机用户提供的拥有有限互联网功能的设备，我们认为Cloud FX是最好的产品。”
Cloud FX由印度公司Intex Technologies代工生产，周一通过印度电子商务网站Snapdeal.com开始销售。Mozilla今年还将会在印度市场推出一款售价为38美元的智能手机，该产品将由印度公司Spice Mobility Ltd.代工生产。简·徐表示，Mozilla未来几周还将会宣布与印度智能手机制造商的合作消息，但拒绝就此透露详情。
Mozilla去年7月向拉美和欧洲市场推出了中端智能手机，这些产品均获得了本土运营商的补贴。印度市场也是火狐操作系统进入的第一个亚洲市场。
市场调研公司Strategy Analytics此前预计，火狐操作系统今年将占据全球智能手机操作系统市场1%的份额，到2018年份额将升至3%。该公司还预计，Android在今年的份额将达到77%；iOS的份额将达到16%；Windows的份额为5%。</t>
    <phoneticPr fontId="4" type="noConversion"/>
  </si>
  <si>
    <t>光迅科技布局NGPON全系列产品 已开始批量销售</t>
    <phoneticPr fontId="4" type="noConversion"/>
  </si>
  <si>
    <t>8月26日 今年中国三大运营商大力投资建设LTE网络，PON招标规模出现了缩水。但FTTH市场似乎并未止步，PON在庞大的基础上，今年出货量仍然在增长，据C114了解，今年PON市场甚至出现了产能不足，交付能力成为供应商面临的最大问题。
光迅科技数据与接入产品业务部副总经理、接入模块及终端产品线经理张军认为，LTE对FTTH的影响是短期的，FTTH与LTE存在相互替代和相互补充的关系，部分运营商也在考虑用PON做无线回传，从另一方面推动PON市场的发展。“市场没有此前预计的悲观，我们有不少客户今年的峰值需求出现同比增长。市场调研机构（OVUM）也上调了PON市场前景。”
从运营商的集采来看，当前市场主流的、出货量占绝对份额的产品仍然是传统G/EPON。但光迅科技的PON产品线已经悄然升级，研制了NGPON全系列的产品，包括10G EPON对称/非对称的ONU/OLT，以及XGPON1的ONU/OLT。张军透露，NGPON相关产品今年已形成批量销售，销售额超过1000万元。
张军指出，从技术来看，按照业界普遍认可的PON演进趋势，EPON将升级为10G EPON，GPON会升级为XGPON1，这些已经有标准支撑。这些标准最终会统一到NGPON2，包括WDM PON和TWDM PON，其中更受关注的应该是TWDM PON，也就是40G PON。“预计明年NGPON2标准也会正式颁布，市场走向很清晰。”
从市场看，NGPON的市场已经逐步启动，亚洲仍然是重点的应用地区，国内的运营商正在推动NGPON的市场发展，日本和韩国的测试进度非常快，甚至东南亚市场表现也很积极。同时，欧美的客户对NGPON产品关注程度在逐步提高，多家客户都提出了样品测试的需求，在合适的时间应该会快速启动。“光迅科技对NGPON市场已经做好了准备，应该会占据较大市场份额。”
张军的底气来自于光迅科技过去几年来的技术储备与研发进展，今年推出的NGPON全系列产品秉承了PON上一代产品的特点大量采用自制的光芯片。如在募投项目的支持下，EML管芯达到批量化后，自制管芯的优势将更加明显，在交付和成本方面推动公司业务的拓展。
事实上，由于市场总量巨大且门槛降低，目前PON市场竞争极其激烈，不少厂商虽然满负荷生产，但同时也面临 “增量不增收”的尴尬，连OLT端也未能幸免，价格压力非常大。光迅科技一方面通过垂直整合降低成本，全部采用自制芯片；另一方面，光迅科技从产品设计阶段就重视对质量的管控，良好的质量管控体系和交付能力帮助积累了口碑，避免了无谓损失，从长远看也降低了整体成本。
低端市场竞争的激烈程度超出想象。因此，光迅科技从成本考虑出发，也适当放弃了部分成熟产品的订单，将更多精力转向XGPON市场，在市场尚未完全起步之前未雨绸缪，奠定未来的领导地位。同时，光迅科技也启动了NGPON2的研发工作。
XGPON展现出较高的技术门槛，限制了部分主打价格竞争的厂商，为市场的有序竞争创造了条件。本月光迅科技最新发布的GPON OLT Class C+光模块，内置OTDR（光时域反射仪）功能，解决了传统GPON OLT光模块的实时诊断监测功能有限，无法对常见的光纤、连接器故障定位和提前预警，造成运维成本高和效率低的问题。经与电信运营商联合测试，其OTDR功能可直接穿透20km光纤和分路器，监测ONU端的光路异常。据了解，这款产品也即将批量商用。</t>
    <phoneticPr fontId="4" type="noConversion"/>
  </si>
  <si>
    <t>LTE 450MHz商用启航 华为助力UKKO揭开农村宽带覆盖新篇章</t>
    <phoneticPr fontId="4" type="noConversion"/>
  </si>
  <si>
    <t>8月20日下午，芬兰首都赫尔辛基，经过1个多月的努力，华为成功帮助芬兰运营商UKKO开通基于LTE 450MHz商用网络的数据业务。该网络使用3MHz带宽，可实现平均8.5Mbps的下行速率，这是全球LTE 450MHz产业发展的里程碑，标志着LTE 450MHz的全球商用进程正式启航。
在全球运营商均面临频谱资源短缺的情况下，450MHz频段作为LTE新晋频谱，依托其广覆盖、低成本的优势，将为农村宽带普及提供极大便利。华为作为UKKO建网的战略合作伙伴，独家提供端到端的LTE 450MHz解决方案，包括业界第一款LTE 450MHz CPE，帮助运营商实现从CDMA 450MHz到LTE 450MHz的平滑升级，并能最大程度利用现网包括基站设备、站点、能源、天线等在内的设备，大幅减少设备投入。
建成后的450MHz网络将实现芬兰全国最大的LTE覆盖，将宽带互联网业务带入芬兰广袤的农村区域，包括偏远的森林区域，也将为当地政府和公共安全网络提供无线接入服务。
华为积极推动LTE 450MHz全球产业链的发展。早在2013年，华为就联合产业链合作伙伴推动将LTE 450MHz写入3GPP标准，并联合推出LTE 450MHz芯片和终端，同时还积极推动450MHz联盟成立，并组织数次产业活动。
芬兰UKKO LTE 450MHz网络商用，将拉开全球LTE 450MHz商用部署实践的序幕，使移动宽带服务带来的便利惠及更多人。</t>
    <phoneticPr fontId="4" type="noConversion"/>
  </si>
  <si>
    <t>中国电信与港中旅、云博产业在港签署电子金融战略合作协议</t>
    <phoneticPr fontId="97" type="noConversion"/>
  </si>
  <si>
    <t xml:space="preserve"> 8月26日，中国港中旅集团公司（“港中旅”）、中国电信集团公司（“中国电信”）、云博产业集团有限公司（“云博产业”）在香港签署战略合作协议，三方将在电子金融等信息服务领域开展深度合作，共同推动产业转型。
根据协议内容，三方将优势互补、共同提升旅游及电子金融等综合信息服务的能力与水平，在旅游、酒店、票务等领域开展深入合作。中国电信下属的天翼电子商务有限公司（“翼支付”）将提供线上线下支付收单服务，并与云博产业共同为港中旅经营的旅游、酒店、票务等领域拓宽支付渠道，开展POS机具布放、手机软件开发、手机二维码票务认证等合作；云博产业利用自身软件开发、支付平台建设能力为港中旅提供线上线下整体解决方案。三方还将在基础网络建设及运维服务、通讯及视频应用服务、综合信息化解决方案、信息应用及安全等方面开展业务合作，推动提升服务效率和服务水平。此外，三方还将共同开展深度创新研究，提升整体信息化能力，为港中旅经营范围内的销售业务建立线上、线下以及语音等业务受理渠道和客户服务渠道，并共同开展联合营销宣传活动。  
港中旅集团是中国旅游产业链最为完整、服务要素最为齐全、经营规模最大的旅游企业集团之一，目前集团旅游主业已形成香港、内地和海外一体化产业布局，涵盖旅行社、酒店、景区、在线旅游、客运、演艺、高尔夫等行业。
中国电信在国内的31个省（自治区、直辖市）以及欧美、亚太等区域的主要国家均设有分支机构，拥有全球规模最大的宽带互联网络和技术领先的移动通信网络，具备为全球客户提供跨地域、全业务的综合信息服务能力和客户服务渠道体系，目前拥有超过4亿用户。中国电信正积极建立翼支付电子金融板块，致力于第三方支付和互联网金融服务，将用五年左右时间，打造出具有互联网特征和运营商特点的现代金融企业群。
云博产业集团是业界率先提出通过四屏终端网络全覆盖便民卡工程服务于千家万户的公司，具有强大的产业资源集约型分析整合能力，曾为多家企业提供云共享和大数据分析服务。
此次战略合作协议的签署，将推动三方全面深化在旅游及电子金融领域的合作，共享各方的优势资源，深化沟通交流，拓宽合作领域，实现互利共赢。</t>
    <phoneticPr fontId="97" type="noConversion"/>
  </si>
  <si>
    <t>中国移动携手互联网公司开展全网流量统付合作</t>
    <phoneticPr fontId="97" type="noConversion"/>
  </si>
  <si>
    <t>2014年8月26日，中国移动在京分别与北京奇虎科技有限公司（以下简称“奇虎公司”）和新浪微博业务主营公司微梦创科网络科技有限公司（以下简称“新浪微博”）签署合作协议，这是中国移动首次与互联网公司开展全网流量统付业务合作。根据与奇虎公司的协议内容，中国移动将免除移动客户访问360手机助手相关板块、下载专区内APP所产生的所有流量费用。根据与新浪微博的框架协议，中国移动将针对其多项业务推出免流量产品。
流量统付业务是中国移动为集团客户定制的一款流量后向计费产品，指客户通过2G/3G/4G网络（不含WLAN）访问互联网时，产生的数据流量费用减免，由集团客户后向统付。中国移动的流量统付具备灵活的业务模式、4G的先发优势和完善的业务运营支撑能力，可基于中国移动核心网的能力满足集团客户不同的流量统付需求。
随着智能终端的快速普及和移动互联网的迅猛发展，互联网厂商已将移动互联网作为未来发展的主要方向，纷纷推出移动应用APP客户端，在流量经营时代，流量统付业务作为新兴的业务模式，可以有效的刺激数据流量增长，提高客户粘性，提升流量价值。特别对软件下载、社交等应用而言，流量统付业务提供的“前向使用，后向付费”功能，能为客户免去访问流量的费用，很大程度上能够提高用户活跃度和访问量，提升其与同类应用的差异化竞争力。
本次业务合作是中国移动流量统付业务覆盖全网用户的首次试水，未来，中国移动将探索更加丰富的业务模式，打消客户的流量使用顾虑，提升消费者的移动互联体验，打造基于TD-LTE的4G流量统付业务生态圈。</t>
    <phoneticPr fontId="97" type="noConversion"/>
  </si>
  <si>
    <t>法国电信巨头斥资150亿美元推动免费上网</t>
    <phoneticPr fontId="97" type="noConversion"/>
  </si>
  <si>
    <t>北京时间8月26日上午消息，据《福布斯》杂志网络版消息，法国移动运营商伊利亚特(Iliad)投资了一家能够使发展中国家实现免费且无需网线网的初创公司Open Garden。
OpenGarden目前的主要产品是FireChat应用程序，可以使用户在没有WiFi或者手机信号，即“断网”的情况下，依然在移动聊天室畅所欲言。FireChat所使用的网状网络技术，目标是要将让网络连接扩散至拥有智能手机的任何用户。
推动此次投资的关键人物是伊利亚特公司的大股东国亿万富豪泽维尔·尼尔(Xavier Niel)，不过Open Garden公司不肯透露尼尔的投资金额，仅表示他是参与该公司种子期融资的天使投资者之一。
此外，Open Garden还在A轮融资中成功募集到1060万美元，不过却不愿透露尼尔是否参与其中。
Open Garden表示，在人口密集的城市，为了让用户能够在没有WiFi或者手机信号的情况下连接网络，至少需要有7%的智能手机用户使用FireChat。
这家初创公司还承认这项技术可能要等上多年才会被广泛接受，不过这似乎并没有影响尼尔的投资兴趣。</t>
    <phoneticPr fontId="97" type="noConversion"/>
  </si>
  <si>
    <t>NSA内部搜索系统曝光：可查询全球通讯数据</t>
    <phoneticPr fontId="4" type="noConversion"/>
  </si>
  <si>
    <t>北京时间8月26日早间消息，据新闻网站The Intercept报道，美国国家安全局(以下简称“NSA”)2007年启动了一个名为ICREACH的搜索系统，使得美国20多个机构的成员可以快速过滤美国人和外国人的通讯元数据。
该系统的目的是方便相关机构迅速找出其感兴趣的人，并帮助探员监视国内外“情报目标”的活动。且不论ICREACH遍历8500亿元数据记录的技术能力(这一数据容量仍在增长)，ICREACH最大的资产之一或许就是它直观的界面。内部文件显示，该系统“像谷歌一样”，研究人员只需要输入电子邮箱或电话号码等简单的“过滤器”，便可详细查找元数据记录。
这并非ICREACH这个名字首次对外公布，专门报道“棱镜门”的记者格伦·格林沃尔德(Glenn Greenwald)撰写的《无处可藏》(No Place To Hide)一书就包含了一张幻灯片，凸显出通过ICREACH获取的元数据类型。
ICREACH最初主要是为了采集外国通讯网络中的信息，但The Intercept却发现，该系统也包含了“数百万没有任何不当行为的美国公民的记录”。
元数据包括了电话或信息的发送者和接收者，还可用于判断设备信息。虽然这看起来并不会构成太大威胁，但倘若汇总起来，便可了解某个人在何时做过什么事情。由于可供众多部门使用，因此该系统的能量不容小觑。而相关内部文档是几年前编写的，因此目前还不清楚ICREACH此后是否已经扩大了范围，或改变了方向。</t>
    <phoneticPr fontId="4" type="noConversion"/>
  </si>
  <si>
    <t>报告称今年全球移动服务营收将超1万亿美元 Verizon无线首次超越中国移动</t>
    <phoneticPr fontId="4" type="noConversion"/>
  </si>
  <si>
    <t>全球RAN市场上半年快速增长：爱立信、华为、诺基亚通信分列前三</t>
    <phoneticPr fontId="4" type="noConversion"/>
  </si>
  <si>
    <t>8月27日消息 根据市场研究公司Dell'Oro Group最新分析报告显示，全球无线接入网（RAN）市场在2014年第二季度以两位数的速度快速增长，是自2011年第三季度以来最快的同比增长。综合上半年情况来看，全球RAN市场在2014年上半年迎来了自2011年以来的最快增长，达160亿美元；爱立信以33%市场占有率仍居领导地位，华为和诺基亚通信的市场份额分别为24%、17%。
“在领先的LTE市场，如加拿大、日本、韩国和美国等出现的现象，随着服务提供商竞相完善LTE覆盖，我们可以看到在中国和欧洲部分地区也将呈现这样的趋势。”Dell'Oro Group的RAN和小蜂窝研究总监斯蒂芬·庞格拉茨（Stefan Pongratz）表示，“我们估计，在欧洲，LTE的部署几乎抵消了传统技术日益衰退所带来的影响；而在中国市场，4G的部署是今年上半年全球RAN增长最大的贡献因素。2014年上半年，除了亚太地区，整个RAN市场均以个位数高速率不断缩减。”
Dell'Oro Group报告显示，2014年上半年，爱立信、华为和诺基亚通信在WCDMA/LTE联合市场中的份额各占33%、24%和17%。在本季度以及连续四个季度的LTE RAN收入方面，爱立信、华为和阿尔卡特朗讯均分别位列第一、第二和第三名。
据Dell'Oro Group报告预计，2014年整个RAN（宏蜂窝和小蜂窝）市场将连续第二年以个位数低速率增长，而在2015年会有所下滑。
可以预见的是，LTE将成为未来全球RAN市场增长的主要驱动力。根据Dell'Oro Groups此前发布的报告显示，全球LTE RAN设备市场（同时包括宏蜂窝和小蜂窝）在未来五年将继续呈现惊人的增长，LTE RAN收入水平预计将超过2007年GSM技术和2011年WCDMA技术的RAN收入峰值水平。到2018年，LTE RAN收入将达到220亿美元。LTE覆盖范围扩大的势头以及用户的增速，将远超我们以前所经历过的所有移动通信技术。</t>
    <phoneticPr fontId="4" type="noConversion"/>
  </si>
  <si>
    <t>中国光纤上半年营收直逼10亿：束状光纤活动连接器均价跌破100元</t>
    <phoneticPr fontId="4" type="noConversion"/>
  </si>
  <si>
    <t>8月27日上午消息 河北光器件厂商——中国光纤网络系统集团有限公司（下称“中国光纤”）昨日下午公布了2014上半年财报。财报显示上半年实现营收9.84亿元，同比增长26.8%；净利润1.59亿元，同比增长23.3%。毛利率26.8%，去年同期为26.5%。
其中国内营收8.93亿元，同比增长28.3%，占总营收比重进一步扩大到91%。
中国光纤的主要产品是光纤活动连接器，最近两年其光纤配线架、分纤箱等FTTX光配线产品增长也非常快速。上半年其光纤活动连接器营收6.78亿元，同比增长11.7%；配线设备收入2.48亿元，同比增长105.9%。
该公司每年都在财报中公布具体的产品数据，今年上半年，其光纤活动连接器销售达1580.6万套，同比增长40.6%；其中国内销售同比增长41.9%，海外销售同比增长12.8%。
价格方面，销往国内市场的每套束状光纤活动连接器98.4元，非束状纤活动连接器32.8元，均价38.6元；去年同期分别是133.9元和40.4元，均价49.1元；前年同期则分别是163.7元和55.7元，均价69.5元。
可以看出，虽然最近两年其光纤活动连接器价格下滑幅度较大，但仍然保持高位，相比国内其他厂商往往非束状不足10元、束状不到40元的价格，可以说是天价。
据了解，由于光纤活动连接器技术含量低、市场门槛低，这几年来行业内厂商众多，竞争激烈。尤其电信运营商的集采，通常能够将价格压到极低的程度。当前国内做光纤活动连接器的其他大厂商，业务规模很难突破1亿元。</t>
    <phoneticPr fontId="4" type="noConversion"/>
  </si>
  <si>
    <t>招兵买马 阿里巴巴扩充国际企业事务部团队</t>
    <phoneticPr fontId="4" type="noConversion"/>
  </si>
  <si>
    <t>据美国商业资讯网站Bussiness Wire 8月26日消息，阿里巴巴集团于26日宣布任命Bob Christie、Jennifer Kuperman 以及Greg Jenkins为公司国际企业事务部新成员。Christie、 Kuperman、Jenkins的办公地点位于旧金山，将直接向阿里巴巴资深副总裁Jim Wilkinson汇报。
Bob Christie将出任国际媒体部副总裁，负责管理大中华区之外的媒体关系。他在业界有着广泛的媒体关系以及问题管理经验。他曾是纽约博雅公关亚总经理，前纽约时报公关高级副总裁，以及前道琼斯公司通讯部副总裁。
Jennifer Kuperman 将出任战略规划部副总裁，为阿里巴巴集团提供国际战略交流方案。Jennifer将为阿里巴巴带来全球化的公司定位与战略。Kuperman曾是Visa公司的资深副总裁及企业营销主管，曾任Visa公司执行总裁办公室主任。Kuperman从业之初是一名埃森哲咨询公司的管理顾问。
Greg Jenkins将出任国际企业事务部主管。Greg是一名经验丰富的国际沟通专家，有超过20年的从业经验。最近他供职于博然思维咨询公司。他具有广泛的国际经验，曾为一些跨国企业提供咨询建议，帮助企业注重企业信誉，问题管理以及危机公关。他曾经是Fox News Channel的制片人。
阿里巴巴成立于1999年，通过旗下交易市场协助世界各地数以百万计的买家和供应商从事网上生意。从毛商品价值量看，阿里巴巴是全球最大的在线及移动商业公司。阿里巴巴集团主要贸易包括：淘宝网、天猫、聚划算、支付宝等。</t>
    <phoneticPr fontId="4" type="noConversion"/>
  </si>
  <si>
    <t>王晓初：今年不增加资本开支 FDD投资400亿元</t>
    <phoneticPr fontId="97" type="noConversion"/>
  </si>
  <si>
    <t xml:space="preserve">8月27日下午消息（南山）中国电信在今天发布了2014年上半年财报。在下午举行的中期业绩记者会上，中国电信董事长王晓初表示，今年全年资本开支为803亿元，将有一半的投资用于发展4G网络（约400亿元）。据悉，上半年使用230.6亿元，仅占全年的28.7%。
这一资本开支相比年初计划并无变动。此前中国电信曾表示，全年的资本开支为803亿元，其中用于移动业务的资本开支为423亿元。今年若获发LTE FDD牌照,资本开支将额外增加200亿元。
很显然，下半年中国电信将加大资本开支，尤其是混合组网试验获批后，将加大4G网络混合组网建设。这也意味着下半年固网宽带的投资有可能被“挪用”。此前工信部电信研究院科技委常务副主任韦乐平表示，中国电信今年由于LTE建设，宽带投资将下降70%。 </t>
    <phoneticPr fontId="97" type="noConversion"/>
  </si>
  <si>
    <t>澳洲电信巨头破产诊断：高管薪酬暴涨</t>
    <phoneticPr fontId="97" type="noConversion"/>
  </si>
  <si>
    <t>2014年4月17日，澳大利亚电信公司One Tel破产程序最后结束。One Tel曾经是澳大利亚第四大电信巨头，在全球拥有超过240万客户，业务范围跨越8个国家。该破产程序最后引人瞩目之处是澳洲的两大富豪家族默多克家族和帕克家族，他们因作为One Tel的董事失职被判罚款4000万澳元，至此他们在One Tel的投资损失合计高达9亿澳元。
部分研究者认为，One Tel的陨落很大程度上与公司内部的信息系统失败有关，或者与公司文化有关，但最后的原因却可归结至公司治理机制运转不畅，包括：脆弱的内部控制体系;低质量的财务报告和审计报告;董事会对管理层的监督不力;董事会与管理层之间的沟通不畅，以及高管薪酬与公司业绩之间的联系脆弱等。
“过山车式”成长史
澳大利亚电信市场在上个世纪90年代初开始解除管制。1995年5月，One Tel公司成立，种子资本大约为500万澳元。初始的股权结构大致为：Optus(另一家主流电信公司)占28.5%;帕克家族占5%;更大头的是Kalara投资公司占50%，其直接控制人是One Tel的联合CEO Jodee Rich 和 Brad Keeling。
1997年11月，One Tel公司以每股2澳元的价格在澳大利亚证券交易所上市。1998年1月，该公司推出“全球战略”，业务开始急剧，扩张到美国和英国等欧洲国家。
1999年2月15日，默多克家族的新闻集团和帕克家族的PBL公司通过一系列复杂的安排，同意立即投资4.3亿澳元，以及未来投资2.8亿澳元，来换取One Tel公司40%的股份。在澳洲拥有一家领先的、客户规模高达200万用户的移动电话网络的梦想，让这两大富豪家族憧憬。这一年的11月23日，电信巨头朗讯科技宣布将为One Tel在欧洲建设成本或达100亿—200亿美元的移动网络来服务One Tel的欧洲客户。基于对未来(欧洲)业务发展的强烈憧憬，同一天One Tel股价升至历史最高的2.84澳元，市值高达53亿澳元，进入澳大利亚证券交易所前30大上市公司行列。
然而到了2000年8月，One Tel公司宣布，尽管销售收入比去年提高一倍，其1999—2000财年的经营亏损达创纪录的2.91亿澳元。2001年2月该公司透露，它在2000年7月至12月的损失高达1.32亿澳元， 2001年4月19日，公司现金储备降至仅2500万澳元。2001年5月16日，公司联合CEO Jodee Rich 和 Brad Keeling同时宣布辞职。
由于One Tel公司的两大股东默多克家族和派克家族拒绝继续提供资本，公司的现金流危机继续深化。2001年5月29日，公司新审计师安永估计，为了在6个月内维持上市地位，公司需要2.4亿—3.7亿的现金注入。5月31日，公司宣布进入托管程序。在公司股票最后一个交易日的2001年5月25日，股价已经戏剧式地跌至0.16澳元。
经过漫长的13年后，2014年4月17日， One Tel公司破产程序终于结束。
公司治理缺陷连连
One Tel的商业模式给包括默多克家族和派克家族在内的广大投资者带来巨大的损失，这与公司治理机制的一系列问题密切相关。
内控体系“简直是个玩笑”
据澳大利亚证监会提供的材料，One Tel公司联合CEO之一的Jodee Rich提供的证据表明，他很少看公司的试算表、月度董事会报告、债务人和债权人报告、待计费报告以及未兑现支票清单等。和CEO类似，公司的财务总监Mark Silbermann也很少看总账、日记账、试算表或其他主要或次要的会计记录。公司在一系列财务记录上存在不一致的情况，包括：月度试算表、应收账款的收账情况和余额、数据说明以及对息税折旧前利润等。One Tel公司没有一个实时或者接近实时的债务和债权人的风险描述系统。
总之，这些都表明One Tel公司的内部控制系统较弱。有公司的高级财务人员在事后说“这个地方简直是个玩笑。没有组织结构、没有会计系统、没有流程，也没有控制”。财务记录的准确以及完整性问题显然没有从高层管理人员那里获得优先对待。
与财务报告质量不高息息相关的另一个因素是审计质量。在过去四年期间One Tel一直雇佣BDO Nelson Parkhill (BDNP)为其审计师，该事务所均出具了“无保留意见”。澳大利亚特许会计师协会对One Tel的财务报告重新审查之后发现多达48项存疑之处，认为审计报告违反了澳大利亚公司法、澳大利亚会计准则和澳大利亚审计准则;该协会对主管One Tel审计的合伙人以及BDNP的主管合伙人公开训诫，并对BDNP罚款4.8万澳元。
低质量的财务报告和低质量的审计报告，阻碍了董事会及股东对公司真实的财务业绩和财务困境的了解，这反过来阻止了任何为挽救公司免于倒闭而采取的努力。
董事会会议竟由CEO主持
最近三年来One Tel公司的董事会组成也存在不少问题。
首先，尽管非执行董事在董事会中占多数，且董事长由非执行董事担任，但独立董事的数量和比例均太低。其中默多克和派克家族的代表均为股东，为关联非执行董事。Rodney Adler作为曾经的股东以及在初期引进风险投资股东Steve Gilbert，很难被定义为独立董事。董事长John Greaves通过执行期权在后来也变成了股东。Rodney Adler和董事长John Greaves与CEO的关系一直很密切，审计委员会均有Rodney Adler 和 John Greaves参加，审计和财务报告的低质量与之密切相关。总之，独立董事在董事会中并不占优。
在澳大利亚证券市场，无论是上市公司20强，还是50强，100强，200强，独立董事的比例一般大约在80%左右;非独立董事，包括执行董事和关联非执行董事仅占大约20%。One Tel公司的董事会组成意味着董事会组成不能满足“公司治理最佳实践”的要求，这为CEO的超强影响埋下伏笔。
比如，尽管董事长的主要职责之一就是主持董事会，作为董事长的John Greaves并不总是主持董事会。在1997—1998年度期间，有一次会议竟然让CEO来主持。在1998—1999年度期间，One Tel董事会一共开了十次会，但作为董事长的John Greaves仅主持了四次，剩下的六次中五次由CEO来主持，一次由财务总监来主持。在1999—2000年度期间，有两次董事会会议也是由CEO和财务总监分别主持的。总之，由执行董事(大部分是联合CEO之一的Jodee Rich)来主持会议，会混淆管理层和董事会的关系，并且弱化董事会对管理层的监督职能。这背后反映的另一个方面是CEO Jodee Rich在董事会和管理层关系方面的主导地位。
比如在2000年8月，根据帕克股东的陈述，当时他向CEO Jodee Rich询问公司的财务状况，Jodee Rich回答说“公司在2010年10月底就能取得1.15亿澳元的现金。公司的英国业务正在产生大量现金。它将是一个珠宝和现金牛”。虽然CEO Jodee Rich是一个有很大愿景的公司领导，更多关注全球扩张，却较少关注具体的细节比如现金收付系统。当没有足够的内部协助和外部监督的情况下，企业领导人个人建立“企业帝国”的野心会带来致命后果。派克也没有对此提出质疑，甚至解雇了他自己公司内部对该投资提出质疑的员工。
在此背景下，管理层对董事会的汇报也流于表面。比如，根据澳大利亚证监会披露的材料，尽管管理层每个月都要向董事会汇报包括收入、毛利润、经营费用、息税折旧前利润等信息，却没有包括现金，以及应收账款期限、债务人状况等债权信息。另外，尽管双月汇报中有现金信息，却没有包括未兑现支票的信息。管理层没有汇报，董事会中也没有人问。这反映出董事会成员过于信任以CEO Jodee Rich为主的管理层，或者没有足够的专业知识提出质疑。
也有观点认为，帕克家族和默多克家族在全球的多个行业有太多的投资，而没有更多的时间来关注这笔在One Tel 的投资。总之，这还是与董事会构成有关，董事会成员，特别是独立董事，应该有足够的时间和专业知识来监督管理层。
公司巨亏主要高管薪酬暴涨
One Tel公司前5名高管的年度薪酬在1996—1997年度期间为120万澳元，在1997—1998年度期间增长至大约200万澳元，在1998—1999年度期间进一步增长至330万澳元，在1999—2000年度期间的高管薪酬更如火箭般涨到1700万澳元。
一般来讲，高管薪酬应该与企业的经营绩效挂钩，或者与具体的财务指标比如资产回报率、股本回报率，或者与公司股价挂钩。就资产回报率而言，公司在最近三年期间是一直下滑的，而股价在1999年11月23日达到最高值后也直线下滑。1999—2000年度的情况更是特别离谱，该年度公司的税后经营利润为亏损2.9亿澳元，股价也跌至低于1澳元，但管理层薪酬却达到创历史新高的1700万。这反映One Tel公司管理层薪酬与经营绩效指标的脱钩。
除此之外，One Tel对公司董事以很容易的方式授予了大量期权。比如1998年6月30日，董事长John Greaves以每股0.13澳元不到的价格获得了近1700万股份。在1999年7月1日—8月16日期间，公司其他董事也以每股0.13澳元不到的价格获得了近670万股份。和当时如日中天的股价相比，这个价格简直就是白菜价了。
公司管理层薪酬与经营绩效指标脱钩的现象反映one Tel公司薪酬委员会的失职，背后反映的还是董事会组成欠妥当。有研究表明，公司治理较弱的公司，公司管理层通常会获得更多的薪酬。
One Tel公司如明星般的快速崛起和更快速的陨落无疑是一个悲剧。澳洲的两大富豪家族默多克和派克不但投资损失惨重，而且因作为董事失职而被罚款数千万，这个恶梦历经十余年才最终结束。中小投资者更是有损失，他们把监督管理层的职责委托给董事会的非执行董事，但事实证明问题并不成功。从监管和投资者的角度来看，都有很多教训可以吸取。
除了公司战略上的失误外，公司治理的缺陷可谓是重要原因。尽管CEO有强大的愿景，但在没有受到有效监督的情况下，公司最终酿成悲剧。</t>
    <phoneticPr fontId="97" type="noConversion"/>
  </si>
  <si>
    <t xml:space="preserve">德国电信将T-Mobile美国标价35美元/股待售 </t>
    <phoneticPr fontId="97" type="noConversion"/>
  </si>
  <si>
    <t xml:space="preserve">外电报道，德国电信(DTEGY.OO)愿意在对方出价不低于35美元/股的基础上谈判出售无线运营商T-Mobile(TMUS.N)美国公司。T-Mobile美国的股价闻讯拉升约1美元。
T-Mobile是美国第四大无线通讯运营商。本月稍早，日本软银公司突然决定放弃收购T-Mobile的美国分公司，而将工作重点放在与Sprint(S.N)公司进行整合上面。
此前有报道称，法国电信大鳄、亿万富豪泽维尔·尼尔(Xavier Niel)正在试图收购T-Mobile美国公司，另一方面他又投资一家能够使发展中国家实现免费且无需网线便能上网的初创公司。
尼尔目前是法国移动运营商伊利亚特公司(Iliad)的大股东。作为2014年福布斯全球最具创新力企业榜的上榜企业之一，伊利亚特公司在7月31日向T-Mobile美国提出150亿美元的全额现金收购要约。
</t>
    <phoneticPr fontId="97" type="noConversion"/>
  </si>
  <si>
    <t>工信部发布加强电信和互联网网络安全指导意见</t>
    <phoneticPr fontId="4" type="noConversion"/>
  </si>
  <si>
    <t>联通获准扩大LTE混合组网试验范围：新增北京天津等24城市</t>
    <phoneticPr fontId="97" type="noConversion"/>
  </si>
  <si>
    <t>8月28日晚间消息 中国联通今日发布公告，称工信部已批准其扩大LTE混合组网试验范围，由原来的16个城市扩增到40个城市。
此次新增24个城市包括北京、天津、苏州、青岛、东莞、大连、宁波、长春、海口、太原、南宁、烟台、厦门、昆明、合肥、贵阳、洛阳、唐山、呼和浩特、榆林、兰州、西宁、南昌、银川。
此前在6月27日，工信部批准了中国联通在上海、广州、深圳、重庆、郑州、武汉、成都、西安、长沙、济南、杭州、沈阳、哈尔滨、福州、南京、石家庄等16个城市开始混合组网实验。</t>
    <phoneticPr fontId="97" type="noConversion"/>
  </si>
  <si>
    <t>中国电信获准扩大LTE混合组网实验范围：新增北京广州等24城市</t>
    <phoneticPr fontId="97" type="noConversion"/>
  </si>
  <si>
    <t>C114讯 8月28日下午消息 中国电信今日发布公告，称工信部已批准其扩大LTE混合组网试验范围，由原来的16个城市扩增到40个城市。
此次新增24个城市包括北京、天津、广州、佛山、东莞、福州、厦门、泉州、长沙、昆明、哈尔滨、长春、贵阳、沈阳、太原、呼和浩特、银川、西宁、苏州、无锡、南通、宁波、温州、金华。
此前在6月27日，工信部批准了中国联通在上海、成都、南京、合肥、石家庄、郑州、南昌、南宁、深圳、杭州、重庆、西安、济南、武汉、兰州、海口等16个城市开始 LTE混合组网实验。</t>
    <phoneticPr fontId="97" type="noConversion"/>
  </si>
  <si>
    <t>谷歌光纤部署逻辑：电信运营的互联网思维</t>
    <phoneticPr fontId="4" type="noConversion"/>
  </si>
  <si>
    <t>8月29日C114消息（马毅华）8月中旬，AT&amp;T宣布在Austin和Miami推出名为“GigaPower”的1Gbps FTTH宽带服务，正式加入了由“谷歌光纤”所创立的“1Gbps” 宽带俱乐部。虽然在AT&amp;T之前有CenturyLink、Cincinnati Bell等小运营商也推出了1Gbps宽带，但大运营商AT&amp;T跟进“1Gbps”的意义则不一般，这表明主流运营商也开始对“谷歌光纤”心服口服。
谷歌在2010年2月推出“1Gbps”宽带商用化的“谷歌光纤”项目，其战略背景是非常明确的，即谷歌要向任何可能严重影响互联网流量的相关产业中打入楔子，保护“互联网流量总量以及份额”这个谷歌核心利益，以预防运营商联合起来“揉搓”谷歌。
虽然外界也都明白谷歌的战略意图，但在战术上运营商普遍对“谷歌光纤”不以为意，认为“谷歌光纤”也就是谷歌的一个“业务爱好”，等到谷歌尝过这个“业务爱好”所需的capex和opex之高昂，谷歌自然就会知难而退。对“1Gbps”，运营商的普遍态度是冷眼旁观。
运营商的这个判断虽然至今仍是部分正确的，但还是低估了谷歌。谷歌在光纤项目上展现了非常独特的运营思维，成功地把一个昂贵的“业务爱好”运作成了一个可持续的“创新业务”。2012年底谷歌首先在Kansas推出商用服务，目前谷歌光纤已经扩展至Kansas、Austin、Provo三城，未来可能在Portland等9个候选城市中再选择部分城市继续部署。谷歌虽未从中盈利，但成本控制始终良好，基本达成了其“可持续、可扩展、可威慑”的业务目标。
按照传统电信运营“先布网、后营销”的思维，1Gbps宽带目前是根本不可能推出来的，即使普通FTTH，也一定是覆盖用户规模远远超过付费用户，在capex“J型”暴涨之后，一般要先亏几年，几年后随着用户增长，才能看到自由现金流转正。
相比传统运营商这种“现货”部署，“谷歌光纤”基本就是在搞“期货”部署——谷歌2010年2月宣布光纤项目，1年后的2011年3月才宣布第一个部署城市Kansas；2012年7月公布1Gbps光纤服务的套餐和定价，4个月后的11月才在Kansas开始用户安装。那么，在这两个阶段里，谷歌通过“期货”到底在运作些什么？
第一个阶段，谷歌利用各个城市的反馈信息，完成了战场选择。“谷歌光纤”作为一种商用宽带服务，与运营商大规模铺开竞争是不可能的，谷歌只能选择在最有把握的市场开战。因此，谷歌首先宣布“谷歌光纤”，通过媒体的大肆宣传，一些感兴趣的城市开始与谷歌接触，谷歌则开始从中选择“最优战场”。
“谷歌光纤”选择城市有几个原则：第一，城市已具备一定的光纤城域管网资源可供租用，新建负担小；第二，城区规模适中，用户密度大，用户对已有的宽带服务满意度差，特别要注意避开美国运营商中服务和质量最好的Verizon宽带；第三，当地政府要提供补贴，比如免费使用机房和电力，谷歌则相应给政府机构提供免费宽带。根据上述原则，谷歌首先选出了Kansas，之后是Austin和Provo。通过战场选择，谷歌首先大幅度降低了竞争失控的风险，并保证了capex可控。
第二个阶段，谷歌利用潜在用户的反馈信息，完成了用户选择。选定部署城市后，谷歌采取了“按需部署（build-by-demand）”的创新性运营模式。谷歌在没有做任何网络部署的情况下，首先在网站公布“谷歌光纤”套餐和定价，请感兴趣的居民进行预注册（Pre-register）并交纳10美元订金；谷歌则将城区划分为许多包含数百用户的“区块（谷歌称为之fiberhoods）”，然后在各个区块中统计“预注册比例”并排序，如果区块预注册率超过一定门限，则该区块启动部署。
利用“按需部署”，谷歌非常高效地完成了“需求细分”以及“收入流-投资流-维护费”之间的对应，大幅提高了投资回报；同时，谷歌把区块预注册数据和排名向用户公开，缓解了“按需部署”可能让用户产生的不公平感，而且还激励了希望早日使用服务的用户去积极“营销”邻居进行预注册。
相对传统模式，“谷歌光纤模式”通过市场选择、需求细分和现金流管理，达成了高资本回报率，不仅控制了项目成本，而且推出的1Gbps服务定价极具竞争力。“谷歌光纤”指向哪个城市，该城市包括周边城市的运营商宽带都有巨大降价压力，大量城市都开始主动申请成为谷歌光纤的候选城市。
面对“谷歌选择性点穴、运营商全身不适”的情况，AT&amp;T这样的大运营商必须作出回应了，而回应的方式就是照搬“谷歌光纤模式”，抑制谷歌光纤扩张。AT&amp;T的“GigaPower”列出了100个候选城市进行城市选择，同时在最初选出的Austin和Miami采取“按需部署”的模式进行运营，打法与谷歌一模一样。
谷歌不仅让“1Gbps宽带”概念深入人心，而且成功地把运营商提前拖入了1Gbps宽带的战团：AT&amp;T首先入场后，Comcast、Verizon等巨头的回应就只是时间问题了，而一旦巨头都加入一场局部战争，则离擦枪走火升级为大战就不远了。从这个角度讲，“谷歌光纤”向电信业“打入楔子”的战略目标已基本达成。
当然，值得一提的是，“谷歌光纤模式”并非是“传统运营模式”的颠覆。谷歌不会想去当一个低资本回报的大运营商，如果“谷歌光纤”不断扩大规模，则“谷歌光纤模式”就会越来越接近“传统运营模式”，谷歌也就失去了优势。去年洛杉矶曾推出一个全城普遍部署1Gbps宽带的计划，征求运营企业参与，AT&amp;T和Time-Warner Cable等运营商应标，“谷歌光纤”则拒绝参与。
“传统运营模式”的优势在于供给侧，比供给（比投资），无人可以与传统在位者抗衡；而论对需求侧的研究和运作，互联网企业则具有最高水准。“谷歌光纤模式”是一种从需求侧出发重构运营的新思维，与传统运营思维互补。“是否极端重视需求侧（是极端重视，而不仅仅是重视）”，可能就是“互联网思维”与“传统思维”的最大分野。</t>
    <phoneticPr fontId="4" type="noConversion"/>
  </si>
  <si>
    <t>工信部曹淑敏：互联网与工业融合引发新一轮产业变革</t>
    <phoneticPr fontId="4" type="noConversion"/>
  </si>
  <si>
    <t>工业和信息化部电信研究院院长曹淑敏在2014中国互联网大会上发表演讲时指出，在信息技术、生物技术、能源技术、新材料等技术快速发展及相互融合的背景下，各个国家都在布局相关战略，学术界也在研究，以互联网为主的信息技术正不断拓展应用范围，推动多领域技术跨界融合，正在引发新一轮产业变革。互联网与工业的融合是新一轮科技革命和产业变革的核心内容。我国是互联网网民第一大国，而且互联网产业的竞争力呈现快速增长的态势，如何利用互联网的优势和工业优势，推动经济转型，互联网与工业的融合是非常重要的切入点，具有重要的战略意义。
曹淑敏认为，互联网的发展，从应用于学术研究到现在的消费互联网，到社交、媒体及电子商务，从科研走向了生活。移动互联网技术使得互联网已经从消费发展成为产业，比如电子商务对零售业的影响，互联网金融给传统金融行业带来的变革，这些新的形态已经开始进入产业领域，逐渐从服务业走向制造业，并走向工业领域。
制造业经历了多次的变革。蒸汽机的发明实现了机械化，电的发明实现了电气化。而从上世纪六十年代末开始，信息技术的发展，包括计算机服务系统、ERP等技术在制造业领域的应用，带来了制造业的数字化和自动化。曹淑敏指出，现在制造业正在迎来新的革命，也就是通过网络技术实现网络制造和智能制造。新一轮工业革命的背后就是向智能制造、效率更高、更精细化的制造发展。新兴通信技术带来的是制造业本身从数字化走向网络化、智能化，这恰恰是互联网技术与工业的融合创新。
工业互联网
已上升到国家层面
曹淑敏介绍说，目前比较典型的是美国的先进制造战略——工业互联网以及德国的工业4.0。这两个战略和核心内容被称为CPS，也就是我们说的物联网。互联网技术、云计算、大数据、宽带网络等一系列技术也可以叫做拓展的互联网或者是广义的互联网，实现物理设备的信息感知、网络通信、精确控制和远程协作，通过物联网这个层面，通过接入不同的传感器进行实时感知。这些传感器具有精确计算的功能，可以达到效率提升的目的。
美国在2012年2月提出了先进制造伙伴计划，之后GE又提出了工业互联网的概念，投资10亿美元来提高效率。GE在企业内部已经进行了实践，在氯化镍工厂部署了1万多个传感器，通过实时数据的采集、传输和集中处理、反馈，根据结果调配不同资源，及时跟踪设备信息，降低故障率，提高效率。GE正是在这样的实践基础上提出了工业互联网的概念。目前GE已经推出了24种工业互联网解决方案，包括石油、天然气平台的监控和医疗等。该方案目前已上升到美国的国家战略层面，美国国家标准研究院去年牵头组织产业界制定工业互联网的标准架构，并在今年3月份由GE牵头发起了工业互联网联盟。
德国将工业4.0作为强化国家优势的战略选择，并将工业分成机械化、电气化、数字化、智能制造四个阶段。在组织保障层面，由西门子等十家企业共同组成协同创新体系，作为《德国2020高科技战略》的一部分，政府统一支持。今年4月，德国电气电子和信息技术协会已经发布了工业4.0的标准化路线图。在网络基础保障上，今年8月，德国联邦政府2014~2017年的数字议程专门强调加强网络基础设施，为工业4.0提供动力。
互联网正彻底改变
工业生产模式
十八大报告提出了四化同步、两化深度融合的方向。工信部也在积极推动两化深度融合，去年发布了《工业和信息化深度融合专项行动计划》，其中第七个专项行动就叫做互联网与工业融合创新行动。曹淑敏就此提出，互联网进一步向制造环节渗透，网络协同制造、工业云已经开始出现。她认为，互联网正在彻底改变着制造业，过去的制造业只是一个环节，著名的微笑曲线最低点在制造环节，但随着互联网和工业的融合，它的含义已经发生巨大变化，它打破了工业生产的全生命周期，从产品的设计、研发、生产制造、营销、服务构成了闭环，彻底改变工业的生产模式，并体现出四化的趋势。
第一是制造业服务化。制造业由单纯的产品制造向服务制造转变。如三一重工通过网络实现服务型制造，通过在设备上安装2G、3G的通信模块，与三一重工的后台联系起来，可以实时采集设备的运行状况，进行主动维护，通过实时采集信息，改进产品状况。三一重工在全球有10万台设备接入了后台的网络中心，通过大数据处理进行实时远程监控预警，通过App监测设备的运行状况。三一重工实施该系统以后企业利润大幅度提升，三年间的新增利润超过20亿元，且成本降低了60%。
第二是定制个性化。由规模化标准产品向个性化定制产品延展。如尚品宅配通过搜集用户的数据，在后台的云中心进行大数据分析，每年获取30多万用户的信息来充实数据库，由3000多位设计师通过互联网进行家具设计，通过大数据分析对市场进行预测，并延伸到家具生态圈的其他环节，不止做家具，还销售其他产品。通过这样的方式，既实现了对消费者的个性化制造，也实现了批量化，既控制成本，又满足了个性化需求。这家企业今年的营业额达到了20亿元，2012年的增长达到60%，而全国的平均水平只有12%，板材利用率达到93%，而同行业只能达到80%多。
第三是组织分散化。过去的工业都是集中式的大规模生产，由于互联网的融合，工业已经呈现了组织分散的转变，主要模式包括协同研发、众筹融资、众包设计、网络制造。以海尔公司为例，他们建立了开放创新平台，对全球的设计资源和用户需求征集产品解决方案，现在已经有跨越视频、电子、家电等各个领域的二百多万专业研发设计人员注册。通过这样的平台，有1600多名设计师参与了帝樽空调的设计，两年内收集了12万条用户的需求和创意。它的出风口酒杯型、拉菲红均来自于时尚界，这让这款空调入选了2012年世界创意经济研究中心“影响世界的十大创意产品”。
第四是制造资源的云化。过去的一个生产工厂一定会有原料采购加工、设计和制造等环节。在互联网时代，制造却未必如此。数码大方公司建立了工业云，将工业设计、供应链管理、采购服务、制造能力、3D打印、零部件库、产品模型、设计产品融合在一个平台上，企业可以通过这个工业云构建各个环节，并进行生产。去年6月，数码大方协助中瑞德科工业设计公司改造了儿童电动车的传统生产组织模式，按照传统方式，这个系统至少需要1年的时间才能建立，而用工业云，只需要3个月的时间就可以实现产品上市，整个生产环节都可以通过云来实现。
曹淑敏最后指出，希望大家可以达成共识，尽快构建我国互联网与工业融合发展的总体战略框架。工业界与互联网界应紧密协作，共同推动互联网与工业融合创新专项行动，推动技术架构、标准体系、体制机制、政策法规的研究制定，共同关注融合趋势，加快互联网与工业融合模式的创新及应用推广。</t>
    <phoneticPr fontId="4" type="noConversion"/>
  </si>
  <si>
    <t>广电严管互联网电视落地执行：iCNTV整顿内容</t>
    <phoneticPr fontId="4" type="noConversion"/>
  </si>
  <si>
    <t>8月29日消息，针对日前广电总局对iCNTV播控平台整改不力的批评，iCNTV已经通过小米电视与小米盒子做出了调整，并以通告的形式告知用户称，已经对平台部分节目做出相应调整与规范。
目前除iCNTV联播平台外，采用华数牌照的乐视电视、乐视盒子、天猫魔盒还没有出现类似的通告出现。
曾有业内人士称，广电总局对内容的监管到落地实施还会需要一段时间，在这期间广电总局还会与牌照方进行多次沟通。但显然广电总局对互联网电视已经下了快速整治的决心。
先行者：iCNTV整顿内容
本次iCNTV对内容的整改，源于近期新闻出版广电总局约谈七大牌照方时，点名批评了CNTV旗下未来电视(iCNTV)，指责其OTT播控平台整改不力。广电总局提出问题的焦点便是播控平台上出现大量没有电视版权要求的节目和公共互联网输出的内容。
这已经不是iCNTV第一次被要求整改内容了。此前，小米平台曾就广电总局不允许与商业网站以专区模式进行合作的要求，对产品中原有的搜狐专区进行过整改。
但当时新浪科技就发现，当时的调整就是将原本的“搜狐专区”更名为“热播专区”，修改后的“热播专区”与此前的“搜狐专区”在内容上并没有差别。而在本次调整后，该“热播专区”也已经被删除。
随后，广电总局又针对小米等互联网盒子产品提出了产品UI不合规，要求由牌照方来主导UI的设计。
针对iCNTV应要求不断的做出调整，受影响最大的小米表示，目前小米盒子或电视的内容全部由iCNTV主导，目前尚未接到来自广电总局的相关通知，一旦有正式通知，小米会严格按照国家相关规定执行。
互联网电视的快速发展，让电视这种严格监管的媒体平台出现了盲区，也让互联网电视出现了无序发展的苗头，基于此广电总局通过规范牌照方的方式以及此前颁发的《持有互联网电视牌照机构运营管理要求》(即“181号文件”)，开始在半年的时间里，频繁的对互联网电视出手。
终极判官：“181号文件”
从6月份开始，广电总局对互联网电视监管的态度越来越严厉，对产品的审查也越来越细化，措辞也变得空前严厉，“后续哪家不按总局要求做，就收回牌照，不带好头，就处理，如果七家都违规，就暂停互联网电视业务”。而这一切的源头就是“181号文件”。
6月 23日，广电总局根据“181号文件”中，“互联网电视终端产品不得有其它访问互联网的通道，不得与网络运营企业的相关管理系统、数据库进行连接”，下发了关于立即关闭互联网电视终端产品中违规视频软件下载通道。
7月4日，广电总局网络视听节目管理司司长罗建辉表示，互联网电视集成业务牌照将不再发放。
7月9日，为保证“181号文件”中互联网电视内容服务机构应当遵守与广播电视一致的宣传管理要求，广电总局要求有线网络公司所采购或集成研发和安装的智能电视机顶盒等终端，不得安装除TVOS外的其他操作系统。
7月11日，广电总局根据“181号文件”中，“目前阶段、互联网电视内容服务以向用户提供视频点播和图文信息服务为主”，广电总局网络视听节目管理司发文，要求部分OTT电视集成播控平台取消集成平台里直接提供的电视台节目时移和回看功能。
而最近这次，广电总局就内容的问题约谈牌照方，也是根据“181号文件”中，“内容服务平台不能与设立在公共互联网上的网站进行相互链接”、“影视剧点播服务和图文信息服务可以由广播电视播出机构与拥有版权资源的机构合作开展”，这两个条款。</t>
    <phoneticPr fontId="4" type="noConversion"/>
  </si>
  <si>
    <t>中国电信宽带终端集采 见证烽火通信登上新高峰</t>
    <phoneticPr fontId="4" type="noConversion"/>
  </si>
  <si>
    <t>8月13日，备受业界关注的中国电信2014年宽带终端设备集中采购项目结果出炉，此次集采总量超650万台，涵盖了PON网关、铜线网关、单口SFU等多种产品形态。据了解，烽火通信是唯一超20%份额分配的厂商，成为此次集采最大赢家。
总体建设量稳中有升，彰显中国电信打造精品家庭宽带网络决心
中国电信自2006年来，始终坚持以打造精品家庭网络为宽带布局的重心。伴随着宽带技术的发展，在业内率先实施“光进铜退”、光纤到户（FTTH）覆盖，向广大用户提供高品质的家庭网关终端用于实现高带宽家庭网络，以实际行动践行“用户至上、用心服务”的理念。数据显示，截至2014年3月底，我国光纤接入FTTH/0用户达到4810万户，为全球第一，中国电信FTTH用户超过3110万户，南方90%以上的城市家庭用户均可按需提供20M接入。
2014年初中国电信董事长王晓初表示：“2014年中国电信将继续实施‘宽带中国’战略，提升宽带接入速率，加快发展百兆宽带，推进宽带普及，全年新增固定宽带用户1000万户，光纤入户覆盖家庭新增1200万户。”中国电信2014全年宽带建设量稳中有升，使得此次集采依然成为历年来参与厂商最多、竞争最为激烈的一次角逐。
据了解，在历次中国电信宽带终端集采中，综合评判标准包括商务、技术、价格、服务四大方面，各项评分公平、公正、严格。性价比、产品品质、服务、品牌认可度是中国电信最为看重的方面。烽火通信凭借良好的品牌形象、出色的技术实力、优质的售后服务、以及优秀的供应链能力的规模优势，在历年集采中均能脱颖而出，相继规模服务达30个省份，全国商用案例近千万端。烽火通信的终端产品在运营商宽带终端市场不断进步，是唯一一个持续不断稳步提升集采排名和市场份额的厂商。今年中国电信集采综合第一的好成绩彰显了烽火终端产品在运营商市场的优势地位，及烽火品牌的综合实力。
不断推陈出新，着眼于未来发展
今年中国电信终端采购与去年最大的不同就是，增加了“机卡分离”家庭网关。所谓“机卡分离”就是基于SIM卡的可管理家庭网关，通过将与用户业务和功能相关的参数剥离出来，独立存储在SIM卡上，家庭网关通过读取SIM卡上的信息，为用户提供宽带上网、IPTV等业务通道，可以有效的解决现有家庭网关业务零配置开通时遇到的瓶颈，是未来家庭网关应用的主要趋势。
机卡分离家庭网关的推出使得电信运营商更专注于业务的更新和丰富，加快业务融合和增值业务开发的推进速度，加快运营商“去管道化”、“去电信化”的进程；对于终端厂商而言，将更关注于推动终端多样化，满足用户的个性化需求，同时通过不断提升终端的美观性、易用性，提升用户的满意度。
烽火通信对于家庭网关的开发理念与中国电信不谋而合，在“机卡分离家庭网关技术规范”预研阶段，烽火通信积极配合中国电信进行规范的讨论和制定，并以高效的产品开发获得电信集团及电信上海研究院的一致认可。在此次集采中，烽火机卡分离家庭网关表现优异，成为主流终端厂商中唯一入围者。
构建智慧家庭产业联盟，智享生活触手可及
7月24日，中国电信在北京召开发布会，宣布与终端厂家、芯片厂家、电视机厂家、渠道商和应用提供商等共同发起成立智慧家庭产业联盟。同时中国电信推出智慧家庭的全新产品“悦me”，为用户提供家庭信息化服务综合解决方案。
烽火通信始终耕耘于智慧家庭的开拓与创新，凭借领先的技术实力，已成为运营商终端标准规范制定的主要参与者。烽火通信全程参与了“悦me”终端技术规范（标准）的讨论和制定。在刚刚结束的智慧家庭产业联盟大会中，烽火通信凭借在智慧家庭终端领域优异的技术实力和良好的市场表现，以及与中国电信长期深入的合作关系，被推选为联盟副理事长单位。
联盟大会上，中国电信集团公司总经理杨杰表示，随着中国电信光宽带业务和网络建设快速发展，家庭信息化、数字化和智能化时代已经到来，“悦me”作为中国电信智慧家庭的全新产品，意在以智能终端和智能应用为核心，以光宽带为接入方式，为家庭用户提供影音娱乐、民生应用和智能网关应用三大类服务。
智慧家庭的前身，源于2009年上海电信开展的“城市光网”计划，上海电信通过提供能承载城市光网全业务的家庭智能网关设备，使得用户足不出户就能体验基于高速光纤网络和其他电信服务带来的无线高清IPTV播放、家庭安防、网络游戏和互动视频等新颖时尚业务。同年上海电信推出“信息生活体验馆(InfoSpace)”概念，通过使用城市光网家庭网关设备，部署基于三网融合试点的数字家庭体验区。在上海世博会期间，该体验馆受到了世界各地来访者的广泛关注和赞誉，使他们亲身体验到现代化“三网融合”高速光通信的魅力。值得一提的是，正是烽火通信独家与上海电信进行合作，推出高性能的家庭智能网关设备，充分展现了信息生活的魅力。
烽火通信始终耕耘于智慧家庭的开拓与创新，凭借领先的技术实力，已成为运营商终端标准规范制定的主要参与者。烽火通信全程参与了“悦me”终端技术规范（标准）的讨论和制定，在刚刚结束的智慧家庭产业联盟大会中，烽火通信凭借在智慧家庭终端领域优异的技术实力和良好的市场表现，以及与中国电信长期深入的合作关系，被推选为联盟副理事长单位。
烽火通信智慧家庭以“云平台+智能终端+APP应用”为主要架构，将与中国电信集团、上海电信研究院、中国电信iTV增值业务运营中心深度合作，联合开发中国电信“悦me”品牌产品，聚合教育、医疗、社区、购物和影音娱乐等7大领域，为中国电信打造覆盖全国的优质民生应用服务平台。
电信运营商从带宽承载、通信基础设施建设向更贴近用户和应用的“综合信息服务商”的转变是大势所趋，终端产品就是运营商登陆这一新兴疆域的前哨站。烽火通信在运营商终端产品市场取得的良好成绩和优势地位见证了烽火通信顺势而为，积极迎接新的挑战勇攀新高峰的决心和能力，也相信烽火的品牌定能走向千家万户，创造新的辉煌。</t>
    <phoneticPr fontId="4" type="noConversion"/>
  </si>
  <si>
    <t>沃达丰希腊收购竞争对手HOL 强化固移融合策略</t>
    <phoneticPr fontId="97" type="noConversion"/>
  </si>
  <si>
    <t>北京时间8月28日下午消息 近日，沃达丰斥资7270万欧元，收购希腊电信运营商Hellas Online（HOL）近78%的股份，后者在希腊提供固定电话及宽带互联网服务。
此次交易给HOL的估值是1亿欧元，相当于公司本身价值3.11亿欧元，减去2.11亿欧元的净债务。
HOL是一家在希腊提供宽带和固话业务的公司，约有51.9万名客户，截至2013年12月31日，约占11%的市场份额。
自2009年以来，沃达丰希腊子公司和HOL之间保持着合作关系。彼时，沃达丰希腊子公司拥有HOL公司18.5%的股份，收购加快了沃达丰提供统一通信业务的脚步。
预计，交易将在2014年第四季度全面完成，之后沃达丰希腊子公司将拥有HOL 91.2%的股份，如有必要可强制收购其剩余股份。
沃达丰预计，收购完成第三年，在成本和资本支出的协同作用下，公司届时会有2400万欧元的年增长率，在成本集成后，相当于约1.35亿欧元的净现值。
这些协同有望实现网络和IT基础设施的共享，省却销售和票据收集工作，以及交叉职能合理化。</t>
    <phoneticPr fontId="97" type="noConversion"/>
  </si>
  <si>
    <t>“高铁上没信号”、“飞机上不能上网”、“地铁里信号不好”，这些几乎已经成为大多数人公认的常识了，用户随时随地都能通信的需求在交通方面卡了壳，好在随着4G LTE技术的广泛应用，这些现象即将成为落后的历史。
LTE以其高速率、大带宽、高频谱效率、低时延等诸多技术优势，在传统的运营商市场之外，找到了更广阔的天地，大交通行业就是其中的一个。
高铁信号差将成历史
高铁上手机信号很差，很多乘客都深有体会，从技术的角度讲，高铁列车上手机通话断断续续，信号不稳定，一方面是因为沿线基站的布点密度不够所致，另一方面是因为列车运行速度过快，超过移动信号在各基站间切换的速度，因此影响到列车上手机的信号质量。
高速移动场景的无线网络建设长期以来一直是移动通信技术发展的难点，高铁运行以来，国内三大运营商一直在解决信号质量问题，LTE的到来让这个努力结果有了质的飞跃。
2012年12月，浙江移动与中兴通讯合作，完成了沪杭高铁嘉兴段4G TD-LTE网络覆盖，并实现了300公里时速高铁场景下的数据业务下载。经过现场高铁实际测试，数据业务速率均值能达到17.7Mbps-21Mbps，峰值下载速率为54.9Mbps，能很好满足乘客在高铁上办公、看视频、浏览网页的需求，这条线路成为全球首个覆盖了4G网络的高铁线路。
近日，浙江、江苏和山东都先后宣布年底前实现全省高铁线路4G全覆盖，相信其他省份也会跟进，今后“高铁出行+高速上网”会成为标配。
空中上网时代即将到来
搭乘飞机期间不能通信上网、与地面失联，这一现象也将随着LTE技术的采用而成为历史。过去几年间，国内航空公司为提供空中上网服务进行了诸多尝试，包括在航班上布设服务器及相关设备，搭建机上局域网以及利用卫星通信设备实现机上上网。机上通讯在国外已有十年历史，空中上网也有四五年，中兴通讯副总裁弓月中介绍说，早在2007年，中兴就和美国Aircell合作搭建GoGo网络平台，已为美国9家航空公司的1500余架班机提供空中上网服务。
今年4月，国航携手中兴推出了国内首个4G空中上网服务，采用4G系统地对空覆盖，在飞机万米高空高速飞行时，乘客能够像在地面上一样，随时通过笔记本、PAD等终端浏览网页、看视频、收发邮件等。
飞机在万米高空高速飞行，一般时速都超过1000km，必须解决这种特定条件下LTE的覆盖和接入问题。比如飞机高速飞行引起的多普勒频偏、地面基站信息的高速切换等等。
继国航之后，东航和南航相继宣布具备空中上网能力，民航进入空中上网时代似乎是指日可待了。
地铁进入4G信号全覆盖时代
地铁里网络信号不好也是很多乘客长期以来诟病的话题，浏览网页经常打不开那是常事，就连通话也时常掉线。原因在于地铁里人流量大、移动性强、隧道狭长、安全要求性高等，需要一个符合地铁使用要求的信号覆盖系统。
近日，杭州地铁4号线宣布实现4G TD-LTE车地无线覆盖，成为国内率先采用4G车地无线技术的地铁线路，预计2015年初，乘客就能够看到基于4G技术的实时更新的媒体广告、电视剧、赛事直播等多媒体信息；地铁控制中心的工作人员可随时查看列车车厢内的情况以及列车的运行状态；实时监控与应对突发事件，能够在第一时间给公安、消防等提供第一手现场视频资料，便于做应急指挥和高效现场处理，提升快速响应能力。
目前在地铁车厢与站点内，测试最高速率超过40Mbps，是其他通信系统实际速率的10倍以上，下载一部800M的电影，一般只需要两分多钟。今后用户无论是在地铁站台上，还是在飞驰的地铁车厢里，都可以通过各类4G终端方便快捷地连接上4G网络，享受飞一般的网速。
中兴通讯为杭州地铁4号线提供了TD-LTE端到端全系列解决方案，覆盖隧道、停车场、车辆段等众多区域。方案采用高速移动多普勒频移、超级小区、无缝切换、干扰控制等多项关键技术的无线系统，保证地铁列车在高速行驶下，车厢内的视频图像实时上传到控制中心，多媒体视频信息实时下发到列车车厢内的终端显示等，提升乘客体验。
国内其他多地的地铁公司也宣布，计划地铁内4G信号全覆盖，看来地铁全面进入4G时代已经不远了。
公交车免费高速上网
对于大部分上班族来说，每天往返公司与家的公交坐车时间一般都需要两到三个小时，这个时间段里，很多人习惯拿出手机打发时间。这也成了善于发现商机的企业们瞄准的新目标。乘客用手机享受了4G转WiFi的免费上网服务，享受移动视频、音乐、资讯、游戏等多媒体娱乐资讯节目。企业可针对乘客实现基于地理位置服务的精准广告推送，乘客用户信息收集，广告点击统计分析等功能，为公交公司和广告商户带来营销和品牌价值提升。
今年三月份，刚刚成为虚拟运营商的巴士在线宣布，将打造国内最大的“公交移动WiFi平台”，将4G信号转换为WiFi，为用户提供免费上网服务。由中兴为其提供解决方案和产品，双方还在呼叫中心、车联网、终端定制、数据中心等方面充分展开合作。”
当然电信运营商也没有让出这块市场，今年年初，江苏移动南京分公司就和该市三家公交公司签署了4G Wi-Fi独家合作协议，为全市7000辆公交车提供Wi-Fi上网服务。
全国很多地方都开始提供WiFi免费公交，不久的将来，每一辆公交车就是一个移动的WiFi热点，而且网速是高速且稳定的。
机场需要新的通信系统
今天，在经济全球化发展的背景下，各大民航机场的客运吞吐量和货运吞吐量都在飞速增长，这给机场内部的管理和调度带来了更大的挑战。为了解决机场范围内，与地面旅客服务、行李和邮件处理、货物处理、航空油料、航空食品、机务维修、地面车辆等调度指挥之间的信息交换，机场需要采用新技术、新手段来更新机场自身的调度通信系统。
目前机场的通信手段，主要是集群对讲业务为主，难以满足机场生产运行的需求和发展，阻碍了机场的信息化发展，现有通讯系统无法延伸到生产作业流程中的每个步骤和每个检查点，缺乏全面的站坪监控手段，无法实现信息的实时上传和下达。航班计划、航班动态、航班服务通告广播给所有的工作人员，工作任务单无线发送，配载中心向机下装卸小组发送装机单和舱单，未登机旅客行李数据发送，人员和车辆的位置实时监控，工作进展和任务执行状态汇报，大容量的航行情报资料、气象情报资料、机载电子设备数据的无线传输等，这些大规模的、密集用户的无线数据实时、可靠的传输需求是一般的通信系统无法满足的。
面对机场对现代化高效安全的集群通信需求，中兴通讯推出LTE宽带集群系统，即GoTa 4G， GoTa 4G提供的业务功能强大，包括丰富专业的集群功能、短消息、定位以及高速无线分组数据业务等，更提供了无线数据采集/传输、视频监控等丰富的行业/商业应用解决方案，充分满足机场通信专网的业务需求，提升机场整体的运营管理能力。
LTE是移动通信历史上发展最快的技术，但运营商市场增长遭遇天花板也是业界共识，不过在移动互联网和行业信息化的带动下，LTE的应用在各个行业市场找到了新的用武之地。</t>
    <phoneticPr fontId="4" type="noConversion"/>
  </si>
  <si>
    <t>MTN携手华为成功测试传送SDN和2.4T波分系统</t>
    <phoneticPr fontId="4" type="noConversion"/>
  </si>
  <si>
    <t>全球领先的电信运营商MTN和华为今日联合宣布，双方已携手成功完成传送SDN及2.4T波分的现网测试，本次测试是当前最智能、最高速度的波分网络测试，标志着双方合作创新取得新进展，走在网络演进研究和开发的最前沿。
本次测试，MTN集团选择在南非子网进行验证。随着云计算、流媒体、移动宽带等新业务的大量涌现， MTN迫切需要更宽、更智能、更灵活的传送OTN网络。本次测试充分验证了华为提出软件定义的弹性光网络（SDN-based Flex Optical Network）光网络演进理念是符合MTN未来业务发展需要的。
本次单通道2.4T波分系统的现网测试基于MTN南非子网现有的光纤网络，距离超过300公里。该方案采用领先的16QAM（ Quadrature Amplitude Modulation）调制技术，使用8个子载波超通道，单子载波净速率达到300G，兼容现有的50GHz间隔网络，净频谱效率达6bit/s/Hz，等效C波段24T容量，为当前主流100G商用系统容量的3倍。同时还测试了QPSK编码的长距离2T方案，无电中继传送总长达1031公里。
除了海量的系统容量，测试还首次验证了华为传送SDN方案的最新BoD（Bandwidth on Demand）和VTS(Virtual Transport Service)特性，通过BoD客户可自主、实时地发放业务和管道在线扩容，满足客户业务的高时效和灵活多变的要求，从而实现带宽的货币化。基于VTS的APP应用，为不同租户提供专有的虚拟网络，各租户在各自虚拟专有网络上可即时灵活的开展业务创新。该方案还通过软件实现多种光信号码型的动态调整，以实现业务容量和传送距离的灵活配置，向未来灵活可编程的动态网络又迈出重要一步。
MTN集团首席技术官Navi Naidoo表示：“我们很高兴和华为在SDN及超高速光传输技术领域进行创新合作，并在现网成功验证。基于华为SDN-based Flex Optical Network，可以有效应对未来数字洪水的挑战，同时助力MTN提供更多创新业务。”
华为固定网络业务部总裁查钧表示：“华为将与MTN紧密合作、联合创新，推动SDN及超高速光传输技术的商用化进程，和MTN一起迎接数字化未来的挑战。”
作为SDN领域商用领导者，华为本着开放、合作、创新、共赢的理念，积极推动SDN/NFV产业链的发展，实现运营商现有网络架构的改造与优化，致力于为客户打造面向未来的SDN架构网络，推动将SDN在移动承载、数据中心、骨干网、城域智能管道等多种场景中的网络应用变为现实，持续引领SDN商用化进程，助力运营商拥抱SDN商用时代。</t>
    <phoneticPr fontId="4" type="noConversion"/>
  </si>
  <si>
    <t>中兴通讯独家承建斯洛伐克SWAN LTE全国网络项目</t>
    <phoneticPr fontId="4" type="noConversion"/>
  </si>
  <si>
    <t>日前，中兴通讯宣布与斯洛伐克运营商SWAN成功签署了LTE全国网项目合同，将为SWAN独家承建包括核心网CS/PS，VAS以及无线GSM/LTE在内的整个全国网络，这将涉及到1100多个GSM/LTE双模基站的建设。
SWAN是斯洛伐克当地一家宽带接入及数字电视的运营商，近年来业务发展迅速。2014年1月，SWAN获得斯洛伐克市场第四张无线业务运营牌照，并计划在未来五年里新建GSM、LTE超过1100个站点。
中兴通讯和斯洛伐克运营商SWAN一直保持良好的合作关系。在此次项目中，中兴通讯强大的技术方案一直牢牢把握着技术制高点。首先，中兴通讯采用业界领先的SDR方案，可实现单物理站点无缝支持GL双模网络；其次，针对SWAN特殊的频谱结构，中兴通讯采用的全带宽大功率RRU将更好地满足新进运营商频谱碎片化、网络共享大带宽需求以及LTE频谱大跨度调整等场景的需求；同时，中兴通讯完善、平滑的LTE-A演进方案，不但能保护SWAN已有的网络投资，更能让SWAN在未来激烈的市场竞争中抢得先机，赢在起跑线。
中兴通讯欧美区域CTO谢峻石表示：“我们非常高兴能助力SWAN公司的斯洛伐克LTE全国网建设。中兴通讯将以优秀的交付实力为SWAN提供包括核心网、无线网及应用网的端到端系列产品解决方案。通过此次项目，中兴通讯将和SWAN建立起更加紧密和长期的战略合作关系。”
作为全球领先的综合通信解决方案提供商，中兴通讯旨在同全球运营商一道打造顶级网络，并帮助其实现个性化的业务需求。中兴通讯是全球LTE产品增速最快的厂家，2013年LTE新增市场份额接近20%。截止目前，中兴通讯已在全球赢得146个LTE\EPC商用合同，占已投资LTE的国家的70%。SWAN斯洛伐克LTE全国网项目是中兴通讯在斯洛伐克首个大规模商用网络，标志着中兴通讯无线产品在欧洲运营商市场又迈出了重要的一步。</t>
    <phoneticPr fontId="4" type="noConversion"/>
  </si>
  <si>
    <t>爱立信携手Broadnet建立IP网络转型战略合作伙伴关系</t>
    <phoneticPr fontId="4" type="noConversion"/>
  </si>
  <si>
    <t xml:space="preserve"> 挪威领先的光纤数据通信供应商Broadnet与爱立信签署了为期5年的网络转型协议。根据此协议，爱立信将提供IP路由、光和微波解决方案。该协议延续了双方自2006年开展的长期合作伙伴关系。
按照该协议，爱立信将为Broadnet公司提供一揽子广泛的产品和服务组合，确保经济高效和稳健的网络，以应对当前和未来的市场需求。此协议的第一阶段将升级挪威125个城域网。借助对基础设施的转型升级，Broadnet能够简化网络管理、降低运营成本、并加速新服务上市。
Broadnet首席技术官Per-Morten Torvildsen表示：“我们的网络在不断演进发展，我们也一直寻求先进的工具来改善我们的服务效率和质量。我们的转型努力主要集中于简化网络。为此，我们决定将供应商的数目从22家减少到3家。我们选择爱立信作为供应商，是因为爱立信及其合作伙伴拥有一流的产品组合和交付广泛的专业服务方面的强大实力。我们期望，借助接下来的转型，我们将降低运营成本，同时满足高速服务日益增长的需求。”
爱立信挪威公司主管Aksel Aanensen表示：“我们很高兴能够与Broadnet延续长期合作伙伴关系，并且成为Broadnet网络转型中为数不多的供应商之一。我们期望支持Broadnet达成目标，构建一个简单、稳健的网络，在现在和未来几年提供先进的服务。”
在IP城域网的转型方面，爱立信拥有业界领先和面向未来的IP专业技术和产品，譬如爱立信SSR 8000和MINI LINK系列产品组合。这些平台能提供多层次的可扩展性，如吞吐量、信令和增加高敏感应用的能力等。除了转型IP城域网，这些平台还能使Broadnet增加创收的新应用。</t>
    <phoneticPr fontId="4" type="noConversion"/>
  </si>
  <si>
    <t>上海贝尔携手中国移动打造4G 2014青年奥运会</t>
    <phoneticPr fontId="4" type="noConversion"/>
  </si>
  <si>
    <t>8月28日，第二届夏季青年奥林匹克运动会（青奥会）在南京闭幕。这是继2008年北京奥运会后在中国举办的又一次重大奥运赛事。在为期12天的青奥会上，上海贝尔助力中国移动首次将LTE应用于国际体育盛会，“即摄即传”业务为青奥会现场直播连线、国际奥委会新闻发布会、青奥会火炬传递等重大活动提供通信保障，画面清晰流畅，彰显了上海贝尔出色的产品性能和卓越的工程实施能力。
上海贝尔为青奥会进行了全方位精心的保障，无论是在铁人三项等开放区域的比赛，游泳等场馆内比赛，足球、田径等体育场赛事，还是青奥会的重要环节开幕式和闭幕式中，上海贝尔的LTE/2G设备自始至终运行稳定，性能表现优异。
在青奥会的重头戏——开幕式上，能容纳6万名观众的南京奥林匹克体育中心座无虚席。国家主席习近平出席开幕式并宣布2014年南京第二届夏季青年奥林匹克运动会开幕。多国国家元首和全部奥委会委员等重要宾客共同见证了这一重要时刻。当晚的开幕式场馆内，中国移动用户的话音业务、数据业务及国际业务的业务量较日常明显增长，其中4G业务量增长尤为突出。上海贝尔在开幕式前针对会场业务量增长情况进行了准确预测及网络优化，现场112名上海贝尔及合作伙伴员工严阵以待，确保通信畅通。
开幕式气氛随着国际奥委会主席巴赫号召青年运动员和观众当场自拍上传而进入高潮。此时，LTE网络也迎来了并发大话务的考验，数据流量明显上升。在上海贝尔通信保障团队的全力支持下，会场所在区域内各项业务质量指标均正常，网络运行平稳。
本次青奥会上，LTE网络为江苏电视台、南京电视台即摄即传业务提供了强有力支持。上海贝尔携手中国移动针对即摄即传区域进行专项射频覆盖优化和用户QoS优先级调整，保证即摄即传用户能够独享3M以上的上行带宽。江苏电视台、南京电视台采用LTE网络即摄即传业务顺利完成了青奥会现场连线、国际奥委会新闻发布会、青奥会火炬传递等重大活动直播。直播画面清晰流畅，传输时延低，机位部署灵活，完美展现了现场实况。
上海贝尔是江苏通讯市场的主要供应商，产品遍及三大运营商及专用通信局，包括LTE、GSM、IP及光传输、交换和接入等多个产品。为了确保本次盛会的通信保障工作圆满完成，在几个月前，上海贝尔就组建了精干的青奥会通信保障任务团队，以现场团队为执行主体，结合研发、产品、二三线技术支持的有力支撑，确保网络和设备的稳定优质运行。整个青奥会中， 上海贝尔LTE/GSM网络设备运营平稳，指标优秀。即使在退场瞬态高话务冲击下，GSM网络实现零拥塞，LTE网络用户感知优异。
作为全国第一例4G国际性重大比赛的成功保障，上海贝尔在青奥会期间的卓越表现得到了中国移动的高度肯定。上海贝尔董事长兼总裁袁欣表示：“本次青奥会中，LTE网络出色完成了服务大型体育赛事的任务，实现了4G改变未来生活的愿景。青奥会通信保障工作的圆满成功，彰显了上海贝尔卓越的产品性能、优秀的布网方案、强大的工程实施能力和网络运行保障能力。未来，上海贝尔将继续充分发挥优越的本土优势、利用我们丰富的国际资源，为中国4G建设发展作出积极贡献。”</t>
    <phoneticPr fontId="4" type="noConversion"/>
  </si>
  <si>
    <t>MSN中国声明提示用户迁移至Skype 未来侧重无线业务</t>
    <phoneticPr fontId="4" type="noConversion"/>
  </si>
  <si>
    <t>8月29日消息，针对MSN将于今年10月31日关闭一事，MSN中国今日发布声明，提示用户尽快迁移至Skype，并表示MSN和Skype两个产品已经实现无缝衔接。用户可以通过Microsoft帐户（原Messenger登录帐户）正常登录Skype手机版和桌面版，无需担心好友丢失。
声明还指出，MSN退休之后，MSN中国业务重点也将进行调整，将以必应搜索、MSN中文网和无线业务为主。必应搜索旨在为中国用户提供优质的全球化的搜索服务；将会重新探索门户业务的革新、提供更多丰富的内容，未来的1-2个月内将分析MSN中文网的新规划；在无线端，在继续运营App store(应用商店)的基础上，拓展搜索，内容和其它应用在无线互联网的新的形式和体验。
美国MSN网络在线服务于1995年8月正式上线。2005年，微软成立合资公司的方式正式进入中国。2013年3月，除中国内地之外的全球范围内都关闭了MSN。</t>
    <phoneticPr fontId="4" type="noConversion"/>
  </si>
  <si>
    <t>(2014/8/25-2014/8/31)</t>
    <phoneticPr fontId="4" type="noConversion"/>
  </si>
  <si>
    <t>000070.SZ</t>
  </si>
  <si>
    <t>特发信息</t>
  </si>
  <si>
    <t>000547.SZ</t>
  </si>
  <si>
    <t>闽福发A</t>
  </si>
  <si>
    <t>神州信息</t>
  </si>
  <si>
    <t>000829.SZ</t>
  </si>
  <si>
    <t>天音控股</t>
  </si>
  <si>
    <t>002089.SZ</t>
  </si>
  <si>
    <t>新海宜</t>
  </si>
  <si>
    <t>002104.SZ</t>
  </si>
  <si>
    <t>恒宝股份</t>
  </si>
  <si>
    <t>002115.SZ</t>
  </si>
  <si>
    <t>002161.SZ</t>
  </si>
  <si>
    <t>远望谷</t>
  </si>
  <si>
    <t>拓维信息</t>
  </si>
  <si>
    <t>键桥通讯</t>
  </si>
  <si>
    <t>002417.SZ</t>
  </si>
  <si>
    <t>三元达</t>
  </si>
  <si>
    <t>002467.SZ</t>
  </si>
  <si>
    <t>二六三</t>
  </si>
  <si>
    <t>002491.SZ</t>
  </si>
  <si>
    <t>002544.SZ</t>
  </si>
  <si>
    <t>杰赛科技</t>
  </si>
  <si>
    <t>300299.SZ</t>
  </si>
  <si>
    <t>富春通信</t>
  </si>
  <si>
    <t>300366.SZ</t>
  </si>
  <si>
    <t>创意信息</t>
  </si>
  <si>
    <t>600130.SH</t>
  </si>
  <si>
    <t>波导股份</t>
  </si>
  <si>
    <t>600345.SH</t>
  </si>
  <si>
    <t>长江通信</t>
  </si>
  <si>
    <t>中创信测</t>
  </si>
  <si>
    <t>亨通光电</t>
  </si>
  <si>
    <t>中天科技</t>
  </si>
  <si>
    <t>600728.SH</t>
  </si>
  <si>
    <t>佳都科技</t>
  </si>
  <si>
    <t>600764.SH</t>
  </si>
  <si>
    <t>中电广通</t>
  </si>
  <si>
    <t>600776.SH</t>
  </si>
  <si>
    <t>东方通信</t>
  </si>
  <si>
    <t>8月28日，工信部下发《关于加强电信和互联网行业网络安全工作的指导意见》，要求以提升网络安全保障能力为主线，以完善网络安全保障体系为目标，着力提高网络基础设施和业务系统安全防护水平，增强网络安全技术能力，强化网络数据和用户信息保护，推进安全可控关键软硬件应用，为维护国家安全、促进经济发展、保护人民群众利益和建设网络强国发挥积极作用。
重点深化网络基础设施和业务系统安全防护。提升突发网络安全事件应急响应能力。维护公共互联网网络安全环境。推进安全可控关键软硬件应用。强化网络数据和用户个人信息保护。加强移动应用商店和应用程序安全管理。加强新技术新业务网络安全管理。强化网络安全技术能力和手段建设。
分析称，国内电信和互联网网络问题上升到了前所未有的高度，我国网络信息安全行业将迎来新的一轮高速增长期</t>
    <phoneticPr fontId="4" type="noConversion"/>
  </si>
  <si>
    <t>8月26日消息 在今天召开的“2014中国互联网大会”上，工业和信息化部副部长尚冰表示，在过去的20年中，我国实现了互联网从无到有、从小到大的飞跃，现在已经成为名副其实的互联网大国。
尚冰说，互联网对经济发展的拉动作用非常明显。随着4G的商用，宽带建设的提速，移动智能终端和智能家电的普及，信息消费基础设施得到了显着改善。
面向生产、生活管理的互联网创新更加活跃，消费环境、市场竞争秩序不断完善，各类信息消费的需求得到了进一步的释放。今年上半年，我国信息消费整体规模达到1.34万亿，同比增长了20%。
网络购物规模达到1.1万亿，用户规模达到3.32亿，网民使用网络购物的比例提升到52.5%，信息消费市场不断扩大，互联网对经济发展的拉动作用更加凸显。</t>
    <phoneticPr fontId="4" type="noConversion"/>
  </si>
  <si>
    <t xml:space="preserve">回调中后市看好 安全消费保增长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</si>
</sst>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 numFmtId="189" formatCode="yyyy\-mm\-dd"/>
  </numFmts>
  <fonts count="100">
    <font>
      <sz val="12"/>
      <name val="宋体"/>
      <charset val="134"/>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b/>
      <sz val="9"/>
      <color indexed="81"/>
      <name val="Tahoma"/>
      <family val="2"/>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9"/>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b/>
      <sz val="9"/>
      <color rgb="FFFF0000"/>
      <name val="宋体"/>
      <family val="3"/>
      <charset val="134"/>
    </font>
    <font>
      <b/>
      <sz val="9"/>
      <color indexed="81"/>
      <name val="宋体"/>
      <family val="3"/>
      <charset val="134"/>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35">
    <xf numFmtId="0" fontId="0" fillId="0" borderId="0"/>
    <xf numFmtId="0" fontId="3" fillId="0" borderId="0"/>
    <xf numFmtId="0" fontId="3" fillId="0" borderId="0"/>
    <xf numFmtId="0" fontId="52" fillId="0" borderId="0"/>
    <xf numFmtId="0" fontId="52" fillId="0" borderId="0"/>
    <xf numFmtId="0" fontId="3" fillId="0" borderId="0"/>
    <xf numFmtId="0" fontId="52" fillId="0" borderId="0"/>
    <xf numFmtId="0" fontId="8" fillId="0" borderId="0"/>
    <xf numFmtId="0" fontId="8" fillId="0" borderId="0"/>
    <xf numFmtId="0" fontId="8" fillId="0" borderId="0"/>
    <xf numFmtId="0" fontId="8" fillId="0" borderId="0"/>
    <xf numFmtId="0" fontId="25" fillId="0" borderId="0"/>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4" borderId="0" applyNumberFormat="0" applyBorder="0" applyAlignment="0" applyProtection="0">
      <alignment vertical="center"/>
    </xf>
    <xf numFmtId="0" fontId="54" fillId="4" borderId="0" applyNumberFormat="0" applyBorder="0" applyAlignment="0" applyProtection="0">
      <alignment vertical="center"/>
    </xf>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5" borderId="0" applyNumberFormat="0" applyBorder="0" applyAlignment="0" applyProtection="0">
      <alignment vertical="center"/>
    </xf>
    <xf numFmtId="0" fontId="54" fillId="5"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8" borderId="0" applyNumberFormat="0" applyBorder="0" applyAlignment="0" applyProtection="0">
      <alignment vertical="center"/>
    </xf>
    <xf numFmtId="0" fontId="54" fillId="8" borderId="0" applyNumberFormat="0" applyBorder="0" applyAlignment="0" applyProtection="0">
      <alignment vertical="center"/>
    </xf>
    <xf numFmtId="0" fontId="5" fillId="9" borderId="0" applyNumberFormat="0" applyBorder="0" applyAlignment="0" applyProtection="0">
      <alignment vertical="center"/>
    </xf>
    <xf numFmtId="0" fontId="54" fillId="9"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6" borderId="0" applyNumberFormat="0" applyBorder="0" applyAlignment="0" applyProtection="0">
      <alignment vertical="center"/>
    </xf>
    <xf numFmtId="0" fontId="54" fillId="6"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8" borderId="0" applyNumberFormat="0" applyBorder="0" applyAlignment="0" applyProtection="0">
      <alignment vertical="center"/>
    </xf>
    <xf numFmtId="0" fontId="55" fillId="8" borderId="0" applyNumberFormat="0" applyBorder="0" applyAlignment="0" applyProtection="0">
      <alignment vertical="center"/>
    </xf>
    <xf numFmtId="0" fontId="26" fillId="9" borderId="0" applyNumberFormat="0" applyBorder="0" applyAlignment="0" applyProtection="0">
      <alignment vertical="center"/>
    </xf>
    <xf numFmtId="0" fontId="55" fillId="9" borderId="0" applyNumberFormat="0" applyBorder="0" applyAlignment="0" applyProtection="0">
      <alignment vertical="center"/>
    </xf>
    <xf numFmtId="0" fontId="26" fillId="7" borderId="0" applyNumberFormat="0" applyBorder="0" applyAlignment="0" applyProtection="0">
      <alignment vertical="center"/>
    </xf>
    <xf numFmtId="0" fontId="55" fillId="7"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3" borderId="0" applyNumberFormat="0" applyBorder="0" applyAlignment="0" applyProtection="0">
      <alignment vertical="center"/>
    </xf>
    <xf numFmtId="0" fontId="55"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1" borderId="0" applyNumberFormat="0" applyBorder="0" applyAlignment="0" applyProtection="0">
      <alignment vertical="center"/>
    </xf>
    <xf numFmtId="0" fontId="55" fillId="11" borderId="0" applyNumberFormat="0" applyBorder="0" applyAlignment="0" applyProtection="0">
      <alignment vertical="center"/>
    </xf>
    <xf numFmtId="0" fontId="26" fillId="12" borderId="0" applyNumberFormat="0" applyBorder="0" applyAlignment="0" applyProtection="0">
      <alignment vertical="center"/>
    </xf>
    <xf numFmtId="0" fontId="55" fillId="12" borderId="0" applyNumberFormat="0" applyBorder="0" applyAlignment="0" applyProtection="0">
      <alignment vertical="center"/>
    </xf>
    <xf numFmtId="0" fontId="26" fillId="13" borderId="0" applyNumberFormat="0" applyBorder="0" applyAlignment="0" applyProtection="0">
      <alignment vertical="center"/>
    </xf>
    <xf numFmtId="0" fontId="55" fillId="1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9" fillId="2" borderId="1" applyNumberFormat="0" applyAlignment="0" applyProtection="0">
      <alignment vertical="center"/>
    </xf>
    <xf numFmtId="0" fontId="57" fillId="2" borderId="1" applyNumberFormat="0" applyAlignment="0" applyProtection="0">
      <alignment vertical="center"/>
    </xf>
    <xf numFmtId="0" fontId="27" fillId="16" borderId="2" applyNumberFormat="0" applyAlignment="0" applyProtection="0">
      <alignment vertical="center"/>
    </xf>
    <xf numFmtId="0" fontId="58" fillId="16" borderId="2" applyNumberFormat="0" applyAlignment="0" applyProtection="0">
      <alignment vertical="center"/>
    </xf>
    <xf numFmtId="0" fontId="2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8" fillId="0" borderId="3" applyNumberFormat="0" applyFill="0" applyAlignment="0" applyProtection="0">
      <alignment vertical="center"/>
    </xf>
    <xf numFmtId="0" fontId="61" fillId="0" borderId="3" applyNumberFormat="0" applyFill="0" applyAlignment="0" applyProtection="0">
      <alignment vertical="center"/>
    </xf>
    <xf numFmtId="0" fontId="29" fillId="0" borderId="4" applyNumberFormat="0" applyFill="0" applyAlignment="0" applyProtection="0">
      <alignment vertical="center"/>
    </xf>
    <xf numFmtId="0" fontId="62" fillId="0" borderId="4" applyNumberFormat="0" applyFill="0" applyAlignment="0" applyProtection="0">
      <alignment vertical="center"/>
    </xf>
    <xf numFmtId="0" fontId="30" fillId="0" borderId="5" applyNumberFormat="0" applyFill="0" applyAlignment="0" applyProtection="0">
      <alignment vertical="center"/>
    </xf>
    <xf numFmtId="0" fontId="63" fillId="0" borderId="5" applyNumberFormat="0" applyFill="0" applyAlignment="0" applyProtection="0">
      <alignment vertical="center"/>
    </xf>
    <xf numFmtId="0" fontId="3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4" fillId="3" borderId="1" applyNumberFormat="0" applyAlignment="0" applyProtection="0">
      <alignment vertical="center"/>
    </xf>
    <xf numFmtId="0" fontId="64" fillId="3" borderId="1" applyNumberFormat="0" applyAlignment="0" applyProtection="0">
      <alignment vertical="center"/>
    </xf>
    <xf numFmtId="0" fontId="21" fillId="0" borderId="6" applyNumberFormat="0" applyFill="0" applyAlignment="0" applyProtection="0">
      <alignment vertical="center"/>
    </xf>
    <xf numFmtId="0" fontId="65" fillId="0" borderId="6" applyNumberFormat="0" applyFill="0" applyAlignment="0" applyProtection="0">
      <alignment vertical="center"/>
    </xf>
    <xf numFmtId="0" fontId="22" fillId="9" borderId="0" applyNumberFormat="0" applyBorder="0" applyAlignment="0" applyProtection="0">
      <alignment vertical="center"/>
    </xf>
    <xf numFmtId="0" fontId="66" fillId="9" borderId="0" applyNumberFormat="0" applyBorder="0" applyAlignment="0" applyProtection="0">
      <alignment vertical="center"/>
    </xf>
    <xf numFmtId="0" fontId="5" fillId="4" borderId="7" applyNumberFormat="0" applyFont="0" applyAlignment="0" applyProtection="0">
      <alignment vertical="center"/>
    </xf>
    <xf numFmtId="0" fontId="54" fillId="4" borderId="7" applyNumberFormat="0" applyFont="0" applyAlignment="0" applyProtection="0">
      <alignment vertical="center"/>
    </xf>
    <xf numFmtId="0" fontId="23" fillId="2" borderId="8" applyNumberFormat="0" applyAlignment="0" applyProtection="0">
      <alignment vertical="center"/>
    </xf>
    <xf numFmtId="0" fontId="67" fillId="2" borderId="8" applyNumberFormat="0" applyAlignment="0" applyProtection="0">
      <alignment vertical="center"/>
    </xf>
    <xf numFmtId="0" fontId="3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 fillId="0" borderId="9" applyNumberFormat="0" applyFill="0" applyAlignment="0" applyProtection="0">
      <alignment vertical="center"/>
    </xf>
    <xf numFmtId="0" fontId="69" fillId="0" borderId="9" applyNumberFormat="0" applyFill="0" applyAlignment="0" applyProtection="0">
      <alignment vertical="center"/>
    </xf>
    <xf numFmtId="0" fontId="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8" borderId="0" applyNumberFormat="0" applyBorder="0" applyAlignment="0" applyProtection="0">
      <alignment vertical="center"/>
    </xf>
    <xf numFmtId="0" fontId="56" fillId="18"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8" fillId="0" borderId="0">
      <alignment vertical="center"/>
    </xf>
    <xf numFmtId="0" fontId="52" fillId="0" borderId="0"/>
    <xf numFmtId="0" fontId="77" fillId="0" borderId="0"/>
    <xf numFmtId="0" fontId="71" fillId="0" borderId="0"/>
    <xf numFmtId="0" fontId="74" fillId="0" borderId="0"/>
    <xf numFmtId="0" fontId="25" fillId="0" borderId="0"/>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5" borderId="0" applyNumberFormat="0" applyBorder="0" applyAlignment="0" applyProtection="0">
      <alignment vertical="center"/>
    </xf>
    <xf numFmtId="0" fontId="60" fillId="5"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5" fillId="0" borderId="0"/>
    <xf numFmtId="0" fontId="5" fillId="0" borderId="0" applyFill="0" applyBorder="0" applyAlignment="0" applyProtection="0"/>
    <xf numFmtId="0" fontId="3" fillId="0" borderId="0"/>
    <xf numFmtId="0" fontId="2" fillId="0" borderId="0">
      <alignment vertical="center"/>
    </xf>
    <xf numFmtId="0" fontId="1" fillId="0" borderId="0">
      <alignment vertical="center"/>
    </xf>
  </cellStyleXfs>
  <cellXfs count="241">
    <xf numFmtId="0" fontId="0" fillId="0" borderId="0" xfId="0" applyAlignment="1">
      <alignment vertical="center"/>
    </xf>
    <xf numFmtId="0" fontId="12" fillId="0" borderId="0" xfId="0" applyFont="1" applyAlignment="1">
      <alignment vertical="center"/>
    </xf>
    <xf numFmtId="178" fontId="12" fillId="0" borderId="0" xfId="0" applyNumberFormat="1" applyFont="1" applyAlignment="1">
      <alignment vertical="center"/>
    </xf>
    <xf numFmtId="14" fontId="12"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180" fontId="32" fillId="0" borderId="0" xfId="0" applyNumberFormat="1" applyFont="1" applyBorder="1" applyAlignment="1">
      <alignment horizontal="right" vertical="center"/>
    </xf>
    <xf numFmtId="180" fontId="12" fillId="0" borderId="0" xfId="0" applyNumberFormat="1" applyFont="1" applyBorder="1" applyAlignment="1">
      <alignment horizontal="left" vertical="center"/>
    </xf>
    <xf numFmtId="0" fontId="16" fillId="0" borderId="0" xfId="0" applyFont="1" applyAlignment="1">
      <alignment vertical="center"/>
    </xf>
    <xf numFmtId="0" fontId="16" fillId="19" borderId="0" xfId="0" applyFont="1" applyFill="1" applyAlignment="1">
      <alignment vertical="center"/>
    </xf>
    <xf numFmtId="0" fontId="16" fillId="19" borderId="0" xfId="0" applyFont="1" applyFill="1" applyBorder="1" applyAlignment="1">
      <alignment vertical="center"/>
    </xf>
    <xf numFmtId="0" fontId="12" fillId="20" borderId="10" xfId="0" applyNumberFormat="1" applyFont="1" applyFill="1" applyBorder="1" applyAlignment="1">
      <alignment horizontal="center" vertical="center"/>
    </xf>
    <xf numFmtId="0" fontId="12" fillId="20" borderId="11" xfId="0" applyNumberFormat="1" applyFont="1" applyFill="1" applyBorder="1" applyAlignment="1">
      <alignment horizontal="center" vertical="center"/>
    </xf>
    <xf numFmtId="180" fontId="12" fillId="0" borderId="0" xfId="0" applyNumberFormat="1" applyFont="1" applyBorder="1" applyAlignment="1">
      <alignment horizontal="center" vertical="center"/>
    </xf>
    <xf numFmtId="0" fontId="12" fillId="0" borderId="0" xfId="0" applyFont="1" applyBorder="1" applyAlignment="1">
      <alignment vertical="center"/>
    </xf>
    <xf numFmtId="176" fontId="12" fillId="0" borderId="0" xfId="0" applyNumberFormat="1" applyFont="1" applyFill="1" applyAlignment="1">
      <alignment vertical="center"/>
    </xf>
    <xf numFmtId="179" fontId="12" fillId="20" borderId="11" xfId="0" applyNumberFormat="1" applyFont="1" applyFill="1" applyBorder="1" applyAlignment="1">
      <alignment horizontal="center" vertical="center"/>
    </xf>
    <xf numFmtId="0" fontId="13" fillId="21" borderId="12" xfId="0" applyFont="1" applyFill="1" applyBorder="1" applyAlignment="1">
      <alignment horizontal="center" vertical="center"/>
    </xf>
    <xf numFmtId="0" fontId="14" fillId="21" borderId="13" xfId="0" applyFont="1" applyFill="1" applyBorder="1" applyAlignment="1">
      <alignment horizontal="center" vertical="center"/>
    </xf>
    <xf numFmtId="14" fontId="12" fillId="20" borderId="14" xfId="0" applyNumberFormat="1" applyFont="1" applyFill="1" applyBorder="1" applyAlignment="1">
      <alignment horizontal="center" vertical="center"/>
    </xf>
    <xf numFmtId="180" fontId="12" fillId="0" borderId="15" xfId="0" applyNumberFormat="1" applyFont="1" applyBorder="1" applyAlignment="1">
      <alignment horizontal="center" vertical="center"/>
    </xf>
    <xf numFmtId="178" fontId="12" fillId="0" borderId="0" xfId="0" applyNumberFormat="1" applyFont="1" applyBorder="1" applyAlignment="1">
      <alignment vertical="center"/>
    </xf>
    <xf numFmtId="14" fontId="12" fillId="0" borderId="0" xfId="0" applyNumberFormat="1" applyFont="1" applyBorder="1" applyAlignment="1">
      <alignment vertical="center"/>
    </xf>
    <xf numFmtId="0" fontId="14" fillId="21" borderId="11" xfId="0" applyNumberFormat="1" applyFont="1" applyFill="1" applyBorder="1" applyAlignment="1">
      <alignment horizontal="center" vertical="center"/>
    </xf>
    <xf numFmtId="179" fontId="12" fillId="20" borderId="16" xfId="0" applyNumberFormat="1" applyFont="1" applyFill="1" applyBorder="1" applyAlignment="1">
      <alignment horizontal="center" vertical="center"/>
    </xf>
    <xf numFmtId="0" fontId="12" fillId="22" borderId="17" xfId="0" applyFont="1" applyFill="1" applyBorder="1" applyAlignment="1">
      <alignment vertical="center"/>
    </xf>
    <xf numFmtId="0" fontId="14" fillId="22" borderId="17" xfId="0" applyFont="1" applyFill="1" applyBorder="1" applyAlignment="1">
      <alignment vertical="center"/>
    </xf>
    <xf numFmtId="0" fontId="14" fillId="21" borderId="16" xfId="0" applyNumberFormat="1" applyFont="1" applyFill="1" applyBorder="1" applyAlignment="1">
      <alignment horizontal="center" vertical="center"/>
    </xf>
    <xf numFmtId="0" fontId="14" fillId="21" borderId="10" xfId="0" applyNumberFormat="1" applyFont="1" applyFill="1" applyBorder="1" applyAlignment="1">
      <alignment horizontal="center" vertical="center"/>
    </xf>
    <xf numFmtId="0" fontId="11" fillId="22" borderId="17"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3"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4" fillId="25" borderId="12" xfId="0" applyFont="1" applyFill="1" applyBorder="1" applyAlignment="1">
      <alignment vertical="center"/>
    </xf>
    <xf numFmtId="0" fontId="34" fillId="25" borderId="13" xfId="0" applyFont="1" applyFill="1" applyBorder="1" applyAlignment="1">
      <alignment vertical="center"/>
    </xf>
    <xf numFmtId="0" fontId="34"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7" fillId="25" borderId="0" xfId="0" applyFont="1" applyFill="1" applyBorder="1" applyAlignment="1">
      <alignment vertical="center"/>
    </xf>
    <xf numFmtId="0" fontId="39" fillId="25" borderId="0" xfId="0" applyFont="1" applyFill="1" applyBorder="1" applyAlignment="1">
      <alignment vertical="center"/>
    </xf>
    <xf numFmtId="0" fontId="40" fillId="0" borderId="15" xfId="0" applyFont="1" applyBorder="1" applyAlignment="1">
      <alignment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0" fillId="0" borderId="0" xfId="0" applyFont="1" applyBorder="1" applyAlignment="1">
      <alignment vertical="center"/>
    </xf>
    <xf numFmtId="0" fontId="40" fillId="0" borderId="18" xfId="0" applyFont="1" applyBorder="1" applyAlignment="1">
      <alignment vertical="center"/>
    </xf>
    <xf numFmtId="0" fontId="40" fillId="0" borderId="11" xfId="0" applyFont="1" applyBorder="1" applyAlignment="1">
      <alignment horizontal="center" vertical="center" wrapText="1"/>
    </xf>
    <xf numFmtId="10" fontId="12" fillId="20" borderId="19" xfId="0" applyNumberFormat="1" applyFont="1" applyFill="1" applyBorder="1" applyAlignment="1">
      <alignment horizontal="center" vertical="center"/>
    </xf>
    <xf numFmtId="0" fontId="0" fillId="24" borderId="0" xfId="0" applyFill="1" applyAlignment="1">
      <alignment vertical="center"/>
    </xf>
    <xf numFmtId="0" fontId="43" fillId="25" borderId="0" xfId="0" applyFont="1" applyFill="1" applyBorder="1" applyAlignment="1">
      <alignment vertical="center"/>
    </xf>
    <xf numFmtId="0" fontId="46" fillId="25" borderId="0" xfId="0" applyFont="1" applyFill="1" applyBorder="1" applyAlignment="1">
      <alignment horizontal="center" vertical="center"/>
    </xf>
    <xf numFmtId="0" fontId="45" fillId="26" borderId="0" xfId="0" applyFont="1" applyFill="1" applyBorder="1" applyAlignment="1">
      <alignment vertical="center"/>
    </xf>
    <xf numFmtId="0" fontId="9" fillId="26" borderId="16" xfId="0" applyFont="1" applyFill="1" applyBorder="1" applyAlignment="1">
      <alignment vertical="center"/>
    </xf>
    <xf numFmtId="0" fontId="0" fillId="26" borderId="22" xfId="0" applyFill="1" applyBorder="1" applyAlignment="1">
      <alignment vertical="center"/>
    </xf>
    <xf numFmtId="0" fontId="38" fillId="26" borderId="22" xfId="0" applyFont="1" applyFill="1" applyBorder="1" applyAlignment="1">
      <alignment vertical="center"/>
    </xf>
    <xf numFmtId="0" fontId="0" fillId="26" borderId="10" xfId="0" applyFill="1" applyBorder="1" applyAlignment="1">
      <alignment vertical="center"/>
    </xf>
    <xf numFmtId="0" fontId="46" fillId="25" borderId="15" xfId="0" applyFont="1" applyFill="1" applyBorder="1" applyAlignment="1">
      <alignment horizontal="center" vertical="center"/>
    </xf>
    <xf numFmtId="0" fontId="46" fillId="25" borderId="18" xfId="0" applyFont="1" applyFill="1" applyBorder="1" applyAlignment="1">
      <alignment vertical="center"/>
    </xf>
    <xf numFmtId="180" fontId="12" fillId="0" borderId="19" xfId="0" applyNumberFormat="1" applyFont="1" applyBorder="1" applyAlignment="1">
      <alignment horizontal="center" vertical="center"/>
    </xf>
    <xf numFmtId="0" fontId="37" fillId="25" borderId="19" xfId="0" applyFont="1" applyFill="1" applyBorder="1" applyAlignment="1">
      <alignment vertical="center"/>
    </xf>
    <xf numFmtId="0" fontId="16" fillId="25" borderId="0" xfId="0" applyFont="1" applyFill="1" applyBorder="1" applyAlignment="1">
      <alignment vertical="center"/>
    </xf>
    <xf numFmtId="0" fontId="79" fillId="0" borderId="0" xfId="0" applyFont="1" applyAlignment="1">
      <alignment vertical="center"/>
    </xf>
    <xf numFmtId="0" fontId="80" fillId="0" borderId="0" xfId="0" applyFont="1" applyAlignment="1">
      <alignment vertical="center"/>
    </xf>
    <xf numFmtId="0" fontId="51" fillId="25" borderId="0" xfId="0" applyFont="1" applyFill="1" applyBorder="1" applyAlignment="1">
      <alignment vertical="center"/>
    </xf>
    <xf numFmtId="0" fontId="81" fillId="0" borderId="0" xfId="0" applyFont="1" applyAlignment="1">
      <alignment vertical="center"/>
    </xf>
    <xf numFmtId="0" fontId="76"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1" fillId="25" borderId="0" xfId="0" applyFont="1" applyFill="1" applyBorder="1" applyAlignment="1">
      <alignment vertical="center"/>
    </xf>
    <xf numFmtId="181" fontId="4" fillId="0" borderId="0" xfId="0" applyNumberFormat="1" applyFont="1" applyAlignment="1">
      <alignment horizontal="right" vertical="center"/>
    </xf>
    <xf numFmtId="178" fontId="12" fillId="0" borderId="0" xfId="0" applyNumberFormat="1" applyFont="1" applyAlignment="1">
      <alignment horizontal="center" vertical="center"/>
    </xf>
    <xf numFmtId="0" fontId="4" fillId="0" borderId="0" xfId="0" applyNumberFormat="1" applyFont="1" applyAlignment="1">
      <alignment horizontal="right" vertical="center"/>
    </xf>
    <xf numFmtId="0" fontId="16" fillId="28" borderId="0" xfId="132" applyFont="1" applyFill="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3" fillId="28" borderId="0" xfId="132" applyFill="1" applyAlignment="1">
      <alignment vertical="center"/>
    </xf>
    <xf numFmtId="0" fontId="16" fillId="0" borderId="0" xfId="132" applyFont="1" applyAlignment="1">
      <alignment vertical="center"/>
    </xf>
    <xf numFmtId="0" fontId="86" fillId="0" borderId="0" xfId="132" applyFont="1" applyAlignment="1">
      <alignment vertical="center"/>
    </xf>
    <xf numFmtId="0" fontId="86" fillId="28" borderId="0" xfId="132" applyFont="1" applyFill="1" applyAlignment="1">
      <alignment vertical="center"/>
    </xf>
    <xf numFmtId="0" fontId="81" fillId="0" borderId="0" xfId="132" applyFont="1" applyAlignment="1">
      <alignment vertical="center"/>
    </xf>
    <xf numFmtId="0" fontId="16" fillId="19" borderId="0" xfId="132" applyFont="1" applyFill="1" applyBorder="1" applyAlignment="1">
      <alignment vertical="center"/>
    </xf>
    <xf numFmtId="0" fontId="12" fillId="0" borderId="0" xfId="132" applyFont="1" applyAlignment="1">
      <alignment vertical="center"/>
    </xf>
    <xf numFmtId="0" fontId="43" fillId="0" borderId="0" xfId="110" applyNumberFormat="1" applyFont="1" applyAlignment="1"/>
    <xf numFmtId="0" fontId="12" fillId="0" borderId="0" xfId="113" applyNumberFormat="1" applyFont="1"/>
    <xf numFmtId="0" fontId="3" fillId="0" borderId="0" xfId="132" applyFont="1" applyAlignment="1">
      <alignment vertical="center"/>
    </xf>
    <xf numFmtId="183" fontId="4" fillId="19" borderId="28" xfId="115" applyNumberFormat="1" applyFont="1" applyFill="1" applyBorder="1" applyAlignment="1">
      <alignment horizontal="center"/>
    </xf>
    <xf numFmtId="0" fontId="12" fillId="0" borderId="0" xfId="132" applyFont="1" applyFill="1" applyAlignment="1">
      <alignment vertical="center"/>
    </xf>
    <xf numFmtId="0" fontId="88" fillId="0" borderId="29" xfId="132" applyFont="1" applyFill="1" applyBorder="1" applyAlignment="1">
      <alignment horizontal="center" vertical="center"/>
    </xf>
    <xf numFmtId="0" fontId="88" fillId="0" borderId="27" xfId="132" applyFont="1" applyFill="1" applyBorder="1" applyAlignment="1">
      <alignment horizontal="center" vertical="center"/>
    </xf>
    <xf numFmtId="180" fontId="89" fillId="19" borderId="0" xfId="132" applyNumberFormat="1" applyFont="1" applyFill="1" applyBorder="1" applyAlignment="1">
      <alignment horizontal="center" vertical="center"/>
    </xf>
    <xf numFmtId="180" fontId="12" fillId="19" borderId="0" xfId="132" applyNumberFormat="1" applyFont="1" applyFill="1" applyBorder="1" applyAlignment="1">
      <alignment horizontal="center" vertical="center"/>
    </xf>
    <xf numFmtId="0" fontId="12" fillId="0" borderId="0" xfId="132" applyFont="1" applyAlignment="1">
      <alignment horizontal="right" vertical="center"/>
    </xf>
    <xf numFmtId="0" fontId="32" fillId="28" borderId="0" xfId="132" applyFont="1" applyFill="1" applyAlignment="1">
      <alignment vertical="center"/>
    </xf>
    <xf numFmtId="0" fontId="90" fillId="0" borderId="0" xfId="133" applyFont="1" applyAlignment="1">
      <alignment horizontal="center" vertical="center"/>
    </xf>
    <xf numFmtId="0" fontId="90" fillId="0" borderId="0" xfId="133" applyFont="1" applyAlignment="1">
      <alignment horizontal="center" vertical="top"/>
    </xf>
    <xf numFmtId="184" fontId="90" fillId="0" borderId="0" xfId="133" applyNumberFormat="1" applyFont="1" applyAlignment="1">
      <alignment horizontal="center" vertical="top"/>
    </xf>
    <xf numFmtId="4" fontId="90" fillId="0" borderId="0" xfId="133" applyNumberFormat="1" applyFont="1" applyAlignment="1">
      <alignment horizontal="center" vertical="top"/>
    </xf>
    <xf numFmtId="182" fontId="83" fillId="31" borderId="11" xfId="0" applyNumberFormat="1" applyFont="1" applyFill="1" applyBorder="1" applyAlignment="1">
      <alignment horizontal="center" vertical="center" wrapText="1"/>
    </xf>
    <xf numFmtId="182" fontId="91" fillId="31" borderId="11" xfId="0" applyNumberFormat="1" applyFont="1" applyFill="1" applyBorder="1" applyAlignment="1">
      <alignment horizontal="center" vertical="center" wrapText="1"/>
    </xf>
    <xf numFmtId="183" fontId="4" fillId="19" borderId="29" xfId="115" applyNumberFormat="1" applyFont="1" applyFill="1" applyBorder="1" applyAlignment="1">
      <alignment horizontal="center"/>
    </xf>
    <xf numFmtId="0" fontId="32" fillId="28" borderId="0" xfId="132" applyFont="1" applyFill="1" applyBorder="1" applyAlignment="1">
      <alignment horizontal="left" vertical="center" wrapText="1"/>
    </xf>
    <xf numFmtId="0" fontId="12" fillId="28" borderId="0" xfId="132" applyFont="1" applyFill="1" applyBorder="1" applyAlignment="1">
      <alignment horizontal="left" vertical="center" wrapText="1"/>
    </xf>
    <xf numFmtId="0" fontId="10" fillId="0" borderId="0" xfId="132" applyFont="1" applyAlignment="1">
      <alignment vertical="center"/>
    </xf>
    <xf numFmtId="0" fontId="92" fillId="28" borderId="0" xfId="132" applyFont="1" applyFill="1" applyAlignment="1">
      <alignment vertical="center"/>
    </xf>
    <xf numFmtId="0" fontId="10" fillId="28" borderId="0" xfId="132" applyFont="1" applyFill="1" applyAlignment="1">
      <alignment vertical="center"/>
    </xf>
    <xf numFmtId="185" fontId="90" fillId="0" borderId="11" xfId="0" applyNumberFormat="1" applyFont="1" applyBorder="1" applyAlignment="1">
      <alignment horizontal="center" vertical="top"/>
    </xf>
    <xf numFmtId="4" fontId="90" fillId="0" borderId="11" xfId="0" applyNumberFormat="1" applyFont="1" applyBorder="1" applyAlignment="1">
      <alignment horizontal="center" vertical="top"/>
    </xf>
    <xf numFmtId="185" fontId="90" fillId="0" borderId="0" xfId="0" applyNumberFormat="1" applyFont="1" applyAlignment="1">
      <alignment horizontal="center" vertical="top"/>
    </xf>
    <xf numFmtId="4" fontId="90" fillId="0" borderId="0" xfId="0" applyNumberFormat="1" applyFont="1" applyAlignment="1">
      <alignment horizontal="center" vertical="top"/>
    </xf>
    <xf numFmtId="185" fontId="94" fillId="0" borderId="0" xfId="0" applyNumberFormat="1" applyFont="1" applyAlignment="1">
      <alignment horizontal="center" vertical="top"/>
    </xf>
    <xf numFmtId="0" fontId="32" fillId="0" borderId="0" xfId="0" applyFont="1" applyAlignment="1">
      <alignment horizontal="center" vertical="center" wrapText="1"/>
    </xf>
    <xf numFmtId="0" fontId="0" fillId="0" borderId="0" xfId="0" applyAlignment="1">
      <alignment horizontal="center" vertical="center"/>
    </xf>
    <xf numFmtId="49" fontId="11" fillId="28" borderId="0" xfId="0" applyNumberFormat="1" applyFont="1" applyFill="1" applyBorder="1" applyAlignment="1">
      <alignment horizontal="left" vertical="center"/>
    </xf>
    <xf numFmtId="0" fontId="32" fillId="0" borderId="11" xfId="0" applyFont="1" applyBorder="1" applyAlignment="1">
      <alignment horizontal="center" vertical="center"/>
    </xf>
    <xf numFmtId="182" fontId="95" fillId="31" borderId="11" xfId="0" applyNumberFormat="1" applyFont="1" applyFill="1" applyBorder="1" applyAlignment="1">
      <alignment horizontal="center" vertical="center" wrapText="1"/>
    </xf>
    <xf numFmtId="14" fontId="32" fillId="0" borderId="0" xfId="0" applyNumberFormat="1" applyFont="1" applyAlignment="1">
      <alignment horizontal="center" vertical="center"/>
    </xf>
    <xf numFmtId="14" fontId="32" fillId="0" borderId="11" xfId="0" applyNumberFormat="1" applyFont="1" applyBorder="1" applyAlignment="1">
      <alignment horizontal="center" vertical="center"/>
    </xf>
    <xf numFmtId="0" fontId="90" fillId="0" borderId="11" xfId="133" applyFont="1" applyBorder="1" applyAlignment="1">
      <alignment horizontal="center" vertical="center"/>
    </xf>
    <xf numFmtId="4" fontId="90" fillId="0" borderId="11" xfId="133" applyNumberFormat="1" applyFont="1" applyBorder="1" applyAlignment="1">
      <alignment horizontal="center" vertical="center"/>
    </xf>
    <xf numFmtId="0" fontId="3" fillId="28" borderId="0" xfId="132" applyFill="1" applyAlignment="1">
      <alignment vertical="top"/>
    </xf>
    <xf numFmtId="0" fontId="32" fillId="0" borderId="0" xfId="0" applyFont="1" applyBorder="1" applyAlignment="1">
      <alignment horizontal="center" vertical="center"/>
    </xf>
    <xf numFmtId="0" fontId="90" fillId="0" borderId="0" xfId="133" applyFont="1" applyBorder="1" applyAlignment="1">
      <alignment horizontal="center" vertical="center"/>
    </xf>
    <xf numFmtId="14" fontId="32" fillId="0" borderId="0" xfId="0" applyNumberFormat="1" applyFont="1" applyBorder="1" applyAlignment="1">
      <alignment horizontal="center" vertical="center"/>
    </xf>
    <xf numFmtId="4" fontId="90" fillId="0" borderId="0" xfId="133" applyNumberFormat="1" applyFont="1" applyBorder="1" applyAlignment="1">
      <alignment horizontal="center" vertical="center" wrapText="1"/>
    </xf>
    <xf numFmtId="4" fontId="90" fillId="0" borderId="0" xfId="133" applyNumberFormat="1" applyFont="1" applyBorder="1" applyAlignment="1">
      <alignment horizontal="center" vertical="center"/>
    </xf>
    <xf numFmtId="0" fontId="90" fillId="0" borderId="11" xfId="133" quotePrefix="1" applyFont="1" applyBorder="1" applyAlignment="1">
      <alignment horizontal="center" vertical="center"/>
    </xf>
    <xf numFmtId="184" fontId="90" fillId="0" borderId="11" xfId="133" applyNumberFormat="1" applyFont="1" applyBorder="1" applyAlignment="1">
      <alignment horizontal="center" vertical="center"/>
    </xf>
    <xf numFmtId="183" fontId="87" fillId="33" borderId="38" xfId="115" applyNumberFormat="1" applyFont="1" applyFill="1" applyBorder="1" applyAlignment="1">
      <alignment horizontal="center"/>
    </xf>
    <xf numFmtId="183" fontId="87" fillId="33" borderId="39" xfId="115" applyNumberFormat="1" applyFont="1" applyFill="1" applyBorder="1" applyAlignment="1">
      <alignment horizontal="center"/>
    </xf>
    <xf numFmtId="0" fontId="84" fillId="28" borderId="0" xfId="132" applyFont="1" applyFill="1" applyAlignment="1">
      <alignment vertical="top"/>
    </xf>
    <xf numFmtId="0" fontId="16" fillId="0" borderId="0" xfId="132" applyFont="1" applyAlignment="1">
      <alignment horizontal="center" vertical="center"/>
    </xf>
    <xf numFmtId="0" fontId="0" fillId="0" borderId="0" xfId="0" applyNumberFormat="1" applyAlignment="1">
      <alignment horizontal="right" vertical="center"/>
    </xf>
    <xf numFmtId="188" fontId="0" fillId="0" borderId="0" xfId="0" applyNumberFormat="1" applyAlignment="1">
      <alignment horizontal="right" vertical="center"/>
    </xf>
    <xf numFmtId="188" fontId="12" fillId="0" borderId="0" xfId="0" applyNumberFormat="1" applyFont="1" applyAlignment="1">
      <alignment horizontal="right" vertical="center"/>
    </xf>
    <xf numFmtId="188" fontId="12" fillId="0" borderId="0" xfId="0" applyNumberFormat="1" applyFont="1" applyBorder="1" applyAlignment="1">
      <alignment horizontal="right" vertical="center"/>
    </xf>
    <xf numFmtId="181" fontId="0" fillId="0" borderId="0" xfId="0" applyNumberFormat="1" applyAlignment="1">
      <alignment horizontal="right" vertical="center"/>
    </xf>
    <xf numFmtId="181" fontId="12" fillId="0" borderId="0" xfId="0" applyNumberFormat="1" applyFont="1" applyAlignment="1">
      <alignment horizontal="right" vertical="center"/>
    </xf>
    <xf numFmtId="181" fontId="12" fillId="0" borderId="0" xfId="0" applyNumberFormat="1" applyFont="1" applyBorder="1" applyAlignment="1">
      <alignment horizontal="right" vertical="center"/>
    </xf>
    <xf numFmtId="0" fontId="82" fillId="23" borderId="11" xfId="0" applyNumberFormat="1" applyFont="1" applyFill="1" applyBorder="1" applyAlignment="1">
      <alignment horizontal="right" vertical="center"/>
    </xf>
    <xf numFmtId="0" fontId="90" fillId="0" borderId="11" xfId="0" quotePrefix="1" applyFont="1" applyBorder="1" applyAlignment="1">
      <alignment horizontal="center" vertical="center"/>
    </xf>
    <xf numFmtId="184" fontId="90" fillId="0" borderId="11" xfId="0" applyNumberFormat="1" applyFont="1" applyBorder="1" applyAlignment="1">
      <alignment horizontal="center" vertical="center"/>
    </xf>
    <xf numFmtId="4" fontId="9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186" fontId="90" fillId="0" borderId="0" xfId="0" applyNumberFormat="1" applyFont="1" applyAlignment="1">
      <alignment horizontal="right" vertical="center"/>
    </xf>
    <xf numFmtId="185" fontId="93" fillId="0" borderId="11" xfId="0" applyNumberFormat="1" applyFont="1" applyBorder="1" applyAlignment="1">
      <alignment horizontal="center" vertical="center"/>
    </xf>
    <xf numFmtId="0" fontId="32" fillId="0" borderId="11" xfId="0" applyFont="1" applyBorder="1" applyAlignment="1">
      <alignment horizontal="center" vertical="center" wrapText="1"/>
    </xf>
    <xf numFmtId="186" fontId="90" fillId="0" borderId="11" xfId="0" applyNumberFormat="1" applyFont="1" applyBorder="1" applyAlignment="1">
      <alignment horizontal="center" vertical="center"/>
    </xf>
    <xf numFmtId="187" fontId="90" fillId="0" borderId="11" xfId="0" applyNumberFormat="1" applyFont="1" applyBorder="1" applyAlignment="1">
      <alignment horizontal="center" vertical="center"/>
    </xf>
    <xf numFmtId="0" fontId="0" fillId="0" borderId="11" xfId="0" applyBorder="1" applyAlignment="1">
      <alignment horizontal="center" vertical="center"/>
    </xf>
    <xf numFmtId="189" fontId="4" fillId="0" borderId="0" xfId="0" applyNumberFormat="1" applyFont="1" applyAlignment="1">
      <alignment horizontal="right" vertical="center"/>
    </xf>
    <xf numFmtId="189" fontId="98" fillId="0" borderId="0" xfId="0" applyNumberFormat="1" applyFont="1" applyAlignment="1">
      <alignment horizontal="right" vertical="center"/>
    </xf>
    <xf numFmtId="4" fontId="90" fillId="0" borderId="11" xfId="0" applyNumberFormat="1" applyFont="1" applyBorder="1" applyAlignment="1">
      <alignment horizontal="center" vertical="top"/>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46" fillId="25" borderId="15" xfId="0" applyFont="1" applyFill="1" applyBorder="1" applyAlignment="1">
      <alignment horizontal="center" vertical="center"/>
    </xf>
    <xf numFmtId="0" fontId="46" fillId="25" borderId="0" xfId="0" applyFont="1" applyFill="1" applyBorder="1" applyAlignment="1">
      <alignment horizontal="center" vertical="center"/>
    </xf>
    <xf numFmtId="0" fontId="46" fillId="25" borderId="18" xfId="0" applyFont="1" applyFill="1" applyBorder="1" applyAlignment="1">
      <alignment horizontal="center" vertical="center"/>
    </xf>
    <xf numFmtId="0" fontId="0" fillId="0" borderId="0" xfId="0" applyBorder="1" applyAlignment="1">
      <alignment horizontal="center" vertical="center"/>
    </xf>
    <xf numFmtId="14" fontId="3" fillId="0" borderId="15" xfId="0" applyNumberFormat="1" applyFont="1" applyBorder="1" applyAlignment="1">
      <alignment horizontal="center" vertical="center"/>
    </xf>
    <xf numFmtId="0" fontId="16" fillId="0" borderId="0" xfId="0" applyFont="1" applyBorder="1" applyAlignment="1">
      <alignment vertical="center"/>
    </xf>
    <xf numFmtId="0" fontId="16" fillId="0" borderId="18" xfId="0" applyFont="1" applyBorder="1" applyAlignment="1">
      <alignment vertical="center"/>
    </xf>
    <xf numFmtId="14" fontId="42" fillId="26" borderId="22" xfId="0" applyNumberFormat="1" applyFont="1" applyFill="1" applyBorder="1" applyAlignment="1">
      <alignment horizontal="center" vertical="center"/>
    </xf>
    <xf numFmtId="0" fontId="42" fillId="26" borderId="22" xfId="0" applyFont="1" applyFill="1" applyBorder="1" applyAlignment="1">
      <alignment horizontal="center" vertical="center"/>
    </xf>
    <xf numFmtId="0" fontId="42" fillId="26" borderId="10" xfId="0" applyFont="1" applyFill="1" applyBorder="1" applyAlignment="1">
      <alignment horizontal="center" vertical="center"/>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5" fillId="23" borderId="11" xfId="0" applyNumberFormat="1" applyFont="1" applyFill="1" applyBorder="1" applyAlignment="1">
      <alignment horizontal="center" vertical="center"/>
    </xf>
    <xf numFmtId="177" fontId="15" fillId="23" borderId="16" xfId="0" applyNumberFormat="1" applyFont="1" applyFill="1" applyBorder="1" applyAlignment="1">
      <alignment horizontal="center" vertical="center"/>
    </xf>
    <xf numFmtId="177" fontId="15" fillId="23" borderId="10" xfId="0" applyNumberFormat="1" applyFont="1" applyFill="1" applyBorder="1" applyAlignment="1">
      <alignment horizontal="center" vertical="center"/>
    </xf>
    <xf numFmtId="0" fontId="53" fillId="27" borderId="0" xfId="0" applyFont="1" applyFill="1" applyBorder="1" applyAlignment="1">
      <alignment horizontal="center" vertical="center"/>
    </xf>
    <xf numFmtId="0" fontId="11" fillId="0" borderId="0" xfId="0" applyFont="1" applyBorder="1" applyAlignment="1">
      <alignment horizontal="center" vertical="center"/>
    </xf>
    <xf numFmtId="0" fontId="75" fillId="0" borderId="0" xfId="0" applyFont="1" applyBorder="1" applyAlignment="1">
      <alignment horizontal="center" vertical="center"/>
    </xf>
    <xf numFmtId="0" fontId="10" fillId="0" borderId="0" xfId="0" applyFont="1" applyBorder="1" applyAlignment="1">
      <alignment horizontal="center" vertical="center"/>
    </xf>
    <xf numFmtId="0" fontId="53" fillId="21" borderId="40" xfId="132" applyFont="1" applyFill="1" applyBorder="1" applyAlignment="1">
      <alignment horizontal="center" vertical="center"/>
    </xf>
    <xf numFmtId="0" fontId="53" fillId="21" borderId="0" xfId="132" applyFont="1" applyFill="1" applyBorder="1" applyAlignment="1">
      <alignment horizontal="center" vertical="center"/>
    </xf>
    <xf numFmtId="0" fontId="10" fillId="0" borderId="0" xfId="132" applyFont="1" applyBorder="1" applyAlignment="1">
      <alignment horizontal="center" vertical="center"/>
    </xf>
    <xf numFmtId="0" fontId="11" fillId="0" borderId="0" xfId="132" applyFont="1" applyBorder="1" applyAlignment="1">
      <alignment horizontal="center" vertical="center"/>
    </xf>
    <xf numFmtId="0" fontId="88" fillId="0" borderId="35" xfId="132" applyFont="1" applyFill="1" applyBorder="1" applyAlignment="1">
      <alignment horizontal="center" vertical="center"/>
    </xf>
    <xf numFmtId="0" fontId="88" fillId="0" borderId="27" xfId="132" applyFont="1" applyFill="1" applyBorder="1" applyAlignment="1">
      <alignment horizontal="center" vertical="center"/>
    </xf>
    <xf numFmtId="0" fontId="88" fillId="0" borderId="37" xfId="132" applyFont="1" applyFill="1" applyBorder="1" applyAlignment="1">
      <alignment horizontal="center" vertical="center"/>
    </xf>
    <xf numFmtId="0" fontId="88" fillId="0" borderId="36" xfId="132" applyFont="1" applyFill="1" applyBorder="1" applyAlignment="1">
      <alignment horizontal="center" vertical="center"/>
    </xf>
    <xf numFmtId="0" fontId="88" fillId="0" borderId="31" xfId="132" applyFont="1" applyFill="1" applyBorder="1" applyAlignment="1">
      <alignment horizontal="center" vertical="center"/>
    </xf>
    <xf numFmtId="0" fontId="88" fillId="0" borderId="30" xfId="132" applyFont="1" applyFill="1" applyBorder="1" applyAlignment="1">
      <alignment horizontal="center" vertical="center"/>
    </xf>
    <xf numFmtId="0" fontId="88" fillId="0" borderId="34" xfId="132" applyFont="1" applyFill="1" applyBorder="1" applyAlignment="1">
      <alignment horizontal="center" vertical="center"/>
    </xf>
    <xf numFmtId="0" fontId="88" fillId="0" borderId="33" xfId="132" applyFont="1" applyFill="1" applyBorder="1" applyAlignment="1">
      <alignment horizontal="center" vertical="center"/>
    </xf>
    <xf numFmtId="0" fontId="88" fillId="0" borderId="32" xfId="132" applyFont="1" applyFill="1" applyBorder="1" applyAlignment="1">
      <alignment horizontal="center" vertical="center"/>
    </xf>
    <xf numFmtId="4" fontId="90" fillId="0" borderId="11" xfId="0" applyNumberFormat="1" applyFont="1" applyBorder="1" applyAlignment="1">
      <alignment horizontal="center" vertical="top"/>
    </xf>
    <xf numFmtId="0" fontId="41" fillId="0" borderId="11" xfId="0" applyFont="1" applyBorder="1" applyAlignment="1">
      <alignment horizontal="center" vertical="center"/>
    </xf>
    <xf numFmtId="0" fontId="10" fillId="32" borderId="25" xfId="132" applyFont="1" applyFill="1" applyBorder="1" applyAlignment="1">
      <alignment horizontal="left" vertical="distributed" wrapText="1"/>
    </xf>
    <xf numFmtId="0" fontId="10" fillId="32" borderId="24" xfId="132" applyFont="1" applyFill="1" applyBorder="1" applyAlignment="1">
      <alignment horizontal="left" vertical="distributed" wrapText="1"/>
    </xf>
    <xf numFmtId="0" fontId="10" fillId="32" borderId="23" xfId="132" applyFont="1" applyFill="1" applyBorder="1" applyAlignment="1">
      <alignment horizontal="left" vertical="distributed" wrapText="1"/>
    </xf>
    <xf numFmtId="0" fontId="32" fillId="28" borderId="25" xfId="132" applyFont="1" applyFill="1" applyBorder="1" applyAlignment="1">
      <alignment horizontal="left" vertical="top" wrapText="1"/>
    </xf>
    <xf numFmtId="0" fontId="32" fillId="28" borderId="24" xfId="132" applyFont="1" applyFill="1" applyBorder="1" applyAlignment="1">
      <alignment horizontal="left" vertical="top" wrapText="1"/>
    </xf>
    <xf numFmtId="0" fontId="32" fillId="28" borderId="23" xfId="132" applyFont="1" applyFill="1" applyBorder="1" applyAlignment="1">
      <alignment horizontal="left" vertical="top"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12" fillId="28" borderId="24" xfId="132" applyFont="1" applyFill="1" applyBorder="1" applyAlignment="1">
      <alignment horizontal="left" vertical="top" wrapText="1"/>
    </xf>
    <xf numFmtId="0" fontId="12" fillId="28" borderId="23" xfId="132" applyFont="1" applyFill="1" applyBorder="1" applyAlignment="1">
      <alignment horizontal="left" vertical="top" wrapText="1"/>
    </xf>
    <xf numFmtId="0" fontId="85" fillId="20" borderId="16" xfId="132" applyNumberFormat="1" applyFont="1" applyFill="1" applyBorder="1" applyAlignment="1">
      <alignment horizontal="left" vertical="center"/>
    </xf>
    <xf numFmtId="0" fontId="85" fillId="20" borderId="22" xfId="132" applyNumberFormat="1" applyFont="1" applyFill="1" applyBorder="1" applyAlignment="1">
      <alignment horizontal="left" vertical="center"/>
    </xf>
    <xf numFmtId="0" fontId="85" fillId="20" borderId="10" xfId="132" applyNumberFormat="1" applyFont="1" applyFill="1" applyBorder="1" applyAlignment="1">
      <alignment horizontal="left" vertical="center"/>
    </xf>
    <xf numFmtId="0" fontId="12" fillId="28" borderId="26" xfId="132" applyFont="1" applyFill="1" applyBorder="1" applyAlignment="1">
      <alignment horizontal="left" vertical="distributed" wrapText="1"/>
    </xf>
    <xf numFmtId="0" fontId="85" fillId="20" borderId="41" xfId="132" applyNumberFormat="1" applyFont="1" applyFill="1" applyBorder="1" applyAlignment="1">
      <alignment horizontal="left" vertical="center"/>
    </xf>
    <xf numFmtId="0" fontId="85" fillId="20" borderId="42" xfId="132" applyNumberFormat="1" applyFont="1" applyFill="1" applyBorder="1" applyAlignment="1">
      <alignment horizontal="left" vertical="center"/>
    </xf>
    <xf numFmtId="0" fontId="85" fillId="20" borderId="43" xfId="132" applyNumberFormat="1" applyFont="1" applyFill="1" applyBorder="1" applyAlignment="1">
      <alignment horizontal="left" vertical="center"/>
    </xf>
    <xf numFmtId="4" fontId="90" fillId="0" borderId="11" xfId="133" applyNumberFormat="1" applyFont="1" applyBorder="1" applyAlignment="1">
      <alignment horizontal="center" vertical="center" wrapText="1"/>
    </xf>
    <xf numFmtId="4" fontId="90" fillId="0" borderId="11" xfId="133" applyNumberFormat="1" applyFont="1" applyBorder="1" applyAlignment="1">
      <alignment horizontal="center" vertical="center"/>
    </xf>
    <xf numFmtId="182" fontId="83" fillId="31" borderId="16" xfId="0" applyNumberFormat="1" applyFont="1" applyFill="1" applyBorder="1" applyAlignment="1">
      <alignment horizontal="center" vertical="center" wrapText="1"/>
    </xf>
    <xf numFmtId="182" fontId="83" fillId="31" borderId="22" xfId="0" applyNumberFormat="1" applyFont="1" applyFill="1" applyBorder="1" applyAlignment="1">
      <alignment horizontal="center" vertical="center" wrapText="1"/>
    </xf>
    <xf numFmtId="182" fontId="83" fillId="31" borderId="10" xfId="0" applyNumberFormat="1" applyFont="1" applyFill="1" applyBorder="1" applyAlignment="1">
      <alignment horizontal="center" vertical="center" wrapText="1"/>
    </xf>
    <xf numFmtId="182" fontId="96" fillId="31" borderId="16" xfId="0" applyNumberFormat="1" applyFont="1" applyFill="1" applyBorder="1" applyAlignment="1">
      <alignment horizontal="center" vertical="center" wrapText="1"/>
    </xf>
    <xf numFmtId="4" fontId="90" fillId="0" borderId="16" xfId="133" applyNumberFormat="1" applyFont="1" applyBorder="1" applyAlignment="1">
      <alignment horizontal="center" vertical="center" wrapText="1"/>
    </xf>
    <xf numFmtId="4" fontId="90" fillId="0" borderId="22" xfId="133" applyNumberFormat="1" applyFont="1" applyBorder="1" applyAlignment="1">
      <alignment horizontal="center" vertical="center" wrapText="1"/>
    </xf>
    <xf numFmtId="4" fontId="90" fillId="0" borderId="10" xfId="133" applyNumberFormat="1" applyFont="1" applyBorder="1" applyAlignment="1">
      <alignment horizontal="center" vertical="center" wrapText="1"/>
    </xf>
    <xf numFmtId="182" fontId="95" fillId="31" borderId="16" xfId="0" applyNumberFormat="1" applyFont="1" applyFill="1" applyBorder="1" applyAlignment="1">
      <alignment horizontal="center" vertical="center" wrapText="1"/>
    </xf>
    <xf numFmtId="182" fontId="91" fillId="31" borderId="22" xfId="0" applyNumberFormat="1" applyFont="1" applyFill="1" applyBorder="1" applyAlignment="1">
      <alignment horizontal="center" vertical="center" wrapText="1"/>
    </xf>
    <xf numFmtId="182" fontId="91" fillId="31" borderId="10" xfId="0" applyNumberFormat="1" applyFont="1" applyFill="1" applyBorder="1" applyAlignment="1">
      <alignment horizontal="center" vertical="center" wrapText="1"/>
    </xf>
    <xf numFmtId="0" fontId="40" fillId="0" borderId="11" xfId="0" applyFont="1" applyBorder="1" applyAlignment="1">
      <alignment horizontal="left" vertical="center" wrapText="1"/>
    </xf>
    <xf numFmtId="0" fontId="40" fillId="0" borderId="11" xfId="0" applyFont="1" applyBorder="1" applyAlignment="1">
      <alignment horizontal="center" vertical="center" wrapText="1"/>
    </xf>
    <xf numFmtId="0" fontId="40" fillId="0" borderId="11" xfId="0" applyFont="1" applyBorder="1" applyAlignment="1">
      <alignment horizontal="center" vertical="center"/>
    </xf>
    <xf numFmtId="0" fontId="32" fillId="0" borderId="11" xfId="0" applyFont="1" applyBorder="1" applyAlignment="1">
      <alignment horizontal="center" vertical="center"/>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10" xfId="0" applyFont="1" applyBorder="1" applyAlignment="1">
      <alignment horizontal="left" vertical="center" wrapText="1"/>
    </xf>
    <xf numFmtId="0" fontId="90" fillId="0" borderId="11" xfId="0" quotePrefix="1" applyFont="1" applyBorder="1" applyAlignment="1">
      <alignment horizontal="center" vertical="top"/>
    </xf>
    <xf numFmtId="185" fontId="90" fillId="0" borderId="11" xfId="0" applyNumberFormat="1" applyFont="1" applyBorder="1" applyAlignment="1">
      <alignment horizontal="center" vertical="center"/>
    </xf>
  </cellXfs>
  <cellStyles count="135">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[0]!zsdate</c:f>
              <c:numCache>
                <c:formatCode>yyyy\-mm\-dd;@</c:formatCode>
                <c:ptCount val="102"/>
                <c:pt idx="0">
                  <c:v>41154</c:v>
                </c:pt>
                <c:pt idx="1">
                  <c:v>41161</c:v>
                </c:pt>
                <c:pt idx="2">
                  <c:v>41168</c:v>
                </c:pt>
                <c:pt idx="3">
                  <c:v>41175</c:v>
                </c:pt>
                <c:pt idx="4">
                  <c:v>41182</c:v>
                </c:pt>
                <c:pt idx="5">
                  <c:v>41196</c:v>
                </c:pt>
                <c:pt idx="6">
                  <c:v>41203</c:v>
                </c:pt>
                <c:pt idx="7">
                  <c:v>41210</c:v>
                </c:pt>
                <c:pt idx="8">
                  <c:v>41217</c:v>
                </c:pt>
                <c:pt idx="9">
                  <c:v>41224</c:v>
                </c:pt>
                <c:pt idx="10">
                  <c:v>41231</c:v>
                </c:pt>
                <c:pt idx="11">
                  <c:v>41238</c:v>
                </c:pt>
                <c:pt idx="12">
                  <c:v>41245</c:v>
                </c:pt>
                <c:pt idx="13">
                  <c:v>41252</c:v>
                </c:pt>
                <c:pt idx="14">
                  <c:v>41259</c:v>
                </c:pt>
                <c:pt idx="15">
                  <c:v>41266</c:v>
                </c:pt>
                <c:pt idx="16">
                  <c:v>41273</c:v>
                </c:pt>
                <c:pt idx="17">
                  <c:v>41280</c:v>
                </c:pt>
                <c:pt idx="18">
                  <c:v>41287</c:v>
                </c:pt>
                <c:pt idx="19">
                  <c:v>41294</c:v>
                </c:pt>
                <c:pt idx="20">
                  <c:v>41301</c:v>
                </c:pt>
                <c:pt idx="21">
                  <c:v>41308</c:v>
                </c:pt>
                <c:pt idx="22">
                  <c:v>41315</c:v>
                </c:pt>
                <c:pt idx="23">
                  <c:v>41329</c:v>
                </c:pt>
                <c:pt idx="24">
                  <c:v>41336</c:v>
                </c:pt>
                <c:pt idx="25">
                  <c:v>41343</c:v>
                </c:pt>
                <c:pt idx="26">
                  <c:v>41350</c:v>
                </c:pt>
                <c:pt idx="27">
                  <c:v>41357</c:v>
                </c:pt>
                <c:pt idx="28">
                  <c:v>41364</c:v>
                </c:pt>
                <c:pt idx="29">
                  <c:v>41371</c:v>
                </c:pt>
                <c:pt idx="30">
                  <c:v>41378</c:v>
                </c:pt>
                <c:pt idx="31">
                  <c:v>41385</c:v>
                </c:pt>
                <c:pt idx="32">
                  <c:v>41392</c:v>
                </c:pt>
                <c:pt idx="33">
                  <c:v>41399</c:v>
                </c:pt>
                <c:pt idx="34">
                  <c:v>41406</c:v>
                </c:pt>
                <c:pt idx="35">
                  <c:v>41413</c:v>
                </c:pt>
                <c:pt idx="36">
                  <c:v>41420</c:v>
                </c:pt>
                <c:pt idx="37">
                  <c:v>41427</c:v>
                </c:pt>
                <c:pt idx="38">
                  <c:v>41434</c:v>
                </c:pt>
                <c:pt idx="39">
                  <c:v>41441</c:v>
                </c:pt>
                <c:pt idx="40">
                  <c:v>41448</c:v>
                </c:pt>
                <c:pt idx="41">
                  <c:v>41455</c:v>
                </c:pt>
                <c:pt idx="42">
                  <c:v>41462</c:v>
                </c:pt>
                <c:pt idx="43">
                  <c:v>41469</c:v>
                </c:pt>
                <c:pt idx="44">
                  <c:v>41476</c:v>
                </c:pt>
                <c:pt idx="45">
                  <c:v>41483</c:v>
                </c:pt>
                <c:pt idx="46">
                  <c:v>41490</c:v>
                </c:pt>
                <c:pt idx="47">
                  <c:v>41497</c:v>
                </c:pt>
                <c:pt idx="48">
                  <c:v>41504</c:v>
                </c:pt>
                <c:pt idx="49">
                  <c:v>41511</c:v>
                </c:pt>
                <c:pt idx="50">
                  <c:v>41518</c:v>
                </c:pt>
                <c:pt idx="51">
                  <c:v>41525</c:v>
                </c:pt>
                <c:pt idx="52">
                  <c:v>41532</c:v>
                </c:pt>
                <c:pt idx="53">
                  <c:v>41539</c:v>
                </c:pt>
                <c:pt idx="54">
                  <c:v>41546</c:v>
                </c:pt>
                <c:pt idx="55">
                  <c:v>41553</c:v>
                </c:pt>
                <c:pt idx="56">
                  <c:v>41560</c:v>
                </c:pt>
                <c:pt idx="57">
                  <c:v>41567</c:v>
                </c:pt>
                <c:pt idx="58">
                  <c:v>41574</c:v>
                </c:pt>
                <c:pt idx="59">
                  <c:v>41581</c:v>
                </c:pt>
                <c:pt idx="60">
                  <c:v>41588</c:v>
                </c:pt>
                <c:pt idx="61">
                  <c:v>41595</c:v>
                </c:pt>
                <c:pt idx="62">
                  <c:v>41602</c:v>
                </c:pt>
                <c:pt idx="63">
                  <c:v>41609</c:v>
                </c:pt>
                <c:pt idx="64">
                  <c:v>41616</c:v>
                </c:pt>
                <c:pt idx="65">
                  <c:v>41623</c:v>
                </c:pt>
                <c:pt idx="66">
                  <c:v>41630</c:v>
                </c:pt>
                <c:pt idx="67">
                  <c:v>41637</c:v>
                </c:pt>
                <c:pt idx="68">
                  <c:v>41644</c:v>
                </c:pt>
                <c:pt idx="69">
                  <c:v>41651</c:v>
                </c:pt>
                <c:pt idx="70">
                  <c:v>41658</c:v>
                </c:pt>
                <c:pt idx="71">
                  <c:v>41665</c:v>
                </c:pt>
                <c:pt idx="72">
                  <c:v>41672</c:v>
                </c:pt>
                <c:pt idx="73">
                  <c:v>41679</c:v>
                </c:pt>
                <c:pt idx="74">
                  <c:v>41686</c:v>
                </c:pt>
                <c:pt idx="75">
                  <c:v>41693</c:v>
                </c:pt>
                <c:pt idx="76">
                  <c:v>41700</c:v>
                </c:pt>
                <c:pt idx="77">
                  <c:v>41707</c:v>
                </c:pt>
                <c:pt idx="78">
                  <c:v>41714</c:v>
                </c:pt>
                <c:pt idx="79">
                  <c:v>41721</c:v>
                </c:pt>
                <c:pt idx="80">
                  <c:v>41728</c:v>
                </c:pt>
                <c:pt idx="81">
                  <c:v>41735</c:v>
                </c:pt>
                <c:pt idx="82">
                  <c:v>41742</c:v>
                </c:pt>
                <c:pt idx="83">
                  <c:v>41749</c:v>
                </c:pt>
                <c:pt idx="84">
                  <c:v>41756</c:v>
                </c:pt>
                <c:pt idx="85">
                  <c:v>41763</c:v>
                </c:pt>
                <c:pt idx="86">
                  <c:v>41770</c:v>
                </c:pt>
                <c:pt idx="87">
                  <c:v>41777</c:v>
                </c:pt>
                <c:pt idx="88">
                  <c:v>41784</c:v>
                </c:pt>
                <c:pt idx="89">
                  <c:v>41791</c:v>
                </c:pt>
                <c:pt idx="90">
                  <c:v>41798</c:v>
                </c:pt>
                <c:pt idx="91">
                  <c:v>41805</c:v>
                </c:pt>
                <c:pt idx="92">
                  <c:v>41812</c:v>
                </c:pt>
                <c:pt idx="93">
                  <c:v>41819</c:v>
                </c:pt>
                <c:pt idx="94">
                  <c:v>41826</c:v>
                </c:pt>
                <c:pt idx="95">
                  <c:v>41833</c:v>
                </c:pt>
                <c:pt idx="96">
                  <c:v>41840</c:v>
                </c:pt>
                <c:pt idx="97">
                  <c:v>41847</c:v>
                </c:pt>
                <c:pt idx="98">
                  <c:v>41854</c:v>
                </c:pt>
                <c:pt idx="99">
                  <c:v>41861</c:v>
                </c:pt>
                <c:pt idx="100">
                  <c:v>41868</c:v>
                </c:pt>
                <c:pt idx="101">
                  <c:v>41875</c:v>
                </c:pt>
              </c:numCache>
            </c:numRef>
          </c:cat>
          <c:val>
            <c:numRef>
              <c:f>[0]!_zs1</c:f>
              <c:numCache>
                <c:formatCode>0.0%</c:formatCode>
                <c:ptCount val="104"/>
                <c:pt idx="0">
                  <c:v>0</c:v>
                </c:pt>
                <c:pt idx="1">
                  <c:v>5.0937743211838526E-2</c:v>
                </c:pt>
                <c:pt idx="2">
                  <c:v>5.0195295137849483E-2</c:v>
                </c:pt>
                <c:pt idx="3">
                  <c:v>-2.6328106716592137E-3</c:v>
                </c:pt>
                <c:pt idx="4">
                  <c:v>4.0019629293000847E-2</c:v>
                </c:pt>
                <c:pt idx="5">
                  <c:v>4.520134538666265E-2</c:v>
                </c:pt>
                <c:pt idx="6">
                  <c:v>5.7872852252379703E-2</c:v>
                </c:pt>
                <c:pt idx="7">
                  <c:v>1.9519989405261562E-2</c:v>
                </c:pt>
                <c:pt idx="8">
                  <c:v>4.6218639846013376E-2</c:v>
                </c:pt>
                <c:pt idx="9">
                  <c:v>1.635290638713971E-2</c:v>
                </c:pt>
                <c:pt idx="10">
                  <c:v>-1.2530455337915969E-2</c:v>
                </c:pt>
                <c:pt idx="11">
                  <c:v>-5.5295827233194927E-3</c:v>
                </c:pt>
                <c:pt idx="12">
                  <c:v>-2.957410602358046E-2</c:v>
                </c:pt>
                <c:pt idx="13">
                  <c:v>1.899841623172005E-2</c:v>
                </c:pt>
                <c:pt idx="14">
                  <c:v>6.8483464769772961E-2</c:v>
                </c:pt>
                <c:pt idx="15">
                  <c:v>7.5802270249284875E-2</c:v>
                </c:pt>
                <c:pt idx="16">
                  <c:v>0.12480611084200954</c:v>
                </c:pt>
                <c:pt idx="17">
                  <c:v>0.14492522908400884</c:v>
                </c:pt>
                <c:pt idx="18">
                  <c:v>0.12624882759421419</c:v>
                </c:pt>
                <c:pt idx="19">
                  <c:v>0.17714030953326909</c:v>
                </c:pt>
                <c:pt idx="20">
                  <c:v>0.16636188651656236</c:v>
                </c:pt>
                <c:pt idx="21">
                  <c:v>0.24421235194125002</c:v>
                </c:pt>
                <c:pt idx="22">
                  <c:v>0.25709339516016372</c:v>
                </c:pt>
                <c:pt idx="23">
                  <c:v>0.17766868583516104</c:v>
                </c:pt>
                <c:pt idx="24">
                  <c:v>0.21042892363624488</c:v>
                </c:pt>
                <c:pt idx="25">
                  <c:v>0.18235059876600324</c:v>
                </c:pt>
                <c:pt idx="26">
                  <c:v>0.15193880087152611</c:v>
                </c:pt>
                <c:pt idx="27">
                  <c:v>0.18751235901650354</c:v>
                </c:pt>
                <c:pt idx="28">
                  <c:v>0.13162465961681158</c:v>
                </c:pt>
                <c:pt idx="29">
                  <c:v>0.12639260037335576</c:v>
                </c:pt>
                <c:pt idx="30">
                  <c:v>0.11667092996043316</c:v>
                </c:pt>
                <c:pt idx="31">
                  <c:v>0.14919668660436836</c:v>
                </c:pt>
                <c:pt idx="32">
                  <c:v>0.10995578873655942</c:v>
                </c:pt>
                <c:pt idx="33">
                  <c:v>0.13064002017354315</c:v>
                </c:pt>
                <c:pt idx="34">
                  <c:v>0.15237556171163069</c:v>
                </c:pt>
                <c:pt idx="35">
                  <c:v>0.17560234898415672</c:v>
                </c:pt>
                <c:pt idx="36">
                  <c:v>0.17795169597454374</c:v>
                </c:pt>
                <c:pt idx="37">
                  <c:v>0.18212337427909508</c:v>
                </c:pt>
                <c:pt idx="38">
                  <c:v>0.12667062155194775</c:v>
                </c:pt>
                <c:pt idx="39">
                  <c:v>9.6106887124308704E-2</c:v>
                </c:pt>
                <c:pt idx="40">
                  <c:v>5.1035254718196255E-2</c:v>
                </c:pt>
                <c:pt idx="41">
                  <c:v>-1.9180286529623114E-3</c:v>
                </c:pt>
                <c:pt idx="42">
                  <c:v>9.9693042848825186E-3</c:v>
                </c:pt>
                <c:pt idx="43">
                  <c:v>3.197697095699148E-2</c:v>
                </c:pt>
                <c:pt idx="44">
                  <c:v>-6.5264677976186736E-3</c:v>
                </c:pt>
                <c:pt idx="45">
                  <c:v>8.6807917752897978E-3</c:v>
                </c:pt>
                <c:pt idx="46">
                  <c:v>1.92279084280782E-2</c:v>
                </c:pt>
                <c:pt idx="47">
                  <c:v>3.6801296041305109E-2</c:v>
                </c:pt>
                <c:pt idx="48">
                  <c:v>4.5025824675218651E-2</c:v>
                </c:pt>
                <c:pt idx="49">
                  <c:v>3.7218101038248186E-2</c:v>
                </c:pt>
                <c:pt idx="50">
                  <c:v>4.945511477331066E-2</c:v>
                </c:pt>
                <c:pt idx="51">
                  <c:v>6.9352904572972163E-2</c:v>
                </c:pt>
                <c:pt idx="52">
                  <c:v>0.12882131719449874</c:v>
                </c:pt>
                <c:pt idx="53">
                  <c:v>0.10324518293158613</c:v>
                </c:pt>
                <c:pt idx="54">
                  <c:v>8.6219673921522855E-2</c:v>
                </c:pt>
                <c:pt idx="55">
                  <c:v>9.2599194146769648E-2</c:v>
                </c:pt>
                <c:pt idx="56">
                  <c:v>0.1195717838891035</c:v>
                </c:pt>
                <c:pt idx="57">
                  <c:v>0.10031711648951336</c:v>
                </c:pt>
                <c:pt idx="58">
                  <c:v>7.4240725521890871E-2</c:v>
                </c:pt>
                <c:pt idx="59">
                  <c:v>8.1679266060372013E-2</c:v>
                </c:pt>
                <c:pt idx="60">
                  <c:v>4.6749737399245817E-2</c:v>
                </c:pt>
                <c:pt idx="61">
                  <c:v>6.6156341331998103E-2</c:v>
                </c:pt>
                <c:pt idx="62">
                  <c:v>8.7576217714620652E-2</c:v>
                </c:pt>
                <c:pt idx="63">
                  <c:v>0.10616327145207793</c:v>
                </c:pt>
                <c:pt idx="64">
                  <c:v>0.11221488089082876</c:v>
                </c:pt>
                <c:pt idx="65">
                  <c:v>9.1511600694463402E-2</c:v>
                </c:pt>
                <c:pt idx="66">
                  <c:v>3.3230107199161196E-2</c:v>
                </c:pt>
                <c:pt idx="67">
                  <c:v>4.472376577645476E-2</c:v>
                </c:pt>
                <c:pt idx="68">
                  <c:v>3.8964237314886851E-2</c:v>
                </c:pt>
                <c:pt idx="69">
                  <c:v>-7.7102121305294702E-6</c:v>
                </c:pt>
                <c:pt idx="70">
                  <c:v>-1.1964435059151013E-2</c:v>
                </c:pt>
                <c:pt idx="71">
                  <c:v>1.8509044532371011E-2</c:v>
                </c:pt>
                <c:pt idx="72">
                  <c:v>-1.096664290107241E-3</c:v>
                </c:pt>
                <c:pt idx="73">
                  <c:v>3.453721492624684E-3</c:v>
                </c:pt>
                <c:pt idx="74">
                  <c:v>4.1139424219499787E-2</c:v>
                </c:pt>
                <c:pt idx="75">
                  <c:v>2.6952180357282085E-2</c:v>
                </c:pt>
                <c:pt idx="76">
                  <c:v>-1.1745374326263547E-2</c:v>
                </c:pt>
                <c:pt idx="77">
                  <c:v>-1.6558814405216005E-2</c:v>
                </c:pt>
                <c:pt idx="78">
                  <c:v>-3.7204948323437126E-2</c:v>
                </c:pt>
                <c:pt idx="79">
                  <c:v>-2.0894674873960795E-2</c:v>
                </c:pt>
                <c:pt idx="80">
                  <c:v>-2.3993726608576904E-2</c:v>
                </c:pt>
                <c:pt idx="81">
                  <c:v>-8.7968984991390053E-3</c:v>
                </c:pt>
                <c:pt idx="82">
                  <c:v>2.9842149280592034E-2</c:v>
                </c:pt>
                <c:pt idx="83">
                  <c:v>8.8944100054968445E-3</c:v>
                </c:pt>
                <c:pt idx="84">
                  <c:v>-1.6800098690715193E-2</c:v>
                </c:pt>
                <c:pt idx="85">
                  <c:v>-2.0957717196675607E-2</c:v>
                </c:pt>
                <c:pt idx="86">
                  <c:v>-3.2181971891287797E-2</c:v>
                </c:pt>
                <c:pt idx="87">
                  <c:v>-2.6720873993363647E-2</c:v>
                </c:pt>
                <c:pt idx="88">
                  <c:v>-2.5604253860094905E-2</c:v>
                </c:pt>
                <c:pt idx="89">
                  <c:v>-2.1953241645304877E-2</c:v>
                </c:pt>
                <c:pt idx="90">
                  <c:v>-3.1816870669808872E-2</c:v>
                </c:pt>
                <c:pt idx="91">
                  <c:v>-1.2983090144171761E-2</c:v>
                </c:pt>
                <c:pt idx="92">
                  <c:v>-3.0903890845166315E-2</c:v>
                </c:pt>
                <c:pt idx="93">
                  <c:v>-2.4767922614868598E-2</c:v>
                </c:pt>
                <c:pt idx="94">
                  <c:v>-1.1870551887913416E-2</c:v>
                </c:pt>
                <c:pt idx="95">
                  <c:v>-2.578793832555959E-2</c:v>
                </c:pt>
                <c:pt idx="96">
                  <c:v>-1.8470039929828097E-2</c:v>
                </c:pt>
                <c:pt idx="97">
                  <c:v>2.5210579499543861E-2</c:v>
                </c:pt>
                <c:pt idx="98">
                  <c:v>5.6481385733749168E-2</c:v>
                </c:pt>
                <c:pt idx="99">
                  <c:v>5.7266920287291523E-2</c:v>
                </c:pt>
                <c:pt idx="100">
                  <c:v>7.0646859585245192E-2</c:v>
                </c:pt>
                <c:pt idx="101">
                  <c:v>7.279165918322561E-2</c:v>
                </c:pt>
                <c:pt idx="102">
                  <c:v>6.0511105426719336E-2</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[0]!zsdate</c:f>
              <c:numCache>
                <c:formatCode>yyyy\-mm\-dd;@</c:formatCode>
                <c:ptCount val="102"/>
                <c:pt idx="0">
                  <c:v>41154</c:v>
                </c:pt>
                <c:pt idx="1">
                  <c:v>41161</c:v>
                </c:pt>
                <c:pt idx="2">
                  <c:v>41168</c:v>
                </c:pt>
                <c:pt idx="3">
                  <c:v>41175</c:v>
                </c:pt>
                <c:pt idx="4">
                  <c:v>41182</c:v>
                </c:pt>
                <c:pt idx="5">
                  <c:v>41196</c:v>
                </c:pt>
                <c:pt idx="6">
                  <c:v>41203</c:v>
                </c:pt>
                <c:pt idx="7">
                  <c:v>41210</c:v>
                </c:pt>
                <c:pt idx="8">
                  <c:v>41217</c:v>
                </c:pt>
                <c:pt idx="9">
                  <c:v>41224</c:v>
                </c:pt>
                <c:pt idx="10">
                  <c:v>41231</c:v>
                </c:pt>
                <c:pt idx="11">
                  <c:v>41238</c:v>
                </c:pt>
                <c:pt idx="12">
                  <c:v>41245</c:v>
                </c:pt>
                <c:pt idx="13">
                  <c:v>41252</c:v>
                </c:pt>
                <c:pt idx="14">
                  <c:v>41259</c:v>
                </c:pt>
                <c:pt idx="15">
                  <c:v>41266</c:v>
                </c:pt>
                <c:pt idx="16">
                  <c:v>41273</c:v>
                </c:pt>
                <c:pt idx="17">
                  <c:v>41280</c:v>
                </c:pt>
                <c:pt idx="18">
                  <c:v>41287</c:v>
                </c:pt>
                <c:pt idx="19">
                  <c:v>41294</c:v>
                </c:pt>
                <c:pt idx="20">
                  <c:v>41301</c:v>
                </c:pt>
                <c:pt idx="21">
                  <c:v>41308</c:v>
                </c:pt>
                <c:pt idx="22">
                  <c:v>41315</c:v>
                </c:pt>
                <c:pt idx="23">
                  <c:v>41329</c:v>
                </c:pt>
                <c:pt idx="24">
                  <c:v>41336</c:v>
                </c:pt>
                <c:pt idx="25">
                  <c:v>41343</c:v>
                </c:pt>
                <c:pt idx="26">
                  <c:v>41350</c:v>
                </c:pt>
                <c:pt idx="27">
                  <c:v>41357</c:v>
                </c:pt>
                <c:pt idx="28">
                  <c:v>41364</c:v>
                </c:pt>
                <c:pt idx="29">
                  <c:v>41371</c:v>
                </c:pt>
                <c:pt idx="30">
                  <c:v>41378</c:v>
                </c:pt>
                <c:pt idx="31">
                  <c:v>41385</c:v>
                </c:pt>
                <c:pt idx="32">
                  <c:v>41392</c:v>
                </c:pt>
                <c:pt idx="33">
                  <c:v>41399</c:v>
                </c:pt>
                <c:pt idx="34">
                  <c:v>41406</c:v>
                </c:pt>
                <c:pt idx="35">
                  <c:v>41413</c:v>
                </c:pt>
                <c:pt idx="36">
                  <c:v>41420</c:v>
                </c:pt>
                <c:pt idx="37">
                  <c:v>41427</c:v>
                </c:pt>
                <c:pt idx="38">
                  <c:v>41434</c:v>
                </c:pt>
                <c:pt idx="39">
                  <c:v>41441</c:v>
                </c:pt>
                <c:pt idx="40">
                  <c:v>41448</c:v>
                </c:pt>
                <c:pt idx="41">
                  <c:v>41455</c:v>
                </c:pt>
                <c:pt idx="42">
                  <c:v>41462</c:v>
                </c:pt>
                <c:pt idx="43">
                  <c:v>41469</c:v>
                </c:pt>
                <c:pt idx="44">
                  <c:v>41476</c:v>
                </c:pt>
                <c:pt idx="45">
                  <c:v>41483</c:v>
                </c:pt>
                <c:pt idx="46">
                  <c:v>41490</c:v>
                </c:pt>
                <c:pt idx="47">
                  <c:v>41497</c:v>
                </c:pt>
                <c:pt idx="48">
                  <c:v>41504</c:v>
                </c:pt>
                <c:pt idx="49">
                  <c:v>41511</c:v>
                </c:pt>
                <c:pt idx="50">
                  <c:v>41518</c:v>
                </c:pt>
                <c:pt idx="51">
                  <c:v>41525</c:v>
                </c:pt>
                <c:pt idx="52">
                  <c:v>41532</c:v>
                </c:pt>
                <c:pt idx="53">
                  <c:v>41539</c:v>
                </c:pt>
                <c:pt idx="54">
                  <c:v>41546</c:v>
                </c:pt>
                <c:pt idx="55">
                  <c:v>41553</c:v>
                </c:pt>
                <c:pt idx="56">
                  <c:v>41560</c:v>
                </c:pt>
                <c:pt idx="57">
                  <c:v>41567</c:v>
                </c:pt>
                <c:pt idx="58">
                  <c:v>41574</c:v>
                </c:pt>
                <c:pt idx="59">
                  <c:v>41581</c:v>
                </c:pt>
                <c:pt idx="60">
                  <c:v>41588</c:v>
                </c:pt>
                <c:pt idx="61">
                  <c:v>41595</c:v>
                </c:pt>
                <c:pt idx="62">
                  <c:v>41602</c:v>
                </c:pt>
                <c:pt idx="63">
                  <c:v>41609</c:v>
                </c:pt>
                <c:pt idx="64">
                  <c:v>41616</c:v>
                </c:pt>
                <c:pt idx="65">
                  <c:v>41623</c:v>
                </c:pt>
                <c:pt idx="66">
                  <c:v>41630</c:v>
                </c:pt>
                <c:pt idx="67">
                  <c:v>41637</c:v>
                </c:pt>
                <c:pt idx="68">
                  <c:v>41644</c:v>
                </c:pt>
                <c:pt idx="69">
                  <c:v>41651</c:v>
                </c:pt>
                <c:pt idx="70">
                  <c:v>41658</c:v>
                </c:pt>
                <c:pt idx="71">
                  <c:v>41665</c:v>
                </c:pt>
                <c:pt idx="72">
                  <c:v>41672</c:v>
                </c:pt>
                <c:pt idx="73">
                  <c:v>41679</c:v>
                </c:pt>
                <c:pt idx="74">
                  <c:v>41686</c:v>
                </c:pt>
                <c:pt idx="75">
                  <c:v>41693</c:v>
                </c:pt>
                <c:pt idx="76">
                  <c:v>41700</c:v>
                </c:pt>
                <c:pt idx="77">
                  <c:v>41707</c:v>
                </c:pt>
                <c:pt idx="78">
                  <c:v>41714</c:v>
                </c:pt>
                <c:pt idx="79">
                  <c:v>41721</c:v>
                </c:pt>
                <c:pt idx="80">
                  <c:v>41728</c:v>
                </c:pt>
                <c:pt idx="81">
                  <c:v>41735</c:v>
                </c:pt>
                <c:pt idx="82">
                  <c:v>41742</c:v>
                </c:pt>
                <c:pt idx="83">
                  <c:v>41749</c:v>
                </c:pt>
                <c:pt idx="84">
                  <c:v>41756</c:v>
                </c:pt>
                <c:pt idx="85">
                  <c:v>41763</c:v>
                </c:pt>
                <c:pt idx="86">
                  <c:v>41770</c:v>
                </c:pt>
                <c:pt idx="87">
                  <c:v>41777</c:v>
                </c:pt>
                <c:pt idx="88">
                  <c:v>41784</c:v>
                </c:pt>
                <c:pt idx="89">
                  <c:v>41791</c:v>
                </c:pt>
                <c:pt idx="90">
                  <c:v>41798</c:v>
                </c:pt>
                <c:pt idx="91">
                  <c:v>41805</c:v>
                </c:pt>
                <c:pt idx="92">
                  <c:v>41812</c:v>
                </c:pt>
                <c:pt idx="93">
                  <c:v>41819</c:v>
                </c:pt>
                <c:pt idx="94">
                  <c:v>41826</c:v>
                </c:pt>
                <c:pt idx="95">
                  <c:v>41833</c:v>
                </c:pt>
                <c:pt idx="96">
                  <c:v>41840</c:v>
                </c:pt>
                <c:pt idx="97">
                  <c:v>41847</c:v>
                </c:pt>
                <c:pt idx="98">
                  <c:v>41854</c:v>
                </c:pt>
                <c:pt idx="99">
                  <c:v>41861</c:v>
                </c:pt>
                <c:pt idx="100">
                  <c:v>41868</c:v>
                </c:pt>
                <c:pt idx="101">
                  <c:v>41875</c:v>
                </c:pt>
              </c:numCache>
            </c:numRef>
          </c:cat>
          <c:val>
            <c:numRef>
              <c:f>[0]!_zs2</c:f>
              <c:numCache>
                <c:formatCode>0.0%</c:formatCode>
                <c:ptCount val="104"/>
                <c:pt idx="0">
                  <c:v>0</c:v>
                </c:pt>
                <c:pt idx="1">
                  <c:v>5.7054713712844984E-2</c:v>
                </c:pt>
                <c:pt idx="2">
                  <c:v>6.0661269539697082E-2</c:v>
                </c:pt>
                <c:pt idx="3">
                  <c:v>7.2799617444108122E-4</c:v>
                </c:pt>
                <c:pt idx="4">
                  <c:v>2.8952918755075441E-2</c:v>
                </c:pt>
                <c:pt idx="5">
                  <c:v>2.7350617956197087E-2</c:v>
                </c:pt>
                <c:pt idx="6">
                  <c:v>1.5136357768026576E-2</c:v>
                </c:pt>
                <c:pt idx="7">
                  <c:v>-2.1145248436082231E-2</c:v>
                </c:pt>
                <c:pt idx="8">
                  <c:v>-1.9083271178509276E-2</c:v>
                </c:pt>
                <c:pt idx="9">
                  <c:v>-5.6619137434198996E-2</c:v>
                </c:pt>
                <c:pt idx="10">
                  <c:v>-0.10426788578116952</c:v>
                </c:pt>
                <c:pt idx="11">
                  <c:v>-9.9986327908757056E-2</c:v>
                </c:pt>
                <c:pt idx="12">
                  <c:v>-0.15899565159203677</c:v>
                </c:pt>
                <c:pt idx="13">
                  <c:v>-0.11399332628583647</c:v>
                </c:pt>
                <c:pt idx="14">
                  <c:v>-8.6898682449066733E-2</c:v>
                </c:pt>
                <c:pt idx="15">
                  <c:v>-8.1415398977495723E-2</c:v>
                </c:pt>
                <c:pt idx="16">
                  <c:v>-3.6780814838251019E-2</c:v>
                </c:pt>
                <c:pt idx="17">
                  <c:v>-3.1599604468107612E-2</c:v>
                </c:pt>
                <c:pt idx="18">
                  <c:v>9.8238112668276312E-3</c:v>
                </c:pt>
                <c:pt idx="19">
                  <c:v>4.2125932699951907E-2</c:v>
                </c:pt>
                <c:pt idx="20">
                  <c:v>1.3527490162595468E-2</c:v>
                </c:pt>
                <c:pt idx="21">
                  <c:v>4.7891588853292477E-2</c:v>
                </c:pt>
                <c:pt idx="22">
                  <c:v>7.3569509844365388E-2</c:v>
                </c:pt>
                <c:pt idx="23">
                  <c:v>6.1781107061142704E-2</c:v>
                </c:pt>
                <c:pt idx="24">
                  <c:v>9.2204005463057737E-2</c:v>
                </c:pt>
                <c:pt idx="25">
                  <c:v>0.10852409578028843</c:v>
                </c:pt>
                <c:pt idx="26">
                  <c:v>9.0401942408844027E-2</c:v>
                </c:pt>
                <c:pt idx="27">
                  <c:v>0.12465059664034306</c:v>
                </c:pt>
                <c:pt idx="28">
                  <c:v>0.10671395555401464</c:v>
                </c:pt>
                <c:pt idx="29">
                  <c:v>8.8296558559957106E-2</c:v>
                </c:pt>
                <c:pt idx="30">
                  <c:v>8.8694901045448749E-2</c:v>
                </c:pt>
                <c:pt idx="31">
                  <c:v>0.12116165231885101</c:v>
                </c:pt>
                <c:pt idx="32">
                  <c:v>0.12589047538557341</c:v>
                </c:pt>
                <c:pt idx="33">
                  <c:v>0.17197448506714763</c:v>
                </c:pt>
                <c:pt idx="34">
                  <c:v>0.22239265274162201</c:v>
                </c:pt>
                <c:pt idx="35">
                  <c:v>0.28169538134168004</c:v>
                </c:pt>
                <c:pt idx="36">
                  <c:v>0.317635250932782</c:v>
                </c:pt>
                <c:pt idx="37">
                  <c:v>0.30737494403439136</c:v>
                </c:pt>
                <c:pt idx="38">
                  <c:v>0.23086948064834356</c:v>
                </c:pt>
                <c:pt idx="39">
                  <c:v>0.24111921498818445</c:v>
                </c:pt>
                <c:pt idx="40">
                  <c:v>0.19746695944116999</c:v>
                </c:pt>
                <c:pt idx="41">
                  <c:v>0.18137296427355176</c:v>
                </c:pt>
                <c:pt idx="42">
                  <c:v>0.24249226857030504</c:v>
                </c:pt>
                <c:pt idx="43">
                  <c:v>0.27443695872276153</c:v>
                </c:pt>
                <c:pt idx="44">
                  <c:v>0.32290399683427395</c:v>
                </c:pt>
                <c:pt idx="45">
                  <c:v>0.39805420268395908</c:v>
                </c:pt>
                <c:pt idx="46">
                  <c:v>0.40661672741619403</c:v>
                </c:pt>
                <c:pt idx="47">
                  <c:v>0.41809747531241936</c:v>
                </c:pt>
                <c:pt idx="48">
                  <c:v>0.38477158873771655</c:v>
                </c:pt>
                <c:pt idx="49">
                  <c:v>0.4819779247604199</c:v>
                </c:pt>
                <c:pt idx="50">
                  <c:v>0.42256027704568844</c:v>
                </c:pt>
                <c:pt idx="51">
                  <c:v>0.49577425998328617</c:v>
                </c:pt>
                <c:pt idx="52">
                  <c:v>0.44698932276655357</c:v>
                </c:pt>
                <c:pt idx="53">
                  <c:v>0.46389668259379957</c:v>
                </c:pt>
                <c:pt idx="54">
                  <c:v>0.51214301033707299</c:v>
                </c:pt>
                <c:pt idx="55">
                  <c:v>0.54632087439393318</c:v>
                </c:pt>
                <c:pt idx="56">
                  <c:v>0.62337249908097569</c:v>
                </c:pt>
                <c:pt idx="57">
                  <c:v>0.58566313779616164</c:v>
                </c:pt>
                <c:pt idx="58">
                  <c:v>0.47386443826026414</c:v>
                </c:pt>
                <c:pt idx="59">
                  <c:v>0.40516605418061946</c:v>
                </c:pt>
                <c:pt idx="60">
                  <c:v>0.37821443539056943</c:v>
                </c:pt>
                <c:pt idx="61">
                  <c:v>0.42850244895916778</c:v>
                </c:pt>
                <c:pt idx="62">
                  <c:v>0.48815157660488495</c:v>
                </c:pt>
                <c:pt idx="63">
                  <c:v>0.54915773482473385</c:v>
                </c:pt>
                <c:pt idx="64">
                  <c:v>0.4640250636619061</c:v>
                </c:pt>
                <c:pt idx="65">
                  <c:v>0.47105877016058884</c:v>
                </c:pt>
                <c:pt idx="66">
                  <c:v>0.39838411904517046</c:v>
                </c:pt>
                <c:pt idx="67">
                  <c:v>0.41134949056684822</c:v>
                </c:pt>
                <c:pt idx="68">
                  <c:v>0.44719913223591501</c:v>
                </c:pt>
                <c:pt idx="69">
                  <c:v>0.40406440671332522</c:v>
                </c:pt>
                <c:pt idx="70">
                  <c:v>0.41676093317473195</c:v>
                </c:pt>
                <c:pt idx="71">
                  <c:v>0.5214188215970712</c:v>
                </c:pt>
                <c:pt idx="72">
                  <c:v>0.54216369183763025</c:v>
                </c:pt>
                <c:pt idx="73">
                  <c:v>0.5879560039721301</c:v>
                </c:pt>
                <c:pt idx="74">
                  <c:v>0.61152394434972912</c:v>
                </c:pt>
                <c:pt idx="75">
                  <c:v>0.63163216269499656</c:v>
                </c:pt>
                <c:pt idx="76">
                  <c:v>0.55621429381022014</c:v>
                </c:pt>
                <c:pt idx="77">
                  <c:v>0.60081978699643623</c:v>
                </c:pt>
                <c:pt idx="78">
                  <c:v>0.51170323130223339</c:v>
                </c:pt>
                <c:pt idx="79">
                  <c:v>0.55301671869547508</c:v>
                </c:pt>
                <c:pt idx="80">
                  <c:v>0.4710516123414461</c:v>
                </c:pt>
                <c:pt idx="81">
                  <c:v>0.50428109819595379</c:v>
                </c:pt>
                <c:pt idx="82">
                  <c:v>0.55114452214727749</c:v>
                </c:pt>
                <c:pt idx="83">
                  <c:v>0.56658814079390862</c:v>
                </c:pt>
                <c:pt idx="84">
                  <c:v>0.4568906223507041</c:v>
                </c:pt>
                <c:pt idx="85">
                  <c:v>0.45924633286538286</c:v>
                </c:pt>
                <c:pt idx="86">
                  <c:v>0.43869918917012773</c:v>
                </c:pt>
                <c:pt idx="87">
                  <c:v>0.42837978101276186</c:v>
                </c:pt>
                <c:pt idx="88">
                  <c:v>0.47878310770442711</c:v>
                </c:pt>
                <c:pt idx="89">
                  <c:v>0.52093859103386642</c:v>
                </c:pt>
                <c:pt idx="90">
                  <c:v>0.50324984689490537</c:v>
                </c:pt>
                <c:pt idx="91">
                  <c:v>0.54117308906914352</c:v>
                </c:pt>
                <c:pt idx="92">
                  <c:v>0.52446923457696837</c:v>
                </c:pt>
                <c:pt idx="93">
                  <c:v>0.59167360449778972</c:v>
                </c:pt>
                <c:pt idx="94">
                  <c:v>0.65036929750010875</c:v>
                </c:pt>
                <c:pt idx="95">
                  <c:v>0.64147206263787848</c:v>
                </c:pt>
                <c:pt idx="96">
                  <c:v>0.60007071137296042</c:v>
                </c:pt>
                <c:pt idx="97">
                  <c:v>0.58831895137030199</c:v>
                </c:pt>
                <c:pt idx="98">
                  <c:v>0.61467817854122586</c:v>
                </c:pt>
                <c:pt idx="99">
                  <c:v>0.65928971318947061</c:v>
                </c:pt>
                <c:pt idx="100">
                  <c:v>0.70175666015370819</c:v>
                </c:pt>
                <c:pt idx="101">
                  <c:v>0.75374107685908598</c:v>
                </c:pt>
                <c:pt idx="102">
                  <c:v>0.7122527154073437</c:v>
                </c:pt>
              </c:numCache>
            </c:numRef>
          </c:val>
          <c:smooth val="0"/>
        </c:ser>
        <c:ser>
          <c:idx val="2"/>
          <c:order val="2"/>
          <c:tx>
            <c:strRef>
              <c:f>市场表现!$R$2</c:f>
              <c:strCache>
                <c:ptCount val="1"/>
                <c:pt idx="0">
                  <c:v>电信运营Ⅱ(中信)</c:v>
                </c:pt>
              </c:strCache>
            </c:strRef>
          </c:tx>
          <c:spPr>
            <a:ln w="25400">
              <a:solidFill>
                <a:schemeClr val="accent2">
                  <a:lumMod val="60000"/>
                  <a:lumOff val="40000"/>
                </a:schemeClr>
              </a:solidFill>
              <a:prstDash val="solid"/>
            </a:ln>
          </c:spPr>
          <c:marker>
            <c:symbol val="none"/>
          </c:marker>
          <c:cat>
            <c:numRef>
              <c:f>[0]!zsdate</c:f>
              <c:numCache>
                <c:formatCode>yyyy\-mm\-dd;@</c:formatCode>
                <c:ptCount val="102"/>
                <c:pt idx="0">
                  <c:v>41154</c:v>
                </c:pt>
                <c:pt idx="1">
                  <c:v>41161</c:v>
                </c:pt>
                <c:pt idx="2">
                  <c:v>41168</c:v>
                </c:pt>
                <c:pt idx="3">
                  <c:v>41175</c:v>
                </c:pt>
                <c:pt idx="4">
                  <c:v>41182</c:v>
                </c:pt>
                <c:pt idx="5">
                  <c:v>41196</c:v>
                </c:pt>
                <c:pt idx="6">
                  <c:v>41203</c:v>
                </c:pt>
                <c:pt idx="7">
                  <c:v>41210</c:v>
                </c:pt>
                <c:pt idx="8">
                  <c:v>41217</c:v>
                </c:pt>
                <c:pt idx="9">
                  <c:v>41224</c:v>
                </c:pt>
                <c:pt idx="10">
                  <c:v>41231</c:v>
                </c:pt>
                <c:pt idx="11">
                  <c:v>41238</c:v>
                </c:pt>
                <c:pt idx="12">
                  <c:v>41245</c:v>
                </c:pt>
                <c:pt idx="13">
                  <c:v>41252</c:v>
                </c:pt>
                <c:pt idx="14">
                  <c:v>41259</c:v>
                </c:pt>
                <c:pt idx="15">
                  <c:v>41266</c:v>
                </c:pt>
                <c:pt idx="16">
                  <c:v>41273</c:v>
                </c:pt>
                <c:pt idx="17">
                  <c:v>41280</c:v>
                </c:pt>
                <c:pt idx="18">
                  <c:v>41287</c:v>
                </c:pt>
                <c:pt idx="19">
                  <c:v>41294</c:v>
                </c:pt>
                <c:pt idx="20">
                  <c:v>41301</c:v>
                </c:pt>
                <c:pt idx="21">
                  <c:v>41308</c:v>
                </c:pt>
                <c:pt idx="22">
                  <c:v>41315</c:v>
                </c:pt>
                <c:pt idx="23">
                  <c:v>41329</c:v>
                </c:pt>
                <c:pt idx="24">
                  <c:v>41336</c:v>
                </c:pt>
                <c:pt idx="25">
                  <c:v>41343</c:v>
                </c:pt>
                <c:pt idx="26">
                  <c:v>41350</c:v>
                </c:pt>
                <c:pt idx="27">
                  <c:v>41357</c:v>
                </c:pt>
                <c:pt idx="28">
                  <c:v>41364</c:v>
                </c:pt>
                <c:pt idx="29">
                  <c:v>41371</c:v>
                </c:pt>
                <c:pt idx="30">
                  <c:v>41378</c:v>
                </c:pt>
                <c:pt idx="31">
                  <c:v>41385</c:v>
                </c:pt>
                <c:pt idx="32">
                  <c:v>41392</c:v>
                </c:pt>
                <c:pt idx="33">
                  <c:v>41399</c:v>
                </c:pt>
                <c:pt idx="34">
                  <c:v>41406</c:v>
                </c:pt>
                <c:pt idx="35">
                  <c:v>41413</c:v>
                </c:pt>
                <c:pt idx="36">
                  <c:v>41420</c:v>
                </c:pt>
                <c:pt idx="37">
                  <c:v>41427</c:v>
                </c:pt>
                <c:pt idx="38">
                  <c:v>41434</c:v>
                </c:pt>
                <c:pt idx="39">
                  <c:v>41441</c:v>
                </c:pt>
                <c:pt idx="40">
                  <c:v>41448</c:v>
                </c:pt>
                <c:pt idx="41">
                  <c:v>41455</c:v>
                </c:pt>
                <c:pt idx="42">
                  <c:v>41462</c:v>
                </c:pt>
                <c:pt idx="43">
                  <c:v>41469</c:v>
                </c:pt>
                <c:pt idx="44">
                  <c:v>41476</c:v>
                </c:pt>
                <c:pt idx="45">
                  <c:v>41483</c:v>
                </c:pt>
                <c:pt idx="46">
                  <c:v>41490</c:v>
                </c:pt>
                <c:pt idx="47">
                  <c:v>41497</c:v>
                </c:pt>
                <c:pt idx="48">
                  <c:v>41504</c:v>
                </c:pt>
                <c:pt idx="49">
                  <c:v>41511</c:v>
                </c:pt>
                <c:pt idx="50">
                  <c:v>41518</c:v>
                </c:pt>
                <c:pt idx="51">
                  <c:v>41525</c:v>
                </c:pt>
                <c:pt idx="52">
                  <c:v>41532</c:v>
                </c:pt>
                <c:pt idx="53">
                  <c:v>41539</c:v>
                </c:pt>
                <c:pt idx="54">
                  <c:v>41546</c:v>
                </c:pt>
                <c:pt idx="55">
                  <c:v>41553</c:v>
                </c:pt>
                <c:pt idx="56">
                  <c:v>41560</c:v>
                </c:pt>
                <c:pt idx="57">
                  <c:v>41567</c:v>
                </c:pt>
                <c:pt idx="58">
                  <c:v>41574</c:v>
                </c:pt>
                <c:pt idx="59">
                  <c:v>41581</c:v>
                </c:pt>
                <c:pt idx="60">
                  <c:v>41588</c:v>
                </c:pt>
                <c:pt idx="61">
                  <c:v>41595</c:v>
                </c:pt>
                <c:pt idx="62">
                  <c:v>41602</c:v>
                </c:pt>
                <c:pt idx="63">
                  <c:v>41609</c:v>
                </c:pt>
                <c:pt idx="64">
                  <c:v>41616</c:v>
                </c:pt>
                <c:pt idx="65">
                  <c:v>41623</c:v>
                </c:pt>
                <c:pt idx="66">
                  <c:v>41630</c:v>
                </c:pt>
                <c:pt idx="67">
                  <c:v>41637</c:v>
                </c:pt>
                <c:pt idx="68">
                  <c:v>41644</c:v>
                </c:pt>
                <c:pt idx="69">
                  <c:v>41651</c:v>
                </c:pt>
                <c:pt idx="70">
                  <c:v>41658</c:v>
                </c:pt>
                <c:pt idx="71">
                  <c:v>41665</c:v>
                </c:pt>
                <c:pt idx="72">
                  <c:v>41672</c:v>
                </c:pt>
                <c:pt idx="73">
                  <c:v>41679</c:v>
                </c:pt>
                <c:pt idx="74">
                  <c:v>41686</c:v>
                </c:pt>
                <c:pt idx="75">
                  <c:v>41693</c:v>
                </c:pt>
                <c:pt idx="76">
                  <c:v>41700</c:v>
                </c:pt>
                <c:pt idx="77">
                  <c:v>41707</c:v>
                </c:pt>
                <c:pt idx="78">
                  <c:v>41714</c:v>
                </c:pt>
                <c:pt idx="79">
                  <c:v>41721</c:v>
                </c:pt>
                <c:pt idx="80">
                  <c:v>41728</c:v>
                </c:pt>
                <c:pt idx="81">
                  <c:v>41735</c:v>
                </c:pt>
                <c:pt idx="82">
                  <c:v>41742</c:v>
                </c:pt>
                <c:pt idx="83">
                  <c:v>41749</c:v>
                </c:pt>
                <c:pt idx="84">
                  <c:v>41756</c:v>
                </c:pt>
                <c:pt idx="85">
                  <c:v>41763</c:v>
                </c:pt>
                <c:pt idx="86">
                  <c:v>41770</c:v>
                </c:pt>
                <c:pt idx="87">
                  <c:v>41777</c:v>
                </c:pt>
                <c:pt idx="88">
                  <c:v>41784</c:v>
                </c:pt>
                <c:pt idx="89">
                  <c:v>41791</c:v>
                </c:pt>
                <c:pt idx="90">
                  <c:v>41798</c:v>
                </c:pt>
                <c:pt idx="91">
                  <c:v>41805</c:v>
                </c:pt>
                <c:pt idx="92">
                  <c:v>41812</c:v>
                </c:pt>
                <c:pt idx="93">
                  <c:v>41819</c:v>
                </c:pt>
                <c:pt idx="94">
                  <c:v>41826</c:v>
                </c:pt>
                <c:pt idx="95">
                  <c:v>41833</c:v>
                </c:pt>
                <c:pt idx="96">
                  <c:v>41840</c:v>
                </c:pt>
                <c:pt idx="97">
                  <c:v>41847</c:v>
                </c:pt>
                <c:pt idx="98">
                  <c:v>41854</c:v>
                </c:pt>
                <c:pt idx="99">
                  <c:v>41861</c:v>
                </c:pt>
                <c:pt idx="100">
                  <c:v>41868</c:v>
                </c:pt>
                <c:pt idx="101">
                  <c:v>41875</c:v>
                </c:pt>
              </c:numCache>
            </c:numRef>
          </c:cat>
          <c:val>
            <c:numRef>
              <c:f>[0]!_zs3</c:f>
              <c:numCache>
                <c:formatCode>0.0%</c:formatCode>
                <c:ptCount val="104"/>
                <c:pt idx="0">
                  <c:v>0</c:v>
                </c:pt>
                <c:pt idx="1">
                  <c:v>2.116401525498901E-2</c:v>
                </c:pt>
                <c:pt idx="2">
                  <c:v>2.645567053952913E-3</c:v>
                </c:pt>
                <c:pt idx="3">
                  <c:v>-7.1428523565411073E-2</c:v>
                </c:pt>
                <c:pt idx="4">
                  <c:v>-2.3806380795325932E-2</c:v>
                </c:pt>
                <c:pt idx="5">
                  <c:v>-2.1163270716938798E-2</c:v>
                </c:pt>
                <c:pt idx="6">
                  <c:v>-2.1170716097441256E-2</c:v>
                </c:pt>
                <c:pt idx="7">
                  <c:v>-4.4981042944433614E-2</c:v>
                </c:pt>
                <c:pt idx="8">
                  <c:v>-4.4981042944433614E-2</c:v>
                </c:pt>
                <c:pt idx="9">
                  <c:v>-8.4664921022754025E-2</c:v>
                </c:pt>
                <c:pt idx="10">
                  <c:v>-0.1296424646383515</c:v>
                </c:pt>
                <c:pt idx="11">
                  <c:v>-0.14022979571290528</c:v>
                </c:pt>
                <c:pt idx="12">
                  <c:v>-0.16138956710100794</c:v>
                </c:pt>
                <c:pt idx="13">
                  <c:v>-0.11113324870913865</c:v>
                </c:pt>
                <c:pt idx="14">
                  <c:v>-9.2616587399423134E-2</c:v>
                </c:pt>
                <c:pt idx="15">
                  <c:v>-0.103189027712972</c:v>
                </c:pt>
                <c:pt idx="16">
                  <c:v>-8.2021810944366891E-2</c:v>
                </c:pt>
                <c:pt idx="17">
                  <c:v>-7.6728145407090054E-2</c:v>
                </c:pt>
                <c:pt idx="18">
                  <c:v>-8.2021810944366891E-2</c:v>
                </c:pt>
                <c:pt idx="19">
                  <c:v>-5.0274708481710562E-2</c:v>
                </c:pt>
                <c:pt idx="20">
                  <c:v>-8.4672366403256483E-2</c:v>
                </c:pt>
                <c:pt idx="21">
                  <c:v>-3.70517127092721E-2</c:v>
                </c:pt>
                <c:pt idx="22">
                  <c:v>-1.0597158976817234E-2</c:v>
                </c:pt>
                <c:pt idx="23">
                  <c:v>-6.3503362743330904E-2</c:v>
                </c:pt>
                <c:pt idx="24">
                  <c:v>-6.6148855343478918E-2</c:v>
                </c:pt>
                <c:pt idx="25">
                  <c:v>-7.9376243890413867E-2</c:v>
                </c:pt>
                <c:pt idx="26">
                  <c:v>-9.7894468730034823E-2</c:v>
                </c:pt>
                <c:pt idx="27">
                  <c:v>-7.9376169436608857E-2</c:v>
                </c:pt>
                <c:pt idx="28">
                  <c:v>-6.6148780889673908E-2</c:v>
                </c:pt>
                <c:pt idx="29">
                  <c:v>-3.1757600449164869E-2</c:v>
                </c:pt>
                <c:pt idx="30">
                  <c:v>-7.6730602382655722E-2</c:v>
                </c:pt>
                <c:pt idx="31">
                  <c:v>-6.6148706435868898E-2</c:v>
                </c:pt>
                <c:pt idx="32">
                  <c:v>-5.5566810489081964E-2</c:v>
                </c:pt>
                <c:pt idx="33">
                  <c:v>-3.7048511195655998E-2</c:v>
                </c:pt>
                <c:pt idx="34">
                  <c:v>-3.1757600449164869E-2</c:v>
                </c:pt>
                <c:pt idx="35">
                  <c:v>-1.8530211902230032E-2</c:v>
                </c:pt>
                <c:pt idx="36">
                  <c:v>-2.6466689702673962E-2</c:v>
                </c:pt>
                <c:pt idx="37">
                  <c:v>-5.3029722629051035E-3</c:v>
                </c:pt>
                <c:pt idx="38">
                  <c:v>-4.7630481596247942E-2</c:v>
                </c:pt>
                <c:pt idx="39">
                  <c:v>-5.5566884942886974E-2</c:v>
                </c:pt>
                <c:pt idx="40">
                  <c:v>-0.11376727542331266</c:v>
                </c:pt>
                <c:pt idx="41">
                  <c:v>-0.1746131585038867</c:v>
                </c:pt>
                <c:pt idx="42">
                  <c:v>-0.16925345244155243</c:v>
                </c:pt>
                <c:pt idx="43">
                  <c:v>-0.1451350357493667</c:v>
                </c:pt>
                <c:pt idx="44">
                  <c:v>-0.17729297430815105</c:v>
                </c:pt>
                <c:pt idx="45">
                  <c:v>-0.17461308405008147</c:v>
                </c:pt>
                <c:pt idx="46">
                  <c:v>-0.14245507103749233</c:v>
                </c:pt>
                <c:pt idx="47">
                  <c:v>-0.11297694828297244</c:v>
                </c:pt>
                <c:pt idx="48">
                  <c:v>-0.11565676408723702</c:v>
                </c:pt>
                <c:pt idx="49">
                  <c:v>-0.13977525523322776</c:v>
                </c:pt>
                <c:pt idx="50">
                  <c:v>-0.13173580782043415</c:v>
                </c:pt>
                <c:pt idx="51">
                  <c:v>-0.1290560664699747</c:v>
                </c:pt>
                <c:pt idx="52">
                  <c:v>-9.1538496302661421E-2</c:v>
                </c:pt>
                <c:pt idx="53">
                  <c:v>-6.7420005156670682E-2</c:v>
                </c:pt>
                <c:pt idx="54">
                  <c:v>-0.12369636040764054</c:v>
                </c:pt>
                <c:pt idx="55">
                  <c:v>-0.12101654460337619</c:v>
                </c:pt>
                <c:pt idx="56">
                  <c:v>-6.2060448001946655E-2</c:v>
                </c:pt>
                <c:pt idx="57">
                  <c:v>-8.6178864694132273E-2</c:v>
                </c:pt>
                <c:pt idx="58">
                  <c:v>-9.9578018169260041E-2</c:v>
                </c:pt>
                <c:pt idx="59">
                  <c:v>-8.6178790240327263E-2</c:v>
                </c:pt>
                <c:pt idx="60">
                  <c:v>-0.11297702273677757</c:v>
                </c:pt>
                <c:pt idx="61">
                  <c:v>-0.12101647014957095</c:v>
                </c:pt>
                <c:pt idx="62">
                  <c:v>-0.1076172422206384</c:v>
                </c:pt>
                <c:pt idx="63">
                  <c:v>-7.8139268373728643E-2</c:v>
                </c:pt>
                <c:pt idx="64">
                  <c:v>-9.1538421848856188E-2</c:v>
                </c:pt>
                <c:pt idx="65">
                  <c:v>-0.10761731667444341</c:v>
                </c:pt>
                <c:pt idx="66">
                  <c:v>-0.14245507103749233</c:v>
                </c:pt>
                <c:pt idx="67">
                  <c:v>-0.14245514549129734</c:v>
                </c:pt>
                <c:pt idx="68">
                  <c:v>-0.15049466735789585</c:v>
                </c:pt>
                <c:pt idx="69">
                  <c:v>-0.19605168493800285</c:v>
                </c:pt>
                <c:pt idx="70">
                  <c:v>-0.1987315007422672</c:v>
                </c:pt>
                <c:pt idx="71">
                  <c:v>-0.18801216307140423</c:v>
                </c:pt>
                <c:pt idx="72">
                  <c:v>-0.19605168493800285</c:v>
                </c:pt>
                <c:pt idx="73">
                  <c:v>-0.18801223752520924</c:v>
                </c:pt>
                <c:pt idx="74">
                  <c:v>-0.16498858958211093</c:v>
                </c:pt>
                <c:pt idx="75">
                  <c:v>-0.13864593991860863</c:v>
                </c:pt>
                <c:pt idx="76">
                  <c:v>-0.16129285160828044</c:v>
                </c:pt>
                <c:pt idx="77">
                  <c:v>-0.11562445113585607</c:v>
                </c:pt>
                <c:pt idx="78">
                  <c:v>-0.16157279791517432</c:v>
                </c:pt>
                <c:pt idx="79">
                  <c:v>-0.1511972879159168</c:v>
                </c:pt>
                <c:pt idx="80">
                  <c:v>-0.16241777414840297</c:v>
                </c:pt>
                <c:pt idx="81">
                  <c:v>-0.16527560900048233</c:v>
                </c:pt>
                <c:pt idx="82">
                  <c:v>-0.14335454745599907</c:v>
                </c:pt>
                <c:pt idx="83">
                  <c:v>-0.14765715839458837</c:v>
                </c:pt>
                <c:pt idx="84">
                  <c:v>-0.16383768266403465</c:v>
                </c:pt>
                <c:pt idx="85">
                  <c:v>-0.13726266267504927</c:v>
                </c:pt>
                <c:pt idx="86">
                  <c:v>-0.12696853068468394</c:v>
                </c:pt>
                <c:pt idx="87">
                  <c:v>-0.12360277197472413</c:v>
                </c:pt>
                <c:pt idx="88">
                  <c:v>-0.12594471641178528</c:v>
                </c:pt>
                <c:pt idx="89">
                  <c:v>-0.11398423381115552</c:v>
                </c:pt>
                <c:pt idx="90">
                  <c:v>-0.129885407404148</c:v>
                </c:pt>
                <c:pt idx="91">
                  <c:v>-0.13303964285403169</c:v>
                </c:pt>
                <c:pt idx="92">
                  <c:v>-0.1270143942285793</c:v>
                </c:pt>
                <c:pt idx="93">
                  <c:v>-8.6028616915591716E-2</c:v>
                </c:pt>
                <c:pt idx="94">
                  <c:v>-8.3862160096974669E-2</c:v>
                </c:pt>
                <c:pt idx="95">
                  <c:v>-6.3175691547415869E-2</c:v>
                </c:pt>
                <c:pt idx="96">
                  <c:v>-7.6457952548654284E-2</c:v>
                </c:pt>
                <c:pt idx="97">
                  <c:v>-4.4666475618203028E-2</c:v>
                </c:pt>
                <c:pt idx="98">
                  <c:v>-4.9533446398881575E-2</c:v>
                </c:pt>
                <c:pt idx="99">
                  <c:v>-3.9990106578388418E-2</c:v>
                </c:pt>
                <c:pt idx="100">
                  <c:v>-1.9040518281871366E-2</c:v>
                </c:pt>
                <c:pt idx="101">
                  <c:v>-3.9616199569552757E-2</c:v>
                </c:pt>
                <c:pt idx="102">
                  <c:v>-5.0298608153123481E-2</c:v>
                </c:pt>
              </c:numCache>
            </c:numRef>
          </c:val>
          <c:smooth val="0"/>
        </c:ser>
        <c:ser>
          <c:idx val="3"/>
          <c:order val="3"/>
          <c:tx>
            <c:strRef>
              <c:f>市场表现!$S$2</c:f>
              <c:strCache>
                <c:ptCount val="1"/>
                <c:pt idx="0">
                  <c:v>通信设备制造(中信)</c:v>
                </c:pt>
              </c:strCache>
            </c:strRef>
          </c:tx>
          <c:marker>
            <c:symbol val="none"/>
          </c:marker>
          <c:val>
            <c:numRef>
              <c:f>[0]!_zs4</c:f>
              <c:numCache>
                <c:formatCode>0.0%</c:formatCode>
                <c:ptCount val="104"/>
                <c:pt idx="0">
                  <c:v>0</c:v>
                </c:pt>
                <c:pt idx="1">
                  <c:v>6.8878661593383184E-2</c:v>
                </c:pt>
                <c:pt idx="2">
                  <c:v>7.8895084555524519E-2</c:v>
                </c:pt>
                <c:pt idx="3">
                  <c:v>1.9429232982321798E-2</c:v>
                </c:pt>
                <c:pt idx="4">
                  <c:v>4.4833911815735261E-2</c:v>
                </c:pt>
                <c:pt idx="5">
                  <c:v>4.1330035712794366E-2</c:v>
                </c:pt>
                <c:pt idx="6">
                  <c:v>2.4235783022712232E-2</c:v>
                </c:pt>
                <c:pt idx="7">
                  <c:v>-1.3929724587795733E-2</c:v>
                </c:pt>
                <c:pt idx="8">
                  <c:v>-1.7653021503445276E-2</c:v>
                </c:pt>
                <c:pt idx="9">
                  <c:v>-5.6319082842944956E-2</c:v>
                </c:pt>
                <c:pt idx="10">
                  <c:v>-0.10448195123249016</c:v>
                </c:pt>
                <c:pt idx="11">
                  <c:v>-9.6692512381333695E-2</c:v>
                </c:pt>
                <c:pt idx="12">
                  <c:v>-0.16329358593880117</c:v>
                </c:pt>
                <c:pt idx="13">
                  <c:v>-0.11823003652876551</c:v>
                </c:pt>
                <c:pt idx="14">
                  <c:v>-8.9362485856785856E-2</c:v>
                </c:pt>
                <c:pt idx="15">
                  <c:v>-8.2368447451698135E-2</c:v>
                </c:pt>
                <c:pt idx="16">
                  <c:v>-2.8946336457542854E-2</c:v>
                </c:pt>
                <c:pt idx="17">
                  <c:v>-2.0217502251977493E-2</c:v>
                </c:pt>
                <c:pt idx="18">
                  <c:v>2.3419811875452057E-2</c:v>
                </c:pt>
                <c:pt idx="19">
                  <c:v>5.5297541821778262E-2</c:v>
                </c:pt>
                <c:pt idx="20">
                  <c:v>2.9111039205082179E-2</c:v>
                </c:pt>
                <c:pt idx="21">
                  <c:v>6.5164621493269737E-2</c:v>
                </c:pt>
                <c:pt idx="22">
                  <c:v>7.7046944191482059E-2</c:v>
                </c:pt>
                <c:pt idx="23">
                  <c:v>7.6771982485556389E-2</c:v>
                </c:pt>
                <c:pt idx="24">
                  <c:v>0.11432071190534132</c:v>
                </c:pt>
                <c:pt idx="25">
                  <c:v>0.14149591099030157</c:v>
                </c:pt>
                <c:pt idx="26">
                  <c:v>0.13045177579663636</c:v>
                </c:pt>
                <c:pt idx="27">
                  <c:v>0.1654672233646961</c:v>
                </c:pt>
                <c:pt idx="28">
                  <c:v>0.12135445176372861</c:v>
                </c:pt>
                <c:pt idx="29">
                  <c:v>9.0578145728195558E-2</c:v>
                </c:pt>
                <c:pt idx="30">
                  <c:v>0.10318462567735032</c:v>
                </c:pt>
                <c:pt idx="31">
                  <c:v>0.13359977876896556</c:v>
                </c:pt>
                <c:pt idx="32">
                  <c:v>0.11976899925390061</c:v>
                </c:pt>
                <c:pt idx="33">
                  <c:v>0.16545337242589375</c:v>
                </c:pt>
                <c:pt idx="34">
                  <c:v>0.21301303928750226</c:v>
                </c:pt>
                <c:pt idx="35">
                  <c:v>0.2673197590018932</c:v>
                </c:pt>
                <c:pt idx="36">
                  <c:v>0.3146198236144655</c:v>
                </c:pt>
                <c:pt idx="37">
                  <c:v>0.30498814133360819</c:v>
                </c:pt>
                <c:pt idx="38">
                  <c:v>0.22254728501371623</c:v>
                </c:pt>
                <c:pt idx="39">
                  <c:v>0.21815928017356745</c:v>
                </c:pt>
                <c:pt idx="40">
                  <c:v>0.18808320080659091</c:v>
                </c:pt>
                <c:pt idx="41">
                  <c:v>0.18227917746542777</c:v>
                </c:pt>
                <c:pt idx="42">
                  <c:v>0.23670136738250647</c:v>
                </c:pt>
                <c:pt idx="43">
                  <c:v>0.24820820621497108</c:v>
                </c:pt>
                <c:pt idx="44">
                  <c:v>0.31968583876588408</c:v>
                </c:pt>
                <c:pt idx="45">
                  <c:v>0.39182433937707373</c:v>
                </c:pt>
                <c:pt idx="46">
                  <c:v>0.4004695879667981</c:v>
                </c:pt>
                <c:pt idx="47">
                  <c:v>0.41297403723804305</c:v>
                </c:pt>
                <c:pt idx="48">
                  <c:v>0.38221864474872169</c:v>
                </c:pt>
                <c:pt idx="49">
                  <c:v>0.49433808591956763</c:v>
                </c:pt>
                <c:pt idx="50">
                  <c:v>0.4350746500460887</c:v>
                </c:pt>
                <c:pt idx="51">
                  <c:v>0.50121493989686816</c:v>
                </c:pt>
                <c:pt idx="52">
                  <c:v>0.45009613031511764</c:v>
                </c:pt>
                <c:pt idx="53">
                  <c:v>0.4533502781055947</c:v>
                </c:pt>
                <c:pt idx="54">
                  <c:v>0.5088153340040753</c:v>
                </c:pt>
                <c:pt idx="55">
                  <c:v>0.53978898163303812</c:v>
                </c:pt>
                <c:pt idx="56">
                  <c:v>0.62557243975853027</c:v>
                </c:pt>
                <c:pt idx="57">
                  <c:v>0.59031610927951883</c:v>
                </c:pt>
                <c:pt idx="58">
                  <c:v>0.47943214442223026</c:v>
                </c:pt>
                <c:pt idx="59">
                  <c:v>0.4026165520501479</c:v>
                </c:pt>
                <c:pt idx="60">
                  <c:v>0.38840158040583117</c:v>
                </c:pt>
                <c:pt idx="61">
                  <c:v>0.44284818088832378</c:v>
                </c:pt>
                <c:pt idx="62">
                  <c:v>0.52099387479944426</c:v>
                </c:pt>
                <c:pt idx="63">
                  <c:v>0.57702750487885623</c:v>
                </c:pt>
                <c:pt idx="64">
                  <c:v>0.49380928176093963</c:v>
                </c:pt>
                <c:pt idx="65">
                  <c:v>0.48918142254489871</c:v>
                </c:pt>
                <c:pt idx="66">
                  <c:v>0.41602165518855827</c:v>
                </c:pt>
                <c:pt idx="67">
                  <c:v>0.41846586590412427</c:v>
                </c:pt>
                <c:pt idx="68">
                  <c:v>0.461296054285806</c:v>
                </c:pt>
                <c:pt idx="69">
                  <c:v>0.40290529612587167</c:v>
                </c:pt>
                <c:pt idx="70">
                  <c:v>0.41025932180180957</c:v>
                </c:pt>
                <c:pt idx="71">
                  <c:v>0.52616589763100241</c:v>
                </c:pt>
                <c:pt idx="72">
                  <c:v>0.53323111066221252</c:v>
                </c:pt>
                <c:pt idx="73">
                  <c:v>0.57995821267759951</c:v>
                </c:pt>
                <c:pt idx="74">
                  <c:v>0.62530995761132724</c:v>
                </c:pt>
                <c:pt idx="75">
                  <c:v>0.64114494054347371</c:v>
                </c:pt>
                <c:pt idx="76">
                  <c:v>0.59224666958633465</c:v>
                </c:pt>
                <c:pt idx="77">
                  <c:v>0.6353822643117053</c:v>
                </c:pt>
                <c:pt idx="78">
                  <c:v>0.53969243647544607</c:v>
                </c:pt>
                <c:pt idx="79">
                  <c:v>0.58684034646820615</c:v>
                </c:pt>
                <c:pt idx="80">
                  <c:v>0.50141749273459979</c:v>
                </c:pt>
                <c:pt idx="81">
                  <c:v>0.54410094344778259</c:v>
                </c:pt>
                <c:pt idx="82">
                  <c:v>0.59911735235327801</c:v>
                </c:pt>
                <c:pt idx="83">
                  <c:v>0.61755487183116076</c:v>
                </c:pt>
                <c:pt idx="84">
                  <c:v>0.48888314737762295</c:v>
                </c:pt>
                <c:pt idx="85">
                  <c:v>0.46920960303415105</c:v>
                </c:pt>
                <c:pt idx="86">
                  <c:v>0.44866770082438445</c:v>
                </c:pt>
                <c:pt idx="87">
                  <c:v>0.44632332657860085</c:v>
                </c:pt>
                <c:pt idx="88">
                  <c:v>0.51000685758608721</c:v>
                </c:pt>
                <c:pt idx="89">
                  <c:v>0.5559591298565969</c:v>
                </c:pt>
                <c:pt idx="90">
                  <c:v>0.54679618528688834</c:v>
                </c:pt>
                <c:pt idx="91">
                  <c:v>0.59768659151640957</c:v>
                </c:pt>
                <c:pt idx="92">
                  <c:v>0.55550252885915108</c:v>
                </c:pt>
                <c:pt idx="93">
                  <c:v>0.6288792485440573</c:v>
                </c:pt>
                <c:pt idx="94">
                  <c:v>0.66927667723383588</c:v>
                </c:pt>
                <c:pt idx="95">
                  <c:v>0.67656988220325087</c:v>
                </c:pt>
                <c:pt idx="96">
                  <c:v>0.65321623941663121</c:v>
                </c:pt>
                <c:pt idx="97">
                  <c:v>0.64180827708789345</c:v>
                </c:pt>
                <c:pt idx="98">
                  <c:v>0.6735144473862833</c:v>
                </c:pt>
                <c:pt idx="99">
                  <c:v>0.72169665223494839</c:v>
                </c:pt>
                <c:pt idx="100">
                  <c:v>0.75765807778179828</c:v>
                </c:pt>
                <c:pt idx="101">
                  <c:v>0.82688417851830454</c:v>
                </c:pt>
                <c:pt idx="102">
                  <c:v>0.78459815375214026</c:v>
                </c:pt>
              </c:numCache>
            </c:numRef>
          </c:val>
          <c:smooth val="0"/>
        </c:ser>
        <c:ser>
          <c:idx val="4"/>
          <c:order val="4"/>
          <c:tx>
            <c:strRef>
              <c:f>市场表现!$T$2</c:f>
              <c:strCache>
                <c:ptCount val="1"/>
                <c:pt idx="0">
                  <c:v>增值服务Ⅱ(中信)</c:v>
                </c:pt>
              </c:strCache>
            </c:strRef>
          </c:tx>
          <c:marker>
            <c:symbol val="none"/>
          </c:marker>
          <c:val>
            <c:numRef>
              <c:f>[0]!_zs5</c:f>
              <c:numCache>
                <c:formatCode>0.0%</c:formatCode>
                <c:ptCount val="104"/>
                <c:pt idx="0">
                  <c:v>0</c:v>
                </c:pt>
                <c:pt idx="1">
                  <c:v>4.7796357900458775E-2</c:v>
                </c:pt>
                <c:pt idx="2">
                  <c:v>5.0021022856362451E-2</c:v>
                </c:pt>
                <c:pt idx="3">
                  <c:v>6.9531471002153289E-3</c:v>
                </c:pt>
                <c:pt idx="4">
                  <c:v>2.1012756656502374E-2</c:v>
                </c:pt>
                <c:pt idx="5">
                  <c:v>2.1163433350448457E-2</c:v>
                </c:pt>
                <c:pt idx="6">
                  <c:v>1.5515695989388512E-2</c:v>
                </c:pt>
                <c:pt idx="7">
                  <c:v>-2.8908724953980336E-2</c:v>
                </c:pt>
                <c:pt idx="8">
                  <c:v>4.1275951353627605E-3</c:v>
                </c:pt>
                <c:pt idx="9">
                  <c:v>-2.4699786241088706E-2</c:v>
                </c:pt>
                <c:pt idx="10">
                  <c:v>-7.3354892111028747E-2</c:v>
                </c:pt>
                <c:pt idx="11">
                  <c:v>-6.5335088680422482E-2</c:v>
                </c:pt>
                <c:pt idx="12">
                  <c:v>-0.14031084711147046</c:v>
                </c:pt>
                <c:pt idx="13">
                  <c:v>-0.10335538617772433</c:v>
                </c:pt>
                <c:pt idx="14">
                  <c:v>-7.3101762544266924E-2</c:v>
                </c:pt>
                <c:pt idx="15">
                  <c:v>-5.2420112463410051E-2</c:v>
                </c:pt>
                <c:pt idx="16">
                  <c:v>-1.8117507621865814E-2</c:v>
                </c:pt>
                <c:pt idx="17">
                  <c:v>-3.0564712773916924E-2</c:v>
                </c:pt>
                <c:pt idx="18">
                  <c:v>6.5782842310197598E-2</c:v>
                </c:pt>
                <c:pt idx="19">
                  <c:v>0.10076785971490265</c:v>
                </c:pt>
                <c:pt idx="20">
                  <c:v>6.874906225140287E-2</c:v>
                </c:pt>
                <c:pt idx="21">
                  <c:v>7.5991734255081544E-2</c:v>
                </c:pt>
                <c:pt idx="22">
                  <c:v>0.16587902608626659</c:v>
                </c:pt>
                <c:pt idx="23">
                  <c:v>0.15639722198034511</c:v>
                </c:pt>
                <c:pt idx="24">
                  <c:v>0.19892408105641834</c:v>
                </c:pt>
                <c:pt idx="25">
                  <c:v>0.20477636020974277</c:v>
                </c:pt>
                <c:pt idx="26">
                  <c:v>0.15314184108904327</c:v>
                </c:pt>
                <c:pt idx="27">
                  <c:v>0.20527825190286197</c:v>
                </c:pt>
                <c:pt idx="28">
                  <c:v>0.2675909808352166</c:v>
                </c:pt>
                <c:pt idx="29">
                  <c:v>0.23291896332614814</c:v>
                </c:pt>
                <c:pt idx="30">
                  <c:v>0.24002178624854986</c:v>
                </c:pt>
                <c:pt idx="31">
                  <c:v>0.31256333357263277</c:v>
                </c:pt>
                <c:pt idx="32">
                  <c:v>0.39699978681431536</c:v>
                </c:pt>
                <c:pt idx="33">
                  <c:v>0.4843188417111306</c:v>
                </c:pt>
                <c:pt idx="34">
                  <c:v>0.60642146582400547</c:v>
                </c:pt>
                <c:pt idx="35">
                  <c:v>0.7466894574265095</c:v>
                </c:pt>
                <c:pt idx="36">
                  <c:v>0.78089224805714874</c:v>
                </c:pt>
                <c:pt idx="37">
                  <c:v>0.72818706911902087</c:v>
                </c:pt>
                <c:pt idx="38">
                  <c:v>0.6334381791995376</c:v>
                </c:pt>
                <c:pt idx="39">
                  <c:v>0.73042310761764395</c:v>
                </c:pt>
                <c:pt idx="40">
                  <c:v>0.64550177750275051</c:v>
                </c:pt>
                <c:pt idx="41">
                  <c:v>0.64036493968064367</c:v>
                </c:pt>
                <c:pt idx="42">
                  <c:v>0.78370406078239618</c:v>
                </c:pt>
                <c:pt idx="43">
                  <c:v>0.91870082478202142</c:v>
                </c:pt>
                <c:pt idx="44">
                  <c:v>0.98318762915226432</c:v>
                </c:pt>
                <c:pt idx="45">
                  <c:v>1.1672237427890604</c:v>
                </c:pt>
                <c:pt idx="46">
                  <c:v>1.1445279747751202</c:v>
                </c:pt>
                <c:pt idx="47">
                  <c:v>1.130672361081047</c:v>
                </c:pt>
                <c:pt idx="48">
                  <c:v>1.0487062413180062</c:v>
                </c:pt>
                <c:pt idx="49">
                  <c:v>1.2296808702197799</c:v>
                </c:pt>
                <c:pt idx="50">
                  <c:v>1.0887957046951531</c:v>
                </c:pt>
                <c:pt idx="51">
                  <c:v>1.2763914642380789</c:v>
                </c:pt>
                <c:pt idx="52">
                  <c:v>1.1345489193815088</c:v>
                </c:pt>
                <c:pt idx="53">
                  <c:v>1.1992890352951968</c:v>
                </c:pt>
                <c:pt idx="54">
                  <c:v>1.3402567272457948</c:v>
                </c:pt>
                <c:pt idx="55">
                  <c:v>1.42622970061469</c:v>
                </c:pt>
                <c:pt idx="56">
                  <c:v>1.4918262897893158</c:v>
                </c:pt>
                <c:pt idx="57">
                  <c:v>1.4262632753127975</c:v>
                </c:pt>
                <c:pt idx="58">
                  <c:v>1.1926267779235715</c:v>
                </c:pt>
                <c:pt idx="59">
                  <c:v>1.050047591452155</c:v>
                </c:pt>
                <c:pt idx="60">
                  <c:v>0.96419426775266714</c:v>
                </c:pt>
                <c:pt idx="61">
                  <c:v>1.0688814502886563</c:v>
                </c:pt>
                <c:pt idx="62">
                  <c:v>1.1034714873018037</c:v>
                </c:pt>
                <c:pt idx="63">
                  <c:v>1.2276333595652726</c:v>
                </c:pt>
                <c:pt idx="64">
                  <c:v>1.0459272753841322</c:v>
                </c:pt>
                <c:pt idx="65">
                  <c:v>1.1331091198615812</c:v>
                </c:pt>
                <c:pt idx="66">
                  <c:v>1.0142179292709406</c:v>
                </c:pt>
                <c:pt idx="67">
                  <c:v>1.0899445234981489</c:v>
                </c:pt>
                <c:pt idx="68">
                  <c:v>1.1494352490109794</c:v>
                </c:pt>
                <c:pt idx="69">
                  <c:v>1.1799906809740377</c:v>
                </c:pt>
                <c:pt idx="70">
                  <c:v>1.230623236475334</c:v>
                </c:pt>
                <c:pt idx="71">
                  <c:v>1.4278361907767123</c:v>
                </c:pt>
                <c:pt idx="72">
                  <c:v>1.5509286770595372</c:v>
                </c:pt>
                <c:pt idx="73">
                  <c:v>1.6410374345145531</c:v>
                </c:pt>
                <c:pt idx="74">
                  <c:v>1.5621352561717621</c:v>
                </c:pt>
                <c:pt idx="75">
                  <c:v>1.5972058026177165</c:v>
                </c:pt>
                <c:pt idx="76">
                  <c:v>1.3186664675841748</c:v>
                </c:pt>
                <c:pt idx="77">
                  <c:v>1.3667826495059017</c:v>
                </c:pt>
                <c:pt idx="78">
                  <c:v>1.2538099775813825</c:v>
                </c:pt>
                <c:pt idx="79">
                  <c:v>1.3068382561210816</c:v>
                </c:pt>
                <c:pt idx="80">
                  <c:v>1.1456397613230216</c:v>
                </c:pt>
                <c:pt idx="81">
                  <c:v>1.1805008526062566</c:v>
                </c:pt>
                <c:pt idx="82">
                  <c:v>1.2199796932218874</c:v>
                </c:pt>
                <c:pt idx="83">
                  <c:v>1.2478804493259084</c:v>
                </c:pt>
                <c:pt idx="84">
                  <c:v>1.1025656983596352</c:v>
                </c:pt>
                <c:pt idx="85">
                  <c:v>1.1792048146663019</c:v>
                </c:pt>
                <c:pt idx="86">
                  <c:v>1.1144982734507209</c:v>
                </c:pt>
                <c:pt idx="87">
                  <c:v>1.0437222639100474</c:v>
                </c:pt>
                <c:pt idx="88">
                  <c:v>1.100891694848031</c:v>
                </c:pt>
                <c:pt idx="89">
                  <c:v>1.1646785259051544</c:v>
                </c:pt>
                <c:pt idx="90">
                  <c:v>1.1066086743371661</c:v>
                </c:pt>
                <c:pt idx="91">
                  <c:v>1.1382133838573401</c:v>
                </c:pt>
                <c:pt idx="92">
                  <c:v>1.1982475827354717</c:v>
                </c:pt>
                <c:pt idx="93">
                  <c:v>1.2727576628334187</c:v>
                </c:pt>
                <c:pt idx="94">
                  <c:v>1.4698566087425786</c:v>
                </c:pt>
                <c:pt idx="95">
                  <c:v>1.3605963521499955</c:v>
                </c:pt>
                <c:pt idx="96">
                  <c:v>1.2102104569443624</c:v>
                </c:pt>
                <c:pt idx="97">
                  <c:v>1.1451857294976651</c:v>
                </c:pt>
                <c:pt idx="98">
                  <c:v>1.1861409469466087</c:v>
                </c:pt>
                <c:pt idx="99">
                  <c:v>1.2580420273330799</c:v>
                </c:pt>
                <c:pt idx="100">
                  <c:v>1.3551876411627255</c:v>
                </c:pt>
                <c:pt idx="101">
                  <c:v>1.420909339307264</c:v>
                </c:pt>
                <c:pt idx="102">
                  <c:v>1.3453023037611218</c:v>
                </c:pt>
              </c:numCache>
            </c:numRef>
          </c:val>
          <c:smooth val="0"/>
        </c:ser>
        <c:dLbls>
          <c:showLegendKey val="0"/>
          <c:showVal val="0"/>
          <c:showCatName val="0"/>
          <c:showSerName val="0"/>
          <c:showPercent val="0"/>
          <c:showBubbleSize val="0"/>
        </c:dLbls>
        <c:marker val="1"/>
        <c:smooth val="0"/>
        <c:axId val="128221952"/>
        <c:axId val="128223488"/>
      </c:lineChart>
      <c:dateAx>
        <c:axId val="128221952"/>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28223488"/>
        <c:crosses val="autoZero"/>
        <c:auto val="0"/>
        <c:lblOffset val="100"/>
        <c:baseTimeUnit val="days"/>
        <c:majorUnit val="2"/>
        <c:majorTimeUnit val="months"/>
        <c:minorUnit val="6"/>
        <c:minorTimeUnit val="days"/>
      </c:dateAx>
      <c:valAx>
        <c:axId val="128223488"/>
        <c:scaling>
          <c:orientation val="minMax"/>
        </c:scaling>
        <c:delete val="0"/>
        <c:axPos val="l"/>
        <c:numFmt formatCode="0%" sourceLinked="0"/>
        <c:majorTickMark val="out"/>
        <c:minorTickMark val="none"/>
        <c:tickLblPos val="nextTo"/>
        <c:crossAx val="128221952"/>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zh-CN" sz="1100" b="0" i="0" u="none" strike="noStrike" baseline="0">
              <a:solidFill>
                <a:srgbClr val="000000"/>
              </a:solidFill>
              <a:latin typeface="仿宋_GB2312"/>
              <a:ea typeface="仿宋_GB2312"/>
              <a:cs typeface="+mn-cs"/>
            </a:rPr>
            <a:t>股市场</a:t>
          </a:r>
          <a:r>
            <a:rPr lang="zh-CN" altLang="en-US" sz="1100" b="0" i="0" u="none" strike="noStrike" baseline="0">
              <a:solidFill>
                <a:srgbClr val="000000"/>
              </a:solidFill>
              <a:latin typeface="仿宋_GB2312"/>
              <a:ea typeface="仿宋_GB2312"/>
              <a:cs typeface="+mn-cs"/>
            </a:rPr>
            <a:t>小幅度下跌回调。截至上周五收盘，上证综指报</a:t>
          </a:r>
          <a:r>
            <a:rPr lang="en-US" altLang="zh-CN" sz="1100" b="0" i="0" u="none" strike="noStrike" baseline="0">
              <a:solidFill>
                <a:srgbClr val="000000"/>
              </a:solidFill>
              <a:latin typeface="仿宋_GB2312"/>
              <a:ea typeface="仿宋_GB2312"/>
              <a:cs typeface="+mn-cs"/>
            </a:rPr>
            <a:t>2217.20</a:t>
          </a:r>
          <a:r>
            <a:rPr lang="zh-CN" altLang="en-US" sz="1100" b="0" i="0" u="none" strike="noStrike" baseline="0">
              <a:solidFill>
                <a:srgbClr val="000000"/>
              </a:solidFill>
              <a:latin typeface="仿宋_GB2312"/>
              <a:ea typeface="仿宋_GB2312"/>
              <a:cs typeface="+mn-cs"/>
            </a:rPr>
            <a:t>点，周跌</a:t>
          </a:r>
          <a:r>
            <a:rPr lang="en-US" altLang="zh-CN" sz="1100" b="0" i="0" u="none" strike="noStrike" baseline="0">
              <a:solidFill>
                <a:srgbClr val="000000"/>
              </a:solidFill>
              <a:latin typeface="仿宋_GB2312"/>
              <a:ea typeface="仿宋_GB2312"/>
              <a:cs typeface="+mn-cs"/>
            </a:rPr>
            <a:t>1.05%</a:t>
          </a:r>
          <a:r>
            <a:rPr lang="zh-CN" altLang="en-US" sz="1100" b="0" i="0" u="none" strike="noStrike" baseline="0">
              <a:solidFill>
                <a:srgbClr val="000000"/>
              </a:solidFill>
              <a:latin typeface="仿宋_GB2312"/>
              <a:ea typeface="仿宋_GB2312"/>
              <a:cs typeface="+mn-cs"/>
            </a:rPr>
            <a:t>；深证成指报</a:t>
          </a:r>
          <a:r>
            <a:rPr lang="en-US" altLang="zh-CN" sz="1100" b="0" i="0" u="none" strike="noStrike" baseline="0">
              <a:solidFill>
                <a:srgbClr val="000000"/>
              </a:solidFill>
              <a:latin typeface="仿宋_GB2312"/>
              <a:ea typeface="仿宋_GB2312"/>
              <a:cs typeface="+mn-cs"/>
            </a:rPr>
            <a:t>7841.70</a:t>
          </a:r>
          <a:r>
            <a:rPr lang="zh-CN" altLang="en-US" sz="1100" b="0" i="0" u="none" strike="noStrike" baseline="0">
              <a:solidFill>
                <a:srgbClr val="000000"/>
              </a:solidFill>
              <a:latin typeface="仿宋_GB2312"/>
              <a:ea typeface="仿宋_GB2312"/>
              <a:cs typeface="+mn-cs"/>
            </a:rPr>
            <a:t>点，周跌</a:t>
          </a:r>
          <a:r>
            <a:rPr lang="en-US" altLang="zh-CN" sz="1100" b="0" i="0" u="none" strike="noStrike" baseline="0">
              <a:solidFill>
                <a:srgbClr val="000000"/>
              </a:solidFill>
              <a:latin typeface="仿宋_GB2312"/>
              <a:ea typeface="仿宋_GB2312"/>
              <a:cs typeface="+mn-cs"/>
            </a:rPr>
            <a:t>2.70%</a:t>
          </a:r>
          <a:r>
            <a:rPr lang="zh-CN" altLang="en-US" sz="1100" b="0" i="0" u="none" strike="noStrike" baseline="0">
              <a:solidFill>
                <a:srgbClr val="000000"/>
              </a:solidFill>
              <a:latin typeface="仿宋_GB2312"/>
              <a:ea typeface="仿宋_GB2312"/>
              <a:cs typeface="+mn-cs"/>
            </a:rPr>
            <a:t>。中小板指下跌</a:t>
          </a:r>
          <a:r>
            <a:rPr lang="en-US" altLang="zh-CN" sz="1100" b="0" i="0" u="none" strike="noStrike" baseline="0">
              <a:solidFill>
                <a:srgbClr val="000000"/>
              </a:solidFill>
              <a:latin typeface="仿宋_GB2312"/>
              <a:ea typeface="仿宋_GB2312"/>
              <a:cs typeface="+mn-cs"/>
            </a:rPr>
            <a:t>-1.04%</a:t>
          </a:r>
          <a:r>
            <a:rPr lang="zh-CN" altLang="en-US" sz="1100" b="0" i="0" u="none" strike="noStrike" baseline="0">
              <a:solidFill>
                <a:srgbClr val="000000"/>
              </a:solidFill>
              <a:latin typeface="仿宋_GB2312"/>
              <a:ea typeface="仿宋_GB2312"/>
              <a:cs typeface="+mn-cs"/>
            </a:rPr>
            <a:t>，创业板指上周跌</a:t>
          </a:r>
          <a:r>
            <a:rPr lang="en-US" altLang="zh-CN" sz="1100" b="0" i="0" u="none" strike="noStrike" baseline="0">
              <a:solidFill>
                <a:srgbClr val="000000"/>
              </a:solidFill>
              <a:latin typeface="仿宋_GB2312"/>
              <a:ea typeface="仿宋_GB2312"/>
              <a:cs typeface="+mn-cs"/>
            </a:rPr>
            <a:t>2.55% </a:t>
          </a:r>
          <a:r>
            <a:rPr lang="zh-CN" altLang="en-US" sz="1100" b="0" i="0" u="none" strike="noStrike" baseline="0">
              <a:solidFill>
                <a:srgbClr val="000000"/>
              </a:solidFill>
              <a:latin typeface="仿宋_GB2312"/>
              <a:ea typeface="仿宋_GB2312"/>
              <a:cs typeface="+mn-cs"/>
            </a:rPr>
            <a:t>。受大盘震荡下行的影响，通信板块也表现出明显的回调。当周下跌</a:t>
          </a:r>
          <a:r>
            <a:rPr lang="en-US" altLang="zh-CN" sz="1100" b="0" i="0" u="none" strike="noStrike" baseline="0">
              <a:solidFill>
                <a:srgbClr val="000000"/>
              </a:solidFill>
              <a:latin typeface="仿宋_GB2312"/>
              <a:ea typeface="仿宋_GB2312"/>
              <a:cs typeface="+mn-cs"/>
            </a:rPr>
            <a:t>2.37%</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2607.44</a:t>
          </a:r>
          <a:r>
            <a:rPr lang="zh-CN" altLang="en-US" sz="1100" b="0" i="0" u="none" strike="noStrike" baseline="0">
              <a:solidFill>
                <a:srgbClr val="000000"/>
              </a:solidFill>
              <a:latin typeface="仿宋_GB2312"/>
              <a:ea typeface="仿宋_GB2312"/>
              <a:cs typeface="+mn-cs"/>
            </a:rPr>
            <a:t>。个股方面，本周涨幅居前的有三元达，汇源通信，天源迪科，辉煌科技和键桥通讯，本周跌幅居前的有东方通信，世纪鼎利，创意信息，武汉凡谷和宜通世纪。</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en-US" altLang="zh-CN" sz="1100" b="1"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cs typeface="+mn-cs"/>
            </a:rPr>
            <a:t> 8</a:t>
          </a:r>
          <a:r>
            <a:rPr lang="zh-CN" altLang="en-US" sz="1100" b="0" i="0" u="none" strike="noStrike" baseline="0">
              <a:solidFill>
                <a:srgbClr val="000000"/>
              </a:solidFill>
              <a:latin typeface="仿宋_GB2312"/>
              <a:ea typeface="仿宋_GB2312"/>
              <a:cs typeface="+mn-cs"/>
            </a:rPr>
            <a:t>月</a:t>
          </a:r>
          <a:r>
            <a:rPr lang="en-US" altLang="zh-CN" sz="1100" b="0" i="0" u="none" strike="noStrike" baseline="0">
              <a:solidFill>
                <a:srgbClr val="000000"/>
              </a:solidFill>
              <a:latin typeface="仿宋_GB2312"/>
              <a:ea typeface="仿宋_GB2312"/>
              <a:cs typeface="+mn-cs"/>
            </a:rPr>
            <a:t>28</a:t>
          </a:r>
          <a:r>
            <a:rPr lang="zh-CN" altLang="en-US" sz="1100" b="0" i="0" u="none" strike="noStrike" baseline="0">
              <a:solidFill>
                <a:srgbClr val="000000"/>
              </a:solidFill>
              <a:latin typeface="仿宋_GB2312"/>
              <a:ea typeface="仿宋_GB2312"/>
              <a:cs typeface="+mn-cs"/>
            </a:rPr>
            <a:t>日，工信部下发</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关于加强电信和互联网行业网络安全工作的指导意见</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要求以提升网络安全保障能力为主线，以完善网络安全保障体系为目标，着力提高网络基础设施和业务系统安全防护水平，增强网络安全技术能力，强化网络数据和用户信息保护，推进安全可控关键软硬件应用，为维护国家安全、促进经济发展、保护人民群众利益和建设网络强国发挥积极作用。</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在国家产业政策的引导下，我国的电信和互联网行业发展迅猛，成长起来的公司和积累的核心技术不仅在积极拓展海外市场，同时因信息安全因素，将可望在进口替代和安全保障中进一步发挥更大的作用。这还将进一步拉动经济发展。今年上半年，我国信息消费整体规模达到</a:t>
          </a:r>
          <a:r>
            <a:rPr lang="en-US" altLang="zh-CN" sz="1100" b="0" i="0" u="none" strike="noStrike" baseline="0">
              <a:solidFill>
                <a:srgbClr val="000000"/>
              </a:solidFill>
              <a:latin typeface="仿宋_GB2312"/>
              <a:ea typeface="仿宋_GB2312"/>
              <a:cs typeface="+mn-cs"/>
            </a:rPr>
            <a:t>1.34</a:t>
          </a:r>
          <a:r>
            <a:rPr lang="zh-CN" altLang="en-US" sz="1100" b="0" i="0" u="none" strike="noStrike" baseline="0">
              <a:solidFill>
                <a:srgbClr val="000000"/>
              </a:solidFill>
              <a:latin typeface="仿宋_GB2312"/>
              <a:ea typeface="仿宋_GB2312"/>
              <a:cs typeface="+mn-cs"/>
            </a:rPr>
            <a:t>万亿，同比增长了</a:t>
          </a:r>
          <a:r>
            <a:rPr lang="en-US" altLang="zh-CN" sz="1100" b="0" i="0" u="none" strike="noStrike" baseline="0">
              <a:solidFill>
                <a:srgbClr val="000000"/>
              </a:solidFill>
              <a:latin typeface="仿宋_GB2312"/>
              <a:ea typeface="仿宋_GB2312"/>
              <a:cs typeface="+mn-cs"/>
            </a:rPr>
            <a:t>20%</a:t>
          </a:r>
          <a:r>
            <a:rPr lang="zh-CN" altLang="en-US" sz="1100" b="0" i="0" u="none" strike="noStrike" baseline="0">
              <a:solidFill>
                <a:srgbClr val="000000"/>
              </a:solidFill>
              <a:latin typeface="仿宋_GB2312"/>
              <a:ea typeface="仿宋_GB2312"/>
              <a:cs typeface="+mn-cs"/>
            </a:rPr>
            <a:t>。市场还将不断的扩大。</a:t>
          </a:r>
        </a:p>
        <a:p>
          <a:pPr algn="l" rtl="0">
            <a:defRPr sz="1000"/>
          </a:pPr>
          <a:endParaRPr lang="zh-CN" altLang="en-US" sz="1100" b="0" i="0" u="none" strike="noStrike" baseline="0">
            <a:solidFill>
              <a:srgbClr val="000000"/>
            </a:solidFill>
            <a:latin typeface="仿宋_GB2312"/>
            <a:ea typeface="仿宋_GB2312"/>
            <a:cs typeface="+mn-cs"/>
          </a:endParaRPr>
        </a:p>
        <a:p>
          <a:pPr algn="l" rtl="0">
            <a:defRPr sz="1000"/>
          </a:pPr>
          <a:endParaRPr lang="en-US" altLang="zh-CN"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本周观点：</a:t>
          </a:r>
        </a:p>
        <a:p>
          <a:pPr algn="l" rtl="0">
            <a:defRPr sz="1000"/>
          </a:pPr>
          <a:r>
            <a:rPr lang="zh-CN" altLang="en-US" sz="1100" b="0" i="0" u="none" strike="noStrike" baseline="0">
              <a:solidFill>
                <a:srgbClr val="000000"/>
              </a:solidFill>
              <a:latin typeface="仿宋_GB2312"/>
              <a:ea typeface="仿宋_GB2312"/>
            </a:rPr>
            <a:t>    本周通信板块有较大幅度的回调，下跌幅度排名靠前。不仅是因为受大盘走势的影响，同时也体现出在中期业绩陆续公告后，市场对后周期增长性和通信企业转型的担忧。我们依然保持对通信行业的乐观看好。这不仅是因为对</a:t>
          </a:r>
          <a:r>
            <a:rPr lang="en-US" altLang="zh-CN" sz="1100" b="0" i="0" u="none" strike="noStrike" baseline="0">
              <a:solidFill>
                <a:srgbClr val="000000"/>
              </a:solidFill>
              <a:latin typeface="仿宋_GB2312"/>
              <a:ea typeface="仿宋_GB2312"/>
            </a:rPr>
            <a:t>FDD</a:t>
          </a:r>
          <a:r>
            <a:rPr lang="zh-CN" altLang="en-US" sz="1100" b="0"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rPr>
            <a:t>LTE</a:t>
          </a:r>
          <a:r>
            <a:rPr lang="zh-CN" altLang="en-US" sz="1100" b="0" i="0" u="none" strike="noStrike" baseline="0">
              <a:solidFill>
                <a:srgbClr val="000000"/>
              </a:solidFill>
              <a:latin typeface="仿宋_GB2312"/>
              <a:ea typeface="仿宋_GB2312"/>
            </a:rPr>
            <a:t>的预期，而是相信能够在数据业务转型的大趋势下，能有优秀的公司通过技术积累和商业模式创新把握住机遇。信息安全加强和信息消费的增长，有利于确保通信板块的公司业绩。我们建议关注一下几个方面的投资机会：一是随着数据流量的激增而带动数据和传输的建设，关注光通信的优质标的，如光器件厂商。二是随着新终端放量增长的</a:t>
          </a:r>
          <a:r>
            <a:rPr lang="en-US" altLang="zh-CN" sz="1100" b="0" i="0" u="none" strike="noStrike" baseline="0">
              <a:solidFill>
                <a:srgbClr val="000000"/>
              </a:solidFill>
              <a:latin typeface="仿宋_GB2312"/>
              <a:ea typeface="仿宋_GB2312"/>
            </a:rPr>
            <a:t>LDS</a:t>
          </a:r>
          <a:r>
            <a:rPr lang="zh-CN" altLang="en-US" sz="1100" b="0" i="0" u="none" strike="noStrike" baseline="0">
              <a:solidFill>
                <a:srgbClr val="000000"/>
              </a:solidFill>
              <a:latin typeface="仿宋_GB2312"/>
              <a:ea typeface="仿宋_GB2312"/>
            </a:rPr>
            <a:t>天线厂商。三是有转型意识的大型传统设备及服务提供商。</a:t>
          </a:r>
          <a:endParaRPr lang="en-US" altLang="zh-CN" sz="1100" b="0" i="0" u="none" strike="noStrike" baseline="0">
            <a:solidFill>
              <a:srgbClr val="000000"/>
            </a:solidFill>
            <a:latin typeface="仿宋_GB2312"/>
            <a:ea typeface="仿宋_GB2312"/>
          </a:endParaRP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1" i="0" u="none" strike="noStrike" baseline="0">
              <a:solidFill>
                <a:srgbClr val="000000"/>
              </a:solidFill>
              <a:latin typeface="仿宋_GB2312"/>
              <a:ea typeface="仿宋_GB2312"/>
            </a:rPr>
            <a:t>    </a:t>
          </a:r>
          <a:r>
            <a:rPr lang="zh-CN" altLang="zh-CN" sz="1100" b="0" i="0" u="none" strike="noStrike" baseline="0">
              <a:solidFill>
                <a:srgbClr val="000000"/>
              </a:solidFill>
              <a:latin typeface="仿宋_GB2312"/>
              <a:ea typeface="仿宋_GB2312"/>
              <a:cs typeface="+mn-cs"/>
            </a:rPr>
            <a:t>创业板系统性风险；</a:t>
          </a:r>
          <a:r>
            <a:rPr lang="zh-CN" altLang="en-US" sz="1100" b="0" i="0" u="none" strike="noStrike" baseline="0">
              <a:solidFill>
                <a:srgbClr val="000000"/>
              </a:solidFill>
              <a:latin typeface="仿宋_GB2312"/>
              <a:ea typeface="仿宋_GB2312"/>
              <a:cs typeface="+mn-cs"/>
            </a:rPr>
            <a:t>板块估值切换的阶段性调整；</a:t>
          </a:r>
        </a:p>
      </xdr:txBody>
    </xdr:sp>
    <xdr:clientData/>
  </xdr:twoCellAnchor>
  <xdr:twoCellAnchor editAs="oneCell">
    <xdr:from>
      <xdr:col>7</xdr:col>
      <xdr:colOff>19052</xdr:colOff>
      <xdr:row>15</xdr:row>
      <xdr:rowOff>9527</xdr:rowOff>
    </xdr:from>
    <xdr:to>
      <xdr:col>10</xdr:col>
      <xdr:colOff>9526</xdr:colOff>
      <xdr:row>25</xdr:row>
      <xdr:rowOff>100961</xdr:rowOff>
    </xdr:to>
    <xdr:pic>
      <xdr:nvPicPr>
        <xdr:cNvPr id="2" name="图片 1"/>
        <xdr:cNvPicPr>
          <a:picLocks noChangeAspect="1"/>
        </xdr:cNvPicPr>
      </xdr:nvPicPr>
      <xdr:blipFill>
        <a:blip xmlns:r="http://schemas.openxmlformats.org/officeDocument/2006/relationships" r:embed="rId2"/>
        <a:stretch>
          <a:fillRect/>
        </a:stretch>
      </xdr:blipFill>
      <xdr:spPr>
        <a:xfrm>
          <a:off x="4829177" y="2438402"/>
          <a:ext cx="2505074" cy="1901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4063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39938" name="Drop Down 2" hidden="1">
              <a:extLst>
                <a:ext uri="{63B3BB69-23CF-44E3-9099-C40C66FF867C}">
                  <a14:compatExt spid="_x0000_s39938"/>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6</xdr:row>
      <xdr:rowOff>95250</xdr:rowOff>
    </xdr:from>
    <xdr:to>
      <xdr:col>6</xdr:col>
      <xdr:colOff>593614</xdr:colOff>
      <xdr:row>20</xdr:row>
      <xdr:rowOff>50531</xdr:rowOff>
    </xdr:to>
    <xdr:pic>
      <xdr:nvPicPr>
        <xdr:cNvPr id="5" name="图片 4"/>
        <xdr:cNvPicPr>
          <a:picLocks noChangeAspect="1"/>
        </xdr:cNvPicPr>
      </xdr:nvPicPr>
      <xdr:blipFill>
        <a:blip xmlns:r="http://schemas.openxmlformats.org/officeDocument/2006/relationships" r:embed="rId3"/>
        <a:stretch>
          <a:fillRect/>
        </a:stretch>
      </xdr:blipFill>
      <xdr:spPr>
        <a:xfrm>
          <a:off x="123825" y="1323975"/>
          <a:ext cx="4584589" cy="2755631"/>
        </a:xfrm>
        <a:prstGeom prst="rect">
          <a:avLst/>
        </a:prstGeom>
      </xdr:spPr>
    </xdr:pic>
    <xdr:clientData/>
  </xdr:twoCellAnchor>
  <xdr:twoCellAnchor editAs="oneCell">
    <xdr:from>
      <xdr:col>7</xdr:col>
      <xdr:colOff>190500</xdr:colOff>
      <xdr:row>6</xdr:row>
      <xdr:rowOff>76200</xdr:rowOff>
    </xdr:from>
    <xdr:to>
      <xdr:col>13</xdr:col>
      <xdr:colOff>714375</xdr:colOff>
      <xdr:row>20</xdr:row>
      <xdr:rowOff>31481</xdr:rowOff>
    </xdr:to>
    <xdr:pic>
      <xdr:nvPicPr>
        <xdr:cNvPr id="6" name="图片 5"/>
        <xdr:cNvPicPr>
          <a:picLocks noChangeAspect="1"/>
        </xdr:cNvPicPr>
      </xdr:nvPicPr>
      <xdr:blipFill>
        <a:blip xmlns:r="http://schemas.openxmlformats.org/officeDocument/2006/relationships" r:embed="rId4"/>
        <a:stretch>
          <a:fillRect/>
        </a:stretch>
      </xdr:blipFill>
      <xdr:spPr>
        <a:xfrm>
          <a:off x="4991100" y="1304925"/>
          <a:ext cx="4638675" cy="2755631"/>
        </a:xfrm>
        <a:prstGeom prst="rect">
          <a:avLst/>
        </a:prstGeom>
      </xdr:spPr>
    </xdr:pic>
    <xdr:clientData/>
  </xdr:twoCellAnchor>
  <xdr:twoCellAnchor editAs="oneCell">
    <xdr:from>
      <xdr:col>0</xdr:col>
      <xdr:colOff>114300</xdr:colOff>
      <xdr:row>22</xdr:row>
      <xdr:rowOff>19050</xdr:rowOff>
    </xdr:from>
    <xdr:to>
      <xdr:col>6</xdr:col>
      <xdr:colOff>609600</xdr:colOff>
      <xdr:row>35</xdr:row>
      <xdr:rowOff>174356</xdr:rowOff>
    </xdr:to>
    <xdr:pic>
      <xdr:nvPicPr>
        <xdr:cNvPr id="11" name="图片 10"/>
        <xdr:cNvPicPr>
          <a:picLocks noChangeAspect="1"/>
        </xdr:cNvPicPr>
      </xdr:nvPicPr>
      <xdr:blipFill>
        <a:blip xmlns:r="http://schemas.openxmlformats.org/officeDocument/2006/relationships" r:embed="rId5"/>
        <a:stretch>
          <a:fillRect/>
        </a:stretch>
      </xdr:blipFill>
      <xdr:spPr>
        <a:xfrm>
          <a:off x="114300" y="4448175"/>
          <a:ext cx="4610100" cy="2755631"/>
        </a:xfrm>
        <a:prstGeom prst="rect">
          <a:avLst/>
        </a:prstGeom>
      </xdr:spPr>
    </xdr:pic>
    <xdr:clientData/>
  </xdr:twoCellAnchor>
  <xdr:twoCellAnchor editAs="oneCell">
    <xdr:from>
      <xdr:col>7</xdr:col>
      <xdr:colOff>171450</xdr:colOff>
      <xdr:row>22</xdr:row>
      <xdr:rowOff>38100</xdr:rowOff>
    </xdr:from>
    <xdr:to>
      <xdr:col>13</xdr:col>
      <xdr:colOff>704850</xdr:colOff>
      <xdr:row>35</xdr:row>
      <xdr:rowOff>193406</xdr:rowOff>
    </xdr:to>
    <xdr:pic>
      <xdr:nvPicPr>
        <xdr:cNvPr id="15" name="图片 14"/>
        <xdr:cNvPicPr>
          <a:picLocks noChangeAspect="1"/>
        </xdr:cNvPicPr>
      </xdr:nvPicPr>
      <xdr:blipFill>
        <a:blip xmlns:r="http://schemas.openxmlformats.org/officeDocument/2006/relationships" r:embed="rId6"/>
        <a:stretch>
          <a:fillRect/>
        </a:stretch>
      </xdr:blipFill>
      <xdr:spPr>
        <a:xfrm>
          <a:off x="4972050" y="4467225"/>
          <a:ext cx="4648200" cy="2755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1</xdr:row>
      <xdr:rowOff>0</xdr:rowOff>
    </xdr:from>
    <xdr:to>
      <xdr:col>2</xdr:col>
      <xdr:colOff>504825</xdr:colOff>
      <xdr:row>3</xdr:row>
      <xdr:rowOff>19050</xdr:rowOff>
    </xdr:to>
    <xdr:pic>
      <xdr:nvPicPr>
        <xdr:cNvPr id="7"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1809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3</xdr:row>
      <xdr:rowOff>161925</xdr:rowOff>
    </xdr:from>
    <xdr:to>
      <xdr:col>7</xdr:col>
      <xdr:colOff>904875</xdr:colOff>
      <xdr:row>17</xdr:row>
      <xdr:rowOff>161925</xdr:rowOff>
    </xdr:to>
    <xdr:pic>
      <xdr:nvPicPr>
        <xdr:cNvPr id="8" name="图片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847725"/>
          <a:ext cx="5467350"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180976</xdr:colOff>
      <xdr:row>17</xdr:row>
      <xdr:rowOff>123825</xdr:rowOff>
    </xdr:from>
    <xdr:to>
      <xdr:col>7</xdr:col>
      <xdr:colOff>364832</xdr:colOff>
      <xdr:row>33</xdr:row>
      <xdr:rowOff>0</xdr:rowOff>
    </xdr:to>
    <xdr:pic>
      <xdr:nvPicPr>
        <xdr:cNvPr id="3" name="图片 2"/>
        <xdr:cNvPicPr>
          <a:picLocks noChangeAspect="1"/>
        </xdr:cNvPicPr>
      </xdr:nvPicPr>
      <xdr:blipFill>
        <a:blip xmlns:r="http://schemas.openxmlformats.org/officeDocument/2006/relationships" r:embed="rId4"/>
        <a:stretch>
          <a:fillRect/>
        </a:stretch>
      </xdr:blipFill>
      <xdr:spPr>
        <a:xfrm>
          <a:off x="180976" y="3352800"/>
          <a:ext cx="4984456" cy="2771775"/>
        </a:xfrm>
        <a:prstGeom prst="rect">
          <a:avLst/>
        </a:prstGeom>
      </xdr:spPr>
    </xdr:pic>
    <xdr:clientData/>
  </xdr:twoCellAnchor>
  <xdr:twoCellAnchor editAs="oneCell">
    <xdr:from>
      <xdr:col>0</xdr:col>
      <xdr:colOff>171451</xdr:colOff>
      <xdr:row>34</xdr:row>
      <xdr:rowOff>1</xdr:rowOff>
    </xdr:from>
    <xdr:to>
      <xdr:col>7</xdr:col>
      <xdr:colOff>371475</xdr:colOff>
      <xdr:row>48</xdr:row>
      <xdr:rowOff>66675</xdr:rowOff>
    </xdr:to>
    <xdr:pic>
      <xdr:nvPicPr>
        <xdr:cNvPr id="5" name="图片 4"/>
        <xdr:cNvPicPr>
          <a:picLocks noChangeAspect="1"/>
        </xdr:cNvPicPr>
      </xdr:nvPicPr>
      <xdr:blipFill>
        <a:blip xmlns:r="http://schemas.openxmlformats.org/officeDocument/2006/relationships" r:embed="rId5"/>
        <a:stretch>
          <a:fillRect/>
        </a:stretch>
      </xdr:blipFill>
      <xdr:spPr>
        <a:xfrm>
          <a:off x="171451" y="6305551"/>
          <a:ext cx="5000624" cy="2600324"/>
        </a:xfrm>
        <a:prstGeom prst="rect">
          <a:avLst/>
        </a:prstGeom>
      </xdr:spPr>
    </xdr:pic>
    <xdr:clientData/>
  </xdr:twoCellAnchor>
  <xdr:twoCellAnchor editAs="oneCell">
    <xdr:from>
      <xdr:col>0</xdr:col>
      <xdr:colOff>161925</xdr:colOff>
      <xdr:row>49</xdr:row>
      <xdr:rowOff>142876</xdr:rowOff>
    </xdr:from>
    <xdr:to>
      <xdr:col>7</xdr:col>
      <xdr:colOff>361950</xdr:colOff>
      <xdr:row>62</xdr:row>
      <xdr:rowOff>159669</xdr:rowOff>
    </xdr:to>
    <xdr:pic>
      <xdr:nvPicPr>
        <xdr:cNvPr id="6" name="图片 5"/>
        <xdr:cNvPicPr>
          <a:picLocks noChangeAspect="1"/>
        </xdr:cNvPicPr>
      </xdr:nvPicPr>
      <xdr:blipFill>
        <a:blip xmlns:r="http://schemas.openxmlformats.org/officeDocument/2006/relationships" r:embed="rId6"/>
        <a:stretch>
          <a:fillRect/>
        </a:stretch>
      </xdr:blipFill>
      <xdr:spPr>
        <a:xfrm>
          <a:off x="161925" y="9163051"/>
          <a:ext cx="5000625" cy="23694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2</xdr:col>
      <xdr:colOff>247650</xdr:colOff>
      <xdr:row>2</xdr:row>
      <xdr:rowOff>142875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1326;&#34701;\&#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869;&#37096;&#25253;&#21578;\&#21608;&#25253;\&#21326;&#34701;&#35777;&#21048;_&#34892;&#19994;&#30740;&#31350;_&#35745;&#31639;&#26426;&#34892;&#19994;_&#21608;&#25253;_20120618-20120624&#65288;&#20165;&#20379;&#20869;&#37096;&#20351;&#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1326;&#34701;\&#36890;&#20449;\&#21326;&#34701;&#35777;&#21048;%20&#36890;&#20449;&#34892;&#19994;%20&#25968;&#25454;&#24179;&#21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通信"/>
      <sheetName val="重点公司"/>
      <sheetName val="指数"/>
      <sheetName val="CS三级行业）分类"/>
      <sheetName val="行业重点"/>
    </sheetNames>
    <sheetDataSet>
      <sheetData sheetId="0">
        <row r="5">
          <cell r="K5" t="str">
            <v>东方通信</v>
          </cell>
          <cell r="L5">
            <v>-0.15602836879432624</v>
          </cell>
        </row>
        <row r="6">
          <cell r="K6" t="str">
            <v>世纪鼎利</v>
          </cell>
          <cell r="L6">
            <v>-9.7331240188383017E-2</v>
          </cell>
        </row>
        <row r="7">
          <cell r="K7" t="str">
            <v>创意信息</v>
          </cell>
          <cell r="L7">
            <v>-8.2795698924731376E-2</v>
          </cell>
        </row>
        <row r="8">
          <cell r="K8" t="str">
            <v>武汉凡谷</v>
          </cell>
          <cell r="L8">
            <v>-7.5892857142857095E-2</v>
          </cell>
        </row>
        <row r="9">
          <cell r="K9" t="str">
            <v>宜通世纪</v>
          </cell>
          <cell r="L9">
            <v>-6.638566912539523E-2</v>
          </cell>
        </row>
        <row r="10">
          <cell r="K10" t="str">
            <v>键桥通讯</v>
          </cell>
          <cell r="L10">
            <v>6.4130434782608825E-2</v>
          </cell>
        </row>
        <row r="11">
          <cell r="K11" t="str">
            <v>辉煌科技</v>
          </cell>
          <cell r="L11">
            <v>6.5308988764045006E-2</v>
          </cell>
        </row>
        <row r="12">
          <cell r="K12" t="str">
            <v>天源迪科</v>
          </cell>
          <cell r="L12">
            <v>6.6914498141263934E-2</v>
          </cell>
        </row>
        <row r="13">
          <cell r="K13" t="str">
            <v>汇源通信</v>
          </cell>
          <cell r="L13">
            <v>8.1481481481481488E-2</v>
          </cell>
        </row>
        <row r="14">
          <cell r="K14" t="str">
            <v>三元达</v>
          </cell>
          <cell r="L14">
            <v>0.11778563015312127</v>
          </cell>
        </row>
        <row r="20">
          <cell r="K20" t="str">
            <v>爱施德</v>
          </cell>
          <cell r="L20">
            <v>-0.21814343990655238</v>
          </cell>
        </row>
        <row r="21">
          <cell r="K21" t="str">
            <v>日海通讯</v>
          </cell>
          <cell r="L21">
            <v>-0.15623263474174498</v>
          </cell>
        </row>
        <row r="22">
          <cell r="K22" t="str">
            <v>天喻信息</v>
          </cell>
          <cell r="L22">
            <v>-0.1420975337152971</v>
          </cell>
        </row>
        <row r="23">
          <cell r="K23" t="str">
            <v>佳都科技</v>
          </cell>
          <cell r="L23">
            <v>-0.1363057324840764</v>
          </cell>
        </row>
        <row r="24">
          <cell r="K24" t="str">
            <v>远望谷</v>
          </cell>
          <cell r="L24">
            <v>-0.11676770287686079</v>
          </cell>
        </row>
        <row r="25">
          <cell r="K25" t="str">
            <v>动力源</v>
          </cell>
          <cell r="L25">
            <v>0.88262462813536369</v>
          </cell>
        </row>
        <row r="26">
          <cell r="K26" t="str">
            <v>上海普天</v>
          </cell>
          <cell r="L26">
            <v>0.93906420021762793</v>
          </cell>
        </row>
        <row r="27">
          <cell r="K27" t="str">
            <v>盛路通信</v>
          </cell>
          <cell r="L27">
            <v>1.3013935842625322</v>
          </cell>
        </row>
        <row r="28">
          <cell r="K28" t="str">
            <v>新开普</v>
          </cell>
          <cell r="L28">
            <v>1.4468415633075109</v>
          </cell>
        </row>
        <row r="29">
          <cell r="K29" t="str">
            <v>大富科技</v>
          </cell>
          <cell r="L29">
            <v>2.3833586155832096</v>
          </cell>
        </row>
      </sheetData>
      <sheetData sheetId="1" refreshError="1"/>
      <sheetData sheetId="2">
        <row r="2">
          <cell r="G2" t="str">
            <v>上证综指</v>
          </cell>
          <cell r="H2">
            <v>-1.0537251674839321E-2</v>
          </cell>
        </row>
        <row r="3">
          <cell r="G3" t="str">
            <v>深证成指</v>
          </cell>
          <cell r="H3">
            <v>-2.7011812293719073E-2</v>
          </cell>
        </row>
        <row r="4">
          <cell r="G4" t="str">
            <v>沪深300</v>
          </cell>
          <cell r="H4">
            <v>-1.1447286760092878E-2</v>
          </cell>
        </row>
        <row r="5">
          <cell r="G5" t="str">
            <v>中小板指</v>
          </cell>
          <cell r="H5">
            <v>-1.0432910140035556E-2</v>
          </cell>
        </row>
        <row r="6">
          <cell r="G6" t="str">
            <v>创业板指</v>
          </cell>
          <cell r="H6">
            <v>-2.5485694270182657E-2</v>
          </cell>
        </row>
        <row r="7">
          <cell r="G7" t="str">
            <v>通信(中信)</v>
          </cell>
          <cell r="H7">
            <v>-2.3657062036801402E-2</v>
          </cell>
        </row>
        <row r="8">
          <cell r="G8" t="str">
            <v>电信运营Ⅱ(中信)</v>
          </cell>
          <cell r="H8">
            <v>-1.1123062028725261E-2</v>
          </cell>
        </row>
        <row r="9">
          <cell r="G9" t="str">
            <v>通信设备制造(中信)</v>
          </cell>
          <cell r="H9">
            <v>-2.3146527439117937E-2</v>
          </cell>
        </row>
        <row r="10">
          <cell r="G10" t="str">
            <v>增值服务Ⅱ(中信)</v>
          </cell>
          <cell r="H10">
            <v>-3.1230841369622397E-2</v>
          </cell>
        </row>
        <row r="23">
          <cell r="G23" t="str">
            <v>通信(中信)</v>
          </cell>
          <cell r="H23">
            <v>38.629501342773438</v>
          </cell>
        </row>
        <row r="24">
          <cell r="G24" t="str">
            <v>电信运营Ⅱ(中信)</v>
          </cell>
          <cell r="H24">
            <v>19.739700317382812</v>
          </cell>
        </row>
        <row r="25">
          <cell r="G25" t="str">
            <v>通信设备制造(中信)</v>
          </cell>
          <cell r="H25">
            <v>42.284698486328125</v>
          </cell>
        </row>
        <row r="26">
          <cell r="G26" t="str">
            <v>增值服务Ⅱ(中信)</v>
          </cell>
          <cell r="H26">
            <v>63.915500640869141</v>
          </cell>
        </row>
      </sheetData>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workbookViewId="0">
      <pane xSplit="10" topLeftCell="K1" activePane="topRight" state="frozenSplit"/>
      <selection pane="topRight" activeCell="K13" sqref="K13"/>
    </sheetView>
  </sheetViews>
  <sheetFormatPr defaultRowHeight="14.25"/>
  <cols>
    <col min="1" max="4" width="9" style="56"/>
    <col min="5" max="5" width="2.25" style="56" customWidth="1"/>
    <col min="6" max="6" width="15.875" style="56" customWidth="1"/>
    <col min="7" max="8" width="9" style="56"/>
    <col min="9" max="9" width="11.125" style="56" customWidth="1"/>
    <col min="10" max="10" width="12.875" style="56" customWidth="1"/>
    <col min="11" max="16384" width="9" style="56"/>
  </cols>
  <sheetData>
    <row r="1" spans="1:10" ht="18" customHeight="1">
      <c r="A1" s="32"/>
      <c r="B1" s="30"/>
      <c r="C1" s="30"/>
      <c r="D1" s="30"/>
      <c r="E1" s="30"/>
      <c r="F1" s="30"/>
      <c r="G1" s="162" t="s">
        <v>12</v>
      </c>
      <c r="H1" s="162"/>
      <c r="I1" s="162"/>
      <c r="J1" s="163"/>
    </row>
    <row r="2" spans="1:10" ht="14.25" customHeight="1">
      <c r="A2" s="32"/>
      <c r="B2" s="30"/>
      <c r="C2" s="30"/>
      <c r="D2" s="30"/>
      <c r="E2" s="30"/>
      <c r="F2" s="30"/>
      <c r="G2" s="162"/>
      <c r="H2" s="162"/>
      <c r="I2" s="162"/>
      <c r="J2" s="163"/>
    </row>
    <row r="3" spans="1:10" ht="14.25" customHeight="1">
      <c r="A3" s="32"/>
      <c r="B3" s="30"/>
      <c r="C3" s="30"/>
      <c r="D3" s="30"/>
      <c r="E3" s="30"/>
      <c r="F3" s="30"/>
      <c r="G3" s="162"/>
      <c r="H3" s="162"/>
      <c r="I3" s="162"/>
      <c r="J3" s="163"/>
    </row>
    <row r="4" spans="1:10" ht="5.25" customHeight="1">
      <c r="A4" s="32"/>
      <c r="B4" s="30"/>
      <c r="C4" s="30"/>
      <c r="D4" s="30"/>
      <c r="E4" s="30"/>
      <c r="F4" s="30"/>
      <c r="G4" s="30"/>
      <c r="H4" s="30"/>
      <c r="I4" s="30"/>
      <c r="J4" s="31"/>
    </row>
    <row r="5" spans="1:10" ht="8.25" customHeight="1">
      <c r="A5" s="33"/>
      <c r="B5" s="59"/>
      <c r="C5" s="59"/>
      <c r="D5" s="59"/>
      <c r="E5" s="74"/>
      <c r="F5" s="75"/>
      <c r="G5" s="75"/>
      <c r="H5" s="75"/>
      <c r="I5" s="75"/>
      <c r="J5" s="75"/>
    </row>
    <row r="6" spans="1:10" ht="6.75" customHeight="1">
      <c r="A6" s="32"/>
      <c r="B6" s="30"/>
      <c r="C6" s="30"/>
      <c r="D6" s="30"/>
      <c r="E6" s="30"/>
      <c r="F6" s="30"/>
      <c r="G6" s="30"/>
      <c r="H6" s="30"/>
      <c r="I6" s="30"/>
      <c r="J6" s="31"/>
    </row>
    <row r="7" spans="1:10" ht="24.75" customHeight="1">
      <c r="A7" s="60" t="s">
        <v>132</v>
      </c>
      <c r="B7" s="61"/>
      <c r="C7" s="61"/>
      <c r="D7" s="61"/>
      <c r="E7" s="61"/>
      <c r="F7" s="61"/>
      <c r="G7" s="61"/>
      <c r="H7" s="171">
        <v>41883</v>
      </c>
      <c r="I7" s="172"/>
      <c r="J7" s="173"/>
    </row>
    <row r="8" spans="1:10" ht="12" customHeight="1">
      <c r="A8" s="174" t="s">
        <v>417</v>
      </c>
      <c r="B8" s="174"/>
      <c r="C8" s="174"/>
      <c r="D8" s="174"/>
      <c r="E8" s="174"/>
      <c r="F8" s="174"/>
      <c r="G8" s="175"/>
      <c r="H8" s="37"/>
      <c r="I8" s="38"/>
      <c r="J8" s="39"/>
    </row>
    <row r="9" spans="1:10" ht="14.25" customHeight="1">
      <c r="A9" s="176"/>
      <c r="B9" s="176"/>
      <c r="C9" s="176"/>
      <c r="D9" s="176"/>
      <c r="E9" s="176"/>
      <c r="F9" s="176"/>
      <c r="G9" s="177"/>
      <c r="H9" s="164" t="s">
        <v>31</v>
      </c>
      <c r="I9" s="165"/>
      <c r="J9" s="166"/>
    </row>
    <row r="10" spans="1:10" ht="14.25" customHeight="1">
      <c r="A10" s="178" t="s">
        <v>374</v>
      </c>
      <c r="B10" s="179"/>
      <c r="C10" s="179"/>
      <c r="D10" s="179"/>
      <c r="E10" s="179"/>
      <c r="F10" s="179"/>
      <c r="G10" s="180"/>
      <c r="H10" s="64"/>
      <c r="I10" s="58"/>
      <c r="J10" s="65"/>
    </row>
    <row r="11" spans="1:10" ht="15.75">
      <c r="A11" s="168" t="s">
        <v>46</v>
      </c>
      <c r="B11" s="169"/>
      <c r="C11" s="169"/>
      <c r="D11" s="169"/>
      <c r="E11" s="169"/>
      <c r="F11" s="169"/>
      <c r="G11" s="170"/>
      <c r="H11" s="164" t="s">
        <v>296</v>
      </c>
      <c r="I11" s="165"/>
      <c r="J11" s="166"/>
    </row>
    <row r="12" spans="1:10" ht="6.75" customHeight="1">
      <c r="A12" s="34"/>
      <c r="B12" s="35"/>
      <c r="C12" s="35"/>
      <c r="D12" s="35"/>
      <c r="E12" s="35"/>
      <c r="F12" s="35"/>
      <c r="G12" s="36"/>
      <c r="H12" s="40"/>
      <c r="I12" s="41"/>
      <c r="J12" s="42"/>
    </row>
    <row r="13" spans="1:10" ht="8.25" customHeight="1">
      <c r="A13" s="61"/>
      <c r="B13" s="61"/>
      <c r="C13" s="61"/>
      <c r="D13" s="61"/>
      <c r="E13" s="61"/>
      <c r="F13" s="61"/>
      <c r="G13" s="61"/>
      <c r="H13" s="40"/>
      <c r="I13" s="41"/>
      <c r="J13" s="42"/>
    </row>
    <row r="14" spans="1:10">
      <c r="A14" s="167"/>
      <c r="B14" s="167"/>
      <c r="C14" s="167"/>
      <c r="D14" s="167"/>
      <c r="E14" s="167"/>
      <c r="F14" s="167"/>
      <c r="G14" s="167"/>
      <c r="H14" s="43"/>
      <c r="I14" s="44"/>
      <c r="J14" s="45"/>
    </row>
    <row r="15" spans="1:10">
      <c r="A15" s="167"/>
      <c r="B15" s="167"/>
      <c r="C15" s="167"/>
      <c r="D15" s="167"/>
      <c r="E15" s="167"/>
      <c r="F15" s="167"/>
      <c r="G15" s="167"/>
      <c r="H15" s="62" t="s">
        <v>30</v>
      </c>
      <c r="I15" s="61"/>
      <c r="J15" s="63"/>
    </row>
    <row r="16" spans="1:10">
      <c r="A16" s="167"/>
      <c r="B16" s="167"/>
      <c r="C16" s="167"/>
      <c r="D16" s="167"/>
      <c r="E16" s="167"/>
      <c r="F16" s="167"/>
      <c r="G16" s="167"/>
      <c r="H16" s="41"/>
      <c r="I16" s="41"/>
      <c r="J16" s="42"/>
    </row>
    <row r="17" spans="1:10">
      <c r="A17" s="167"/>
      <c r="B17" s="167"/>
      <c r="C17" s="167"/>
      <c r="D17" s="167"/>
      <c r="E17" s="167"/>
      <c r="F17" s="167"/>
      <c r="G17" s="167"/>
      <c r="H17" s="41"/>
      <c r="I17" s="41"/>
      <c r="J17" s="42"/>
    </row>
    <row r="18" spans="1:10">
      <c r="A18" s="167"/>
      <c r="B18" s="167"/>
      <c r="C18" s="167"/>
      <c r="D18" s="167"/>
      <c r="E18" s="167"/>
      <c r="F18" s="167"/>
      <c r="G18" s="167"/>
      <c r="H18" s="41"/>
      <c r="I18" s="41"/>
      <c r="J18" s="42"/>
    </row>
    <row r="19" spans="1:10">
      <c r="A19" s="167"/>
      <c r="B19" s="167"/>
      <c r="C19" s="167"/>
      <c r="D19" s="167"/>
      <c r="E19" s="167"/>
      <c r="F19" s="167"/>
      <c r="G19" s="167"/>
      <c r="H19" s="41"/>
      <c r="I19" s="41"/>
      <c r="J19" s="42"/>
    </row>
    <row r="20" spans="1:10">
      <c r="A20" s="167"/>
      <c r="B20" s="167"/>
      <c r="C20" s="167"/>
      <c r="D20" s="167"/>
      <c r="E20" s="167"/>
      <c r="F20" s="167"/>
      <c r="G20" s="167"/>
      <c r="H20" s="41"/>
      <c r="I20" s="41"/>
      <c r="J20" s="42"/>
    </row>
    <row r="21" spans="1:10">
      <c r="A21" s="167"/>
      <c r="B21" s="167"/>
      <c r="C21" s="167"/>
      <c r="D21" s="167"/>
      <c r="E21" s="167"/>
      <c r="F21" s="167"/>
      <c r="G21" s="167"/>
      <c r="H21" s="41"/>
      <c r="I21" s="41"/>
      <c r="J21" s="42"/>
    </row>
    <row r="22" spans="1:10">
      <c r="A22" s="167"/>
      <c r="B22" s="167"/>
      <c r="C22" s="167"/>
      <c r="D22" s="167"/>
      <c r="E22" s="167"/>
      <c r="F22" s="167"/>
      <c r="G22" s="167"/>
      <c r="H22" s="41"/>
      <c r="I22" s="41"/>
      <c r="J22" s="42"/>
    </row>
    <row r="23" spans="1:10">
      <c r="A23" s="167"/>
      <c r="B23" s="167"/>
      <c r="C23" s="167"/>
      <c r="D23" s="167"/>
      <c r="E23" s="167"/>
      <c r="F23" s="167"/>
      <c r="G23" s="167"/>
      <c r="H23" s="41"/>
      <c r="I23" s="41"/>
      <c r="J23" s="42"/>
    </row>
    <row r="24" spans="1:10">
      <c r="A24" s="167"/>
      <c r="B24" s="167"/>
      <c r="C24" s="167"/>
      <c r="D24" s="167"/>
      <c r="E24" s="167"/>
      <c r="F24" s="167"/>
      <c r="G24" s="167"/>
      <c r="H24" s="41"/>
      <c r="I24" s="41"/>
      <c r="J24" s="42"/>
    </row>
    <row r="25" spans="1:10">
      <c r="A25" s="167"/>
      <c r="B25" s="167"/>
      <c r="C25" s="167"/>
      <c r="D25" s="167"/>
      <c r="E25" s="167"/>
      <c r="F25" s="167"/>
      <c r="G25" s="167"/>
      <c r="H25" s="41"/>
      <c r="I25" s="41"/>
      <c r="J25" s="42"/>
    </row>
    <row r="26" spans="1:10">
      <c r="A26" s="167"/>
      <c r="B26" s="167"/>
      <c r="C26" s="167"/>
      <c r="D26" s="167"/>
      <c r="E26" s="167"/>
      <c r="F26" s="167"/>
      <c r="G26" s="167"/>
      <c r="H26" s="47"/>
      <c r="I26" s="41"/>
      <c r="J26" s="42"/>
    </row>
    <row r="27" spans="1:10">
      <c r="A27" s="167"/>
      <c r="B27" s="167"/>
      <c r="C27" s="167"/>
      <c r="D27" s="167"/>
      <c r="E27" s="167"/>
      <c r="F27" s="167"/>
      <c r="G27" s="167"/>
      <c r="H27" s="41"/>
      <c r="I27" s="41"/>
      <c r="J27" s="42"/>
    </row>
    <row r="28" spans="1:10">
      <c r="A28" s="167"/>
      <c r="B28" s="167"/>
      <c r="C28" s="167"/>
      <c r="D28" s="167"/>
      <c r="E28" s="167"/>
      <c r="F28" s="167"/>
      <c r="G28" s="167"/>
      <c r="H28" s="41"/>
      <c r="I28" s="41"/>
      <c r="J28" s="42"/>
    </row>
    <row r="29" spans="1:10">
      <c r="A29" s="167"/>
      <c r="B29" s="167"/>
      <c r="C29" s="167"/>
      <c r="D29" s="167"/>
      <c r="E29" s="167"/>
      <c r="F29" s="167"/>
      <c r="G29" s="167"/>
      <c r="H29" s="41"/>
      <c r="I29" s="41"/>
      <c r="J29" s="42"/>
    </row>
    <row r="30" spans="1:10">
      <c r="A30" s="167"/>
      <c r="B30" s="167"/>
      <c r="C30" s="167"/>
      <c r="D30" s="167"/>
      <c r="E30" s="167"/>
      <c r="F30" s="167"/>
      <c r="G30" s="167"/>
      <c r="H30" s="41"/>
      <c r="I30" s="41"/>
      <c r="J30" s="42"/>
    </row>
    <row r="31" spans="1:10">
      <c r="A31" s="167"/>
      <c r="B31" s="167"/>
      <c r="C31" s="167"/>
      <c r="D31" s="167"/>
      <c r="E31" s="167"/>
      <c r="F31" s="167"/>
      <c r="G31" s="167"/>
      <c r="H31" s="41"/>
      <c r="I31" s="41"/>
      <c r="J31" s="42"/>
    </row>
    <row r="32" spans="1:10">
      <c r="A32" s="167"/>
      <c r="B32" s="167"/>
      <c r="C32" s="167"/>
      <c r="D32" s="167"/>
      <c r="E32" s="167"/>
      <c r="F32" s="167"/>
      <c r="G32" s="167"/>
      <c r="H32" s="41"/>
      <c r="I32" s="41"/>
      <c r="J32" s="42"/>
    </row>
    <row r="33" spans="1:10">
      <c r="A33" s="167"/>
      <c r="B33" s="167"/>
      <c r="C33" s="167"/>
      <c r="D33" s="167"/>
      <c r="E33" s="167"/>
      <c r="F33" s="167"/>
      <c r="G33" s="167"/>
      <c r="H33" s="41"/>
      <c r="I33" s="41"/>
      <c r="J33" s="42"/>
    </row>
    <row r="34" spans="1:10">
      <c r="A34" s="167"/>
      <c r="B34" s="167"/>
      <c r="C34" s="167"/>
      <c r="D34" s="167"/>
      <c r="E34" s="167"/>
      <c r="F34" s="167"/>
      <c r="G34" s="167"/>
      <c r="H34" s="41"/>
      <c r="I34" s="41"/>
      <c r="J34" s="42"/>
    </row>
    <row r="35" spans="1:10">
      <c r="A35" s="167"/>
      <c r="B35" s="167"/>
      <c r="C35" s="167"/>
      <c r="D35" s="167"/>
      <c r="E35" s="167"/>
      <c r="F35" s="167"/>
      <c r="G35" s="167"/>
      <c r="H35" s="41"/>
      <c r="I35" s="41"/>
      <c r="J35" s="42"/>
    </row>
    <row r="36" spans="1:10" ht="15">
      <c r="A36" s="167"/>
      <c r="B36" s="167"/>
      <c r="C36" s="167"/>
      <c r="D36" s="167"/>
      <c r="E36" s="167"/>
      <c r="F36" s="167"/>
      <c r="G36" s="167"/>
      <c r="H36" s="57" t="s">
        <v>214</v>
      </c>
      <c r="I36" s="71"/>
      <c r="J36" s="42"/>
    </row>
    <row r="37" spans="1:10" ht="15">
      <c r="A37" s="167"/>
      <c r="B37" s="167"/>
      <c r="C37" s="167"/>
      <c r="D37" s="167"/>
      <c r="E37" s="167"/>
      <c r="F37" s="167"/>
      <c r="G37" s="167"/>
      <c r="H37" s="57" t="s">
        <v>42</v>
      </c>
      <c r="I37" s="71"/>
      <c r="J37" s="42"/>
    </row>
    <row r="38" spans="1:10" ht="15">
      <c r="A38" s="167"/>
      <c r="B38" s="167"/>
      <c r="C38" s="167"/>
      <c r="D38" s="167"/>
      <c r="E38" s="167"/>
      <c r="F38" s="167"/>
      <c r="G38" s="167"/>
      <c r="H38" s="57" t="s">
        <v>44</v>
      </c>
      <c r="I38" s="71"/>
      <c r="J38" s="42"/>
    </row>
    <row r="39" spans="1:10" ht="15">
      <c r="A39" s="167"/>
      <c r="B39" s="167"/>
      <c r="C39" s="167"/>
      <c r="D39" s="167"/>
      <c r="E39" s="167"/>
      <c r="F39" s="167"/>
      <c r="G39" s="167"/>
      <c r="H39" s="57" t="s">
        <v>43</v>
      </c>
      <c r="I39" s="71"/>
      <c r="J39" s="42"/>
    </row>
    <row r="40" spans="1:10" ht="15">
      <c r="A40" s="167"/>
      <c r="B40" s="167"/>
      <c r="C40" s="167"/>
      <c r="D40" s="167"/>
      <c r="E40" s="167"/>
      <c r="F40" s="167"/>
      <c r="G40" s="167"/>
      <c r="H40" s="57"/>
      <c r="I40" s="71"/>
      <c r="J40" s="42"/>
    </row>
    <row r="41" spans="1:10" ht="15.75">
      <c r="A41" s="167"/>
      <c r="B41" s="167"/>
      <c r="C41" s="167"/>
      <c r="D41" s="167"/>
      <c r="E41" s="167"/>
      <c r="F41" s="167"/>
      <c r="G41" s="167"/>
      <c r="H41" s="68"/>
      <c r="I41" s="71"/>
      <c r="J41" s="42"/>
    </row>
    <row r="42" spans="1:10" ht="15">
      <c r="A42" s="167"/>
      <c r="B42" s="167"/>
      <c r="C42" s="167"/>
      <c r="D42" s="167"/>
      <c r="E42" s="167"/>
      <c r="F42" s="167"/>
      <c r="G42" s="167"/>
      <c r="H42" s="57" t="s">
        <v>36</v>
      </c>
      <c r="I42" s="77" t="s">
        <v>38</v>
      </c>
      <c r="J42" s="42"/>
    </row>
    <row r="43" spans="1:10" ht="15">
      <c r="A43" s="30"/>
      <c r="B43" s="30"/>
      <c r="C43" s="30"/>
      <c r="D43" s="30"/>
      <c r="E43" s="30"/>
      <c r="F43" s="30"/>
      <c r="G43" s="30"/>
      <c r="H43" s="57" t="s">
        <v>40</v>
      </c>
      <c r="I43" s="71"/>
      <c r="J43" s="42"/>
    </row>
    <row r="44" spans="1:10" ht="15">
      <c r="A44" s="30"/>
      <c r="B44" s="30"/>
      <c r="C44" s="30"/>
      <c r="D44" s="30"/>
      <c r="E44" s="30"/>
      <c r="F44" s="30"/>
      <c r="G44" s="30"/>
      <c r="H44" s="57" t="s">
        <v>39</v>
      </c>
      <c r="I44" s="71"/>
      <c r="J44" s="42"/>
    </row>
    <row r="45" spans="1:10" ht="15">
      <c r="A45" s="30"/>
      <c r="B45" s="30"/>
      <c r="C45" s="30"/>
      <c r="D45" s="30"/>
      <c r="E45" s="30"/>
      <c r="F45" s="30"/>
      <c r="G45" s="30"/>
      <c r="H45" s="57"/>
      <c r="I45" s="71"/>
      <c r="J45" s="42"/>
    </row>
    <row r="46" spans="1:10">
      <c r="A46" s="30"/>
      <c r="B46" s="30"/>
      <c r="C46" s="30"/>
      <c r="D46" s="30"/>
      <c r="E46" s="30"/>
      <c r="F46" s="30"/>
      <c r="G46" s="30"/>
      <c r="H46" s="46"/>
      <c r="I46" s="41"/>
      <c r="J46" s="42"/>
    </row>
    <row r="47" spans="1:10">
      <c r="A47" s="30"/>
      <c r="B47" s="30"/>
      <c r="C47" s="30"/>
      <c r="D47" s="30"/>
      <c r="E47" s="30"/>
      <c r="F47" s="30"/>
      <c r="G47" s="30"/>
      <c r="H47" s="46"/>
      <c r="I47" s="41"/>
      <c r="J47" s="42"/>
    </row>
    <row r="48" spans="1:10">
      <c r="A48" s="30"/>
      <c r="B48" s="30"/>
      <c r="C48" s="30"/>
      <c r="D48" s="30"/>
      <c r="E48" s="30"/>
      <c r="F48" s="30"/>
      <c r="G48" s="30"/>
      <c r="H48" s="46"/>
      <c r="I48" s="41"/>
      <c r="J48" s="42"/>
    </row>
    <row r="49" spans="8:10">
      <c r="H49" s="46"/>
      <c r="I49" s="41"/>
      <c r="J49" s="42"/>
    </row>
    <row r="50" spans="8:10">
      <c r="H50" s="46"/>
      <c r="I50" s="41"/>
      <c r="J50" s="42"/>
    </row>
    <row r="51" spans="8:10">
      <c r="H51" s="46"/>
      <c r="I51" s="41"/>
      <c r="J51" s="42"/>
    </row>
    <row r="52" spans="8:10">
      <c r="H52" s="46"/>
      <c r="I52" s="41"/>
      <c r="J52" s="42"/>
    </row>
    <row r="53" spans="8:10">
      <c r="H53" s="67"/>
      <c r="I53" s="44"/>
      <c r="J53" s="45"/>
    </row>
  </sheetData>
  <mergeCells count="8">
    <mergeCell ref="G1:J3"/>
    <mergeCell ref="H9:J9"/>
    <mergeCell ref="H11:J11"/>
    <mergeCell ref="A14:G42"/>
    <mergeCell ref="A11:G11"/>
    <mergeCell ref="H7:J7"/>
    <mergeCell ref="A8:G9"/>
    <mergeCell ref="A10:G10"/>
  </mergeCells>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52"/>
  <sheetViews>
    <sheetView showGridLines="0" workbookViewId="0">
      <pane xSplit="7" topLeftCell="H1" activePane="topRight" state="frozenSplit"/>
      <selection pane="topRight" activeCell="F28" sqref="F28"/>
    </sheetView>
  </sheetViews>
  <sheetFormatPr defaultRowHeight="12.75"/>
  <cols>
    <col min="1" max="1" width="9" style="1"/>
    <col min="2" max="2" width="9.5" style="1" bestFit="1" customWidth="1"/>
    <col min="3" max="3" width="9.125" style="1" bestFit="1" customWidth="1"/>
    <col min="4" max="4" width="14.875" style="1" customWidth="1"/>
    <col min="5" max="5" width="14.5" style="1" customWidth="1"/>
    <col min="6" max="6" width="13.625" style="1" customWidth="1"/>
    <col min="7" max="7" width="9" style="1"/>
    <col min="8" max="8" width="11.625" style="1" bestFit="1" customWidth="1"/>
    <col min="9" max="9" width="13" style="1" customWidth="1"/>
    <col min="10" max="11" width="12" style="1" customWidth="1"/>
    <col min="12" max="12" width="15.5" style="1" bestFit="1" customWidth="1"/>
    <col min="13" max="13" width="13.875" style="1" bestFit="1" customWidth="1"/>
    <col min="14" max="14" width="4.5" style="15" customWidth="1"/>
    <col min="15" max="15" width="11.625" style="3" customWidth="1"/>
    <col min="16" max="19" width="9" style="2"/>
    <col min="20" max="20" width="10.625" style="2" bestFit="1" customWidth="1"/>
    <col min="21" max="21" width="0.75" style="15" customWidth="1"/>
    <col min="22" max="22" width="11.625" style="1" customWidth="1"/>
    <col min="23" max="24" width="9" style="1"/>
    <col min="25" max="25" width="13.5" style="1" customWidth="1"/>
    <col min="26" max="26" width="16.375" style="1" customWidth="1"/>
    <col min="27" max="27" width="14" style="1" customWidth="1"/>
    <col min="28" max="28" width="0.75" style="15" customWidth="1"/>
    <col min="29" max="29" width="10.5" style="1" customWidth="1"/>
    <col min="30" max="32" width="10.375" style="1" customWidth="1"/>
    <col min="33" max="33" width="9" style="1"/>
    <col min="34" max="34" width="10.625" style="1" bestFit="1" customWidth="1"/>
    <col min="35" max="16384" width="9" style="1"/>
  </cols>
  <sheetData>
    <row r="1" spans="1:35" ht="19.5" customHeight="1">
      <c r="H1" s="147"/>
      <c r="I1" s="80" t="s">
        <v>153</v>
      </c>
      <c r="J1" s="80" t="s">
        <v>154</v>
      </c>
      <c r="K1" s="80" t="s">
        <v>155</v>
      </c>
      <c r="L1" s="80" t="s">
        <v>156</v>
      </c>
      <c r="M1" s="80" t="s">
        <v>272</v>
      </c>
      <c r="N1" s="29"/>
      <c r="O1" s="181" t="s">
        <v>4</v>
      </c>
      <c r="P1" s="181"/>
      <c r="Q1" s="181"/>
      <c r="R1" s="181"/>
      <c r="S1" s="181"/>
      <c r="T1" s="182"/>
      <c r="U1" s="29"/>
      <c r="V1" s="183" t="s">
        <v>5</v>
      </c>
      <c r="W1" s="181"/>
      <c r="X1" s="181"/>
      <c r="Y1" s="181"/>
      <c r="Z1" s="181"/>
      <c r="AA1" s="181"/>
      <c r="AB1" s="29"/>
      <c r="AC1" s="181" t="s">
        <v>6</v>
      </c>
      <c r="AD1" s="181"/>
      <c r="AE1" s="181"/>
      <c r="AF1" s="181"/>
      <c r="AG1" s="181"/>
      <c r="AH1" s="181"/>
    </row>
    <row r="2" spans="1:35">
      <c r="H2" s="80"/>
      <c r="I2" s="80" t="s">
        <v>157</v>
      </c>
      <c r="J2" s="80" t="s">
        <v>158</v>
      </c>
      <c r="K2" s="80" t="s">
        <v>159</v>
      </c>
      <c r="L2" s="80" t="s">
        <v>160</v>
      </c>
      <c r="M2" s="80" t="s">
        <v>273</v>
      </c>
      <c r="N2" s="26"/>
      <c r="O2" s="23"/>
      <c r="P2" s="23" t="str">
        <f t="array" ref="P2:T2">I2:M2</f>
        <v>沪深300</v>
      </c>
      <c r="Q2" s="23" t="str">
        <v>通信(中信)</v>
      </c>
      <c r="R2" s="23" t="str">
        <v>电信运营Ⅱ(中信)</v>
      </c>
      <c r="S2" s="23" t="str">
        <v>通信设备制造(中信)</v>
      </c>
      <c r="T2" s="27" t="str">
        <v>增值服务Ⅱ(中信)</v>
      </c>
      <c r="U2" s="26"/>
      <c r="V2" s="28"/>
      <c r="W2" s="23" t="str">
        <f t="array" ref="W2:AA2">I2:M2</f>
        <v>沪深300</v>
      </c>
      <c r="X2" s="23" t="str">
        <v>通信(中信)</v>
      </c>
      <c r="Y2" s="23" t="str">
        <v>电信运营Ⅱ(中信)</v>
      </c>
      <c r="Z2" s="23" t="str">
        <v>通信设备制造(中信)</v>
      </c>
      <c r="AA2" s="23" t="str">
        <v>增值服务Ⅱ(中信)</v>
      </c>
      <c r="AB2" s="26"/>
      <c r="AC2" s="23"/>
      <c r="AD2" s="23" t="str">
        <f t="array" ref="AD2:AH2">I2:M2</f>
        <v>沪深300</v>
      </c>
      <c r="AE2" s="23" t="str">
        <v>通信(中信)</v>
      </c>
      <c r="AF2" s="23" t="str">
        <v>电信运营Ⅱ(中信)</v>
      </c>
      <c r="AG2" s="23" t="str">
        <v>通信设备制造(中信)</v>
      </c>
      <c r="AH2" s="23" t="str">
        <v>增值服务Ⅱ(中信)</v>
      </c>
    </row>
    <row r="3" spans="1:35">
      <c r="H3" s="80" t="s">
        <v>35</v>
      </c>
      <c r="I3" s="80" t="s">
        <v>161</v>
      </c>
      <c r="J3" s="80" t="s">
        <v>161</v>
      </c>
      <c r="K3" s="80" t="s">
        <v>161</v>
      </c>
      <c r="L3" s="80" t="s">
        <v>161</v>
      </c>
      <c r="M3" s="80" t="s">
        <v>161</v>
      </c>
      <c r="N3" s="25"/>
      <c r="O3" s="12" t="s">
        <v>2</v>
      </c>
      <c r="P3" s="16" t="s">
        <v>11</v>
      </c>
      <c r="Q3" s="16" t="s">
        <v>3</v>
      </c>
      <c r="R3" s="24" t="s">
        <v>3</v>
      </c>
      <c r="S3" s="16" t="s">
        <v>11</v>
      </c>
      <c r="T3" s="24" t="s">
        <v>11</v>
      </c>
      <c r="U3" s="25"/>
      <c r="V3" s="11" t="s">
        <v>2</v>
      </c>
      <c r="W3" s="16" t="s">
        <v>11</v>
      </c>
      <c r="X3" s="16"/>
      <c r="Y3" s="16"/>
      <c r="Z3" s="16" t="s">
        <v>11</v>
      </c>
      <c r="AA3" s="16" t="s">
        <v>11</v>
      </c>
      <c r="AB3" s="25"/>
      <c r="AC3" s="12" t="s">
        <v>2</v>
      </c>
      <c r="AD3" s="16" t="s">
        <v>11</v>
      </c>
      <c r="AE3" s="16"/>
      <c r="AF3" s="16"/>
      <c r="AG3" s="16" t="s">
        <v>11</v>
      </c>
      <c r="AH3" s="16" t="s">
        <v>11</v>
      </c>
    </row>
    <row r="4" spans="1:35">
      <c r="A4" s="6"/>
      <c r="B4" s="7"/>
      <c r="H4" s="159">
        <v>40790</v>
      </c>
      <c r="I4" s="78">
        <v>2803.8539999999998</v>
      </c>
      <c r="J4" s="78">
        <v>2119.605</v>
      </c>
      <c r="K4" s="78">
        <v>1759.0201</v>
      </c>
      <c r="L4" s="78">
        <v>2141.2604999999999</v>
      </c>
      <c r="M4" s="78">
        <v>1233.7139</v>
      </c>
      <c r="O4" s="13">
        <f t="shared" ref="O4:O35" si="0">H4</f>
        <v>40790</v>
      </c>
      <c r="P4" s="2">
        <v>0</v>
      </c>
      <c r="Q4" s="2">
        <v>0</v>
      </c>
      <c r="R4" s="2">
        <v>0</v>
      </c>
      <c r="S4" s="2">
        <v>0</v>
      </c>
      <c r="T4" s="2">
        <v>0</v>
      </c>
      <c r="V4" s="13">
        <f>H54</f>
        <v>41154</v>
      </c>
      <c r="W4" s="79">
        <v>0</v>
      </c>
      <c r="X4" s="79">
        <v>0</v>
      </c>
      <c r="Y4" s="79">
        <v>0</v>
      </c>
      <c r="Z4" s="79">
        <v>0</v>
      </c>
      <c r="AA4" s="79">
        <v>0</v>
      </c>
      <c r="AC4" s="13">
        <f>H104</f>
        <v>41518</v>
      </c>
      <c r="AD4" s="79">
        <v>0</v>
      </c>
      <c r="AE4" s="79">
        <v>0</v>
      </c>
      <c r="AF4" s="79">
        <v>0</v>
      </c>
      <c r="AG4" s="79">
        <v>0</v>
      </c>
      <c r="AH4" s="79">
        <v>0</v>
      </c>
    </row>
    <row r="5" spans="1:35">
      <c r="A5" s="17" t="s">
        <v>10</v>
      </c>
      <c r="B5" s="18" t="str">
        <f>P2</f>
        <v>沪深300</v>
      </c>
      <c r="C5" s="18" t="str">
        <f>Q2</f>
        <v>通信(中信)</v>
      </c>
      <c r="D5" s="18" t="str">
        <f>R2</f>
        <v>电信运营Ⅱ(中信)</v>
      </c>
      <c r="E5" s="18" t="str">
        <f>S2</f>
        <v>通信设备制造(中信)</v>
      </c>
      <c r="F5" s="18" t="str">
        <f>T2</f>
        <v>增值服务Ⅱ(中信)</v>
      </c>
      <c r="H5" s="159">
        <v>40797</v>
      </c>
      <c r="I5" s="78">
        <v>2751.0949999999998</v>
      </c>
      <c r="J5" s="78">
        <v>2054.0825</v>
      </c>
      <c r="K5" s="78">
        <v>1744.9199000000001</v>
      </c>
      <c r="L5" s="78">
        <v>2063.5171</v>
      </c>
      <c r="M5" s="78">
        <v>1188.7511999999999</v>
      </c>
      <c r="O5" s="13">
        <f t="shared" si="0"/>
        <v>40797</v>
      </c>
      <c r="P5" s="2">
        <f t="shared" ref="P5:P36" si="1">I5/I$4-1</f>
        <v>-1.881660029373855E-2</v>
      </c>
      <c r="Q5" s="2">
        <f t="shared" ref="Q5:Q36" si="2">J5/J$4-1</f>
        <v>-3.0912599281469944E-2</v>
      </c>
      <c r="R5" s="2">
        <f t="shared" ref="R5:R36" si="3">K5/K$4-1</f>
        <v>-8.0159402385452383E-3</v>
      </c>
      <c r="S5" s="2">
        <f t="shared" ref="S5:S36" si="4">L5/L$4-1</f>
        <v>-3.6307305906964515E-2</v>
      </c>
      <c r="T5" s="2">
        <f t="shared" ref="T5:T36" si="5">M5/M$4-1</f>
        <v>-3.6444997499014975E-2</v>
      </c>
      <c r="V5" s="13">
        <f t="shared" ref="V5:V68" si="6">H55</f>
        <v>41161</v>
      </c>
      <c r="W5" s="79">
        <f>I55/I$54-1</f>
        <v>5.0937743211838526E-2</v>
      </c>
      <c r="X5" s="79">
        <f t="shared" ref="X5:AA20" si="7">J55/J$54-1</f>
        <v>5.7054713712844984E-2</v>
      </c>
      <c r="Y5" s="79">
        <f t="shared" si="7"/>
        <v>2.116401525498901E-2</v>
      </c>
      <c r="Z5" s="79">
        <f t="shared" si="7"/>
        <v>6.8878661593383184E-2</v>
      </c>
      <c r="AA5" s="79">
        <f t="shared" si="7"/>
        <v>4.7796357900458775E-2</v>
      </c>
      <c r="AC5" s="13">
        <f t="shared" ref="AC5:AC56" si="8">H105</f>
        <v>41525</v>
      </c>
      <c r="AD5" s="79">
        <f>I105/I$104-1</f>
        <v>1.8960115129802002E-2</v>
      </c>
      <c r="AE5" s="79">
        <f t="shared" ref="AE5:AH20" si="9">J105/J$104-1</f>
        <v>5.146634846970799E-2</v>
      </c>
      <c r="AF5" s="79">
        <f t="shared" si="9"/>
        <v>3.086320240539342E-3</v>
      </c>
      <c r="AG5" s="79">
        <f t="shared" si="9"/>
        <v>4.608839675946852E-2</v>
      </c>
      <c r="AH5" s="79">
        <f t="shared" si="9"/>
        <v>8.9810487029081676E-2</v>
      </c>
    </row>
    <row r="6" spans="1:35">
      <c r="A6" s="19">
        <f>通信行业周报!H7-2</f>
        <v>41881</v>
      </c>
      <c r="B6" s="55">
        <f ca="1">OFFSET(I$1,MATCH($A$6,$H$1:$H$156)-1,0)/OFFSET(I$1,MATCH($A$6,$H$1:$H$156)-2,0)-1</f>
        <v>-1.1447286760092878E-2</v>
      </c>
      <c r="C6" s="55">
        <f ca="1">OFFSET(J$1,MATCH($A$6,$H$1:$H$156)-1,0)/OFFSET(J$1,MATCH($A$6,$H$1:$H$156)-2,0)-1</f>
        <v>-2.3657062036801402E-2</v>
      </c>
      <c r="D6" s="55">
        <f ca="1">OFFSET(K$1,MATCH($A$6,$H$1:$H$156)-1,0)/OFFSET(K$1,MATCH($A$6,$H$1:$H$156)-2,0)-1</f>
        <v>-1.1123062028725261E-2</v>
      </c>
      <c r="E6" s="55">
        <f ca="1">OFFSET(L$1,MATCH($A$6,$H$1:$H$156)-1,0)/OFFSET(L$1,MATCH($A$6,$H$1:$H$156)-2,0)-1</f>
        <v>-2.3146527439117937E-2</v>
      </c>
      <c r="F6" s="55">
        <f ca="1">OFFSET(M$1,MATCH($A$6,$H$1:$H$156)-1,0)/OFFSET(M$1,MATCH($A$6,$H$1:$H$156)-2,0)-1</f>
        <v>-3.1230841369622397E-2</v>
      </c>
      <c r="H6" s="159">
        <v>40804</v>
      </c>
      <c r="I6" s="78">
        <v>2733.9870000000001</v>
      </c>
      <c r="J6" s="78">
        <v>2103.7568000000001</v>
      </c>
      <c r="K6" s="78">
        <v>1843.6225999999999</v>
      </c>
      <c r="L6" s="78">
        <v>2097.0063</v>
      </c>
      <c r="M6" s="78">
        <v>1210.787</v>
      </c>
      <c r="O6" s="13">
        <f t="shared" si="0"/>
        <v>40804</v>
      </c>
      <c r="P6" s="2">
        <f t="shared" si="1"/>
        <v>-2.4918201874990498E-2</v>
      </c>
      <c r="Q6" s="2">
        <f t="shared" si="2"/>
        <v>-7.4769591504076915E-3</v>
      </c>
      <c r="R6" s="2">
        <f t="shared" si="3"/>
        <v>4.8096380479108802E-2</v>
      </c>
      <c r="S6" s="2">
        <f t="shared" si="4"/>
        <v>-2.0667359249376682E-2</v>
      </c>
      <c r="T6" s="2">
        <f t="shared" si="5"/>
        <v>-1.8583644068531524E-2</v>
      </c>
      <c r="V6" s="13">
        <f t="shared" si="6"/>
        <v>41168</v>
      </c>
      <c r="W6" s="79">
        <f t="shared" ref="W6:AA69" si="10">I56/I$54-1</f>
        <v>5.0195295137849483E-2</v>
      </c>
      <c r="X6" s="79">
        <f t="shared" si="7"/>
        <v>6.0661269539697082E-2</v>
      </c>
      <c r="Y6" s="79">
        <f t="shared" si="7"/>
        <v>2.645567053952913E-3</v>
      </c>
      <c r="Z6" s="79">
        <f t="shared" si="7"/>
        <v>7.8895084555524519E-2</v>
      </c>
      <c r="AA6" s="79">
        <f t="shared" si="7"/>
        <v>5.0021022856362451E-2</v>
      </c>
      <c r="AC6" s="13">
        <f t="shared" si="8"/>
        <v>41532</v>
      </c>
      <c r="AD6" s="79">
        <f t="shared" ref="AD6:AH56" si="11">I106/I$104-1</f>
        <v>7.5626104731817634E-2</v>
      </c>
      <c r="AE6" s="79">
        <f t="shared" si="9"/>
        <v>1.717259093695378E-2</v>
      </c>
      <c r="AF6" s="79">
        <f t="shared" si="9"/>
        <v>4.6296175610867074E-2</v>
      </c>
      <c r="AG6" s="79">
        <f t="shared" si="9"/>
        <v>1.0467385977828148E-2</v>
      </c>
      <c r="AH6" s="79">
        <f t="shared" si="9"/>
        <v>2.1904111820755023E-2</v>
      </c>
      <c r="AI6" s="2"/>
    </row>
    <row r="7" spans="1:35">
      <c r="A7" s="6"/>
      <c r="B7" s="7"/>
      <c r="H7" s="159">
        <v>40811</v>
      </c>
      <c r="I7" s="78">
        <v>2669.4780000000001</v>
      </c>
      <c r="J7" s="78">
        <v>2091.1300999999999</v>
      </c>
      <c r="K7" s="78">
        <v>1889.4489000000001</v>
      </c>
      <c r="L7" s="78">
        <v>2076.1257000000001</v>
      </c>
      <c r="M7" s="78">
        <v>1163.0052000000001</v>
      </c>
      <c r="O7" s="13">
        <f t="shared" si="0"/>
        <v>40811</v>
      </c>
      <c r="P7" s="2">
        <f t="shared" si="1"/>
        <v>-4.7925462595413193E-2</v>
      </c>
      <c r="Q7" s="2">
        <f t="shared" si="2"/>
        <v>-1.3434059647906227E-2</v>
      </c>
      <c r="R7" s="2">
        <f t="shared" si="3"/>
        <v>7.4148555778299707E-2</v>
      </c>
      <c r="S7" s="2">
        <f t="shared" si="4"/>
        <v>-3.0418905126209483E-2</v>
      </c>
      <c r="T7" s="2">
        <f t="shared" si="5"/>
        <v>-5.7313693231469509E-2</v>
      </c>
      <c r="V7" s="13">
        <f t="shared" si="6"/>
        <v>41175</v>
      </c>
      <c r="W7" s="79">
        <f t="shared" si="10"/>
        <v>-2.6328106716592137E-3</v>
      </c>
      <c r="X7" s="79">
        <f t="shared" si="7"/>
        <v>7.2799617444108122E-4</v>
      </c>
      <c r="Y7" s="79">
        <f t="shared" si="7"/>
        <v>-7.1428523565411073E-2</v>
      </c>
      <c r="Z7" s="79">
        <f t="shared" si="7"/>
        <v>1.9429232982321798E-2</v>
      </c>
      <c r="AA7" s="79">
        <f t="shared" si="7"/>
        <v>6.9531471002153289E-3</v>
      </c>
      <c r="AC7" s="13">
        <f t="shared" si="8"/>
        <v>41539</v>
      </c>
      <c r="AD7" s="79">
        <f t="shared" si="11"/>
        <v>5.1255234646118586E-2</v>
      </c>
      <c r="AE7" s="79">
        <f t="shared" si="9"/>
        <v>2.9057753274227993E-2</v>
      </c>
      <c r="AF7" s="79">
        <f t="shared" si="9"/>
        <v>7.4074001027629954E-2</v>
      </c>
      <c r="AG7" s="79">
        <f t="shared" si="9"/>
        <v>1.273496682484021E-2</v>
      </c>
      <c r="AH7" s="79">
        <f t="shared" si="9"/>
        <v>5.2898103127883012E-2</v>
      </c>
      <c r="AI7" s="2"/>
    </row>
    <row r="8" spans="1:35">
      <c r="A8" s="4" t="s">
        <v>7</v>
      </c>
      <c r="D8" s="5"/>
      <c r="H8" s="159">
        <v>40818</v>
      </c>
      <c r="I8" s="78">
        <v>2581.3510000000001</v>
      </c>
      <c r="J8" s="78">
        <v>1975.0875000000001</v>
      </c>
      <c r="K8" s="78">
        <v>1804.8466000000001</v>
      </c>
      <c r="L8" s="78">
        <v>1969.5908999999999</v>
      </c>
      <c r="M8" s="78">
        <v>1036.162</v>
      </c>
      <c r="O8" s="13">
        <f t="shared" si="0"/>
        <v>40818</v>
      </c>
      <c r="P8" s="2">
        <f t="shared" si="1"/>
        <v>-7.935612909944656E-2</v>
      </c>
      <c r="Q8" s="2">
        <f t="shared" si="2"/>
        <v>-6.8181335673391907E-2</v>
      </c>
      <c r="R8" s="2">
        <f t="shared" si="3"/>
        <v>2.605228899885792E-2</v>
      </c>
      <c r="S8" s="2">
        <f t="shared" si="4"/>
        <v>-8.0172216318378786E-2</v>
      </c>
      <c r="T8" s="2">
        <f t="shared" si="5"/>
        <v>-0.16012780596862852</v>
      </c>
      <c r="V8" s="13">
        <f t="shared" si="6"/>
        <v>41182</v>
      </c>
      <c r="W8" s="79">
        <f t="shared" si="10"/>
        <v>4.0019629293000847E-2</v>
      </c>
      <c r="X8" s="79">
        <f t="shared" si="7"/>
        <v>2.8952918755075441E-2</v>
      </c>
      <c r="Y8" s="79">
        <f t="shared" si="7"/>
        <v>-2.3806380795325932E-2</v>
      </c>
      <c r="Z8" s="79">
        <f t="shared" si="7"/>
        <v>4.4833911815735261E-2</v>
      </c>
      <c r="AA8" s="79">
        <f t="shared" si="7"/>
        <v>2.1012756656502374E-2</v>
      </c>
      <c r="AC8" s="13">
        <f t="shared" si="8"/>
        <v>41546</v>
      </c>
      <c r="AD8" s="79">
        <f t="shared" si="11"/>
        <v>3.5032045325877004E-2</v>
      </c>
      <c r="AE8" s="79">
        <f t="shared" si="9"/>
        <v>6.2972891016910726E-2</v>
      </c>
      <c r="AF8" s="79">
        <f t="shared" si="9"/>
        <v>9.2592179721386891E-3</v>
      </c>
      <c r="AG8" s="79">
        <f t="shared" si="9"/>
        <v>5.1384563134481143E-2</v>
      </c>
      <c r="AH8" s="79">
        <f t="shared" si="9"/>
        <v>0.12038564709100674</v>
      </c>
      <c r="AI8" s="2"/>
    </row>
    <row r="9" spans="1:35">
      <c r="H9" s="159">
        <v>40832</v>
      </c>
      <c r="I9" s="78">
        <v>2653.7820000000002</v>
      </c>
      <c r="J9" s="78">
        <v>2008.3788999999999</v>
      </c>
      <c r="K9" s="78">
        <v>1868.2982</v>
      </c>
      <c r="L9" s="78">
        <v>1985.4484</v>
      </c>
      <c r="M9" s="78">
        <v>1080.5824</v>
      </c>
      <c r="O9" s="13">
        <f t="shared" si="0"/>
        <v>40832</v>
      </c>
      <c r="P9" s="2">
        <f t="shared" si="1"/>
        <v>-5.3523471621560792E-2</v>
      </c>
      <c r="Q9" s="2">
        <f t="shared" si="2"/>
        <v>-5.2474918675885385E-2</v>
      </c>
      <c r="R9" s="2">
        <f t="shared" si="3"/>
        <v>6.2124418021147099E-2</v>
      </c>
      <c r="S9" s="2">
        <f t="shared" si="4"/>
        <v>-7.2766531676085155E-2</v>
      </c>
      <c r="T9" s="2">
        <f t="shared" si="5"/>
        <v>-0.12412237553617578</v>
      </c>
      <c r="V9" s="13">
        <f t="shared" si="6"/>
        <v>41196</v>
      </c>
      <c r="W9" s="79">
        <f t="shared" si="10"/>
        <v>4.520134538666265E-2</v>
      </c>
      <c r="X9" s="79">
        <f t="shared" si="7"/>
        <v>2.7350617956197087E-2</v>
      </c>
      <c r="Y9" s="79">
        <f t="shared" si="7"/>
        <v>-2.1163270716938798E-2</v>
      </c>
      <c r="Z9" s="79">
        <f t="shared" si="7"/>
        <v>4.1330035712794366E-2</v>
      </c>
      <c r="AA9" s="79">
        <f t="shared" si="7"/>
        <v>2.1163433350448457E-2</v>
      </c>
      <c r="AC9" s="13">
        <f t="shared" si="8"/>
        <v>41553</v>
      </c>
      <c r="AD9" s="79">
        <f t="shared" si="11"/>
        <v>4.1110933441663722E-2</v>
      </c>
      <c r="AE9" s="79">
        <f t="shared" si="9"/>
        <v>8.6998490921780469E-2</v>
      </c>
      <c r="AF9" s="79">
        <f t="shared" si="9"/>
        <v>1.234562396285166E-2</v>
      </c>
      <c r="AG9" s="79">
        <f t="shared" si="9"/>
        <v>7.2967863785752485E-2</v>
      </c>
      <c r="AH9" s="79">
        <f t="shared" si="9"/>
        <v>0.16154475766158427</v>
      </c>
      <c r="AI9" s="2"/>
    </row>
    <row r="10" spans="1:35">
      <c r="A10" s="70" t="s">
        <v>27</v>
      </c>
      <c r="B10" s="69">
        <v>2</v>
      </c>
      <c r="C10" s="69"/>
      <c r="D10" s="69"/>
      <c r="E10" s="69"/>
      <c r="F10" s="69"/>
      <c r="G10" s="69"/>
      <c r="H10" s="159">
        <v>40839</v>
      </c>
      <c r="I10" s="78">
        <v>2507.877</v>
      </c>
      <c r="J10" s="78">
        <v>1879.2166</v>
      </c>
      <c r="K10" s="78">
        <v>1801.3214</v>
      </c>
      <c r="L10" s="78">
        <v>1831.4039</v>
      </c>
      <c r="M10" s="78">
        <v>1047.9636</v>
      </c>
      <c r="O10" s="13">
        <f t="shared" si="0"/>
        <v>40839</v>
      </c>
      <c r="P10" s="2">
        <f t="shared" si="1"/>
        <v>-0.10556077456244151</v>
      </c>
      <c r="Q10" s="2">
        <f t="shared" si="2"/>
        <v>-0.11341188570511962</v>
      </c>
      <c r="R10" s="2">
        <f t="shared" si="3"/>
        <v>2.4048218664471266E-2</v>
      </c>
      <c r="S10" s="2">
        <f t="shared" si="4"/>
        <v>-0.1447075682757889</v>
      </c>
      <c r="T10" s="2">
        <f t="shared" si="5"/>
        <v>-0.1505618928343111</v>
      </c>
      <c r="V10" s="13">
        <f t="shared" si="6"/>
        <v>41203</v>
      </c>
      <c r="W10" s="79">
        <f t="shared" si="10"/>
        <v>5.7872852252379703E-2</v>
      </c>
      <c r="X10" s="79">
        <f t="shared" si="7"/>
        <v>1.5136357768026576E-2</v>
      </c>
      <c r="Y10" s="79">
        <f t="shared" si="7"/>
        <v>-2.1170716097441256E-2</v>
      </c>
      <c r="Z10" s="79">
        <f t="shared" si="7"/>
        <v>2.4235783022712232E-2</v>
      </c>
      <c r="AA10" s="79">
        <f t="shared" si="7"/>
        <v>1.5515695989388512E-2</v>
      </c>
      <c r="AC10" s="13">
        <f t="shared" si="8"/>
        <v>41560</v>
      </c>
      <c r="AD10" s="79">
        <f t="shared" si="11"/>
        <v>6.6812451651101279E-2</v>
      </c>
      <c r="AE10" s="79">
        <f t="shared" si="9"/>
        <v>0.14116254001716211</v>
      </c>
      <c r="AF10" s="79">
        <f t="shared" si="9"/>
        <v>8.0246727258882489E-2</v>
      </c>
      <c r="AG10" s="79">
        <f t="shared" si="9"/>
        <v>0.13274416749423001</v>
      </c>
      <c r="AH10" s="79">
        <f t="shared" si="9"/>
        <v>0.19294878105515001</v>
      </c>
      <c r="AI10" s="2"/>
    </row>
    <row r="11" spans="1:35">
      <c r="A11" s="70" t="s">
        <v>28</v>
      </c>
      <c r="B11" s="69"/>
      <c r="C11" s="69"/>
      <c r="D11" s="69"/>
      <c r="E11" s="69"/>
      <c r="F11" s="69"/>
      <c r="G11" s="69"/>
      <c r="H11" s="159">
        <v>40846</v>
      </c>
      <c r="I11" s="78">
        <v>2709.0169999999998</v>
      </c>
      <c r="J11" s="78">
        <v>2019.7328</v>
      </c>
      <c r="K11" s="78">
        <v>1917.6496999999999</v>
      </c>
      <c r="L11" s="78">
        <v>1976.1464000000001</v>
      </c>
      <c r="M11" s="78">
        <v>1119.0293999999999</v>
      </c>
      <c r="O11" s="13">
        <f t="shared" si="0"/>
        <v>40846</v>
      </c>
      <c r="P11" s="2">
        <f t="shared" si="1"/>
        <v>-3.382380109663341E-2</v>
      </c>
      <c r="Q11" s="2">
        <f t="shared" si="2"/>
        <v>-4.7118307420486394E-2</v>
      </c>
      <c r="R11" s="2">
        <f t="shared" si="3"/>
        <v>9.0180663654724658E-2</v>
      </c>
      <c r="S11" s="2">
        <f t="shared" si="4"/>
        <v>-7.7110701850615415E-2</v>
      </c>
      <c r="T11" s="2">
        <f t="shared" si="5"/>
        <v>-9.2958748377561462E-2</v>
      </c>
      <c r="V11" s="13">
        <f t="shared" si="6"/>
        <v>41210</v>
      </c>
      <c r="W11" s="79">
        <f t="shared" si="10"/>
        <v>1.9519989405261562E-2</v>
      </c>
      <c r="X11" s="79">
        <f t="shared" si="7"/>
        <v>-2.1145248436082231E-2</v>
      </c>
      <c r="Y11" s="79">
        <f t="shared" si="7"/>
        <v>-4.4981042944433614E-2</v>
      </c>
      <c r="Z11" s="79">
        <f t="shared" si="7"/>
        <v>-1.3929724587795733E-2</v>
      </c>
      <c r="AA11" s="79">
        <f t="shared" si="7"/>
        <v>-2.8908724953980336E-2</v>
      </c>
      <c r="AC11" s="13">
        <f t="shared" si="8"/>
        <v>41567</v>
      </c>
      <c r="AD11" s="79">
        <f t="shared" si="11"/>
        <v>4.8465152058636773E-2</v>
      </c>
      <c r="AE11" s="79">
        <f t="shared" si="9"/>
        <v>0.11465444619977605</v>
      </c>
      <c r="AF11" s="79">
        <f t="shared" si="9"/>
        <v>5.2468987592293015E-2</v>
      </c>
      <c r="AG11" s="79">
        <f t="shared" si="9"/>
        <v>0.10817657410953818</v>
      </c>
      <c r="AH11" s="79">
        <f t="shared" si="9"/>
        <v>0.16156083137239863</v>
      </c>
      <c r="AI11" s="2"/>
    </row>
    <row r="12" spans="1:35">
      <c r="A12" s="70" t="s">
        <v>29</v>
      </c>
      <c r="B12" s="69"/>
      <c r="C12" s="69"/>
      <c r="D12" s="69"/>
      <c r="E12" s="69"/>
      <c r="F12" s="69"/>
      <c r="G12" s="69"/>
      <c r="H12" s="159">
        <v>40853</v>
      </c>
      <c r="I12" s="78">
        <v>2763.7460000000001</v>
      </c>
      <c r="J12" s="78">
        <v>2154.3193000000001</v>
      </c>
      <c r="K12" s="78">
        <v>2005.7769000000001</v>
      </c>
      <c r="L12" s="78">
        <v>2112.9607000000001</v>
      </c>
      <c r="M12" s="78">
        <v>1224.5275999999999</v>
      </c>
      <c r="O12" s="13">
        <f t="shared" si="0"/>
        <v>40853</v>
      </c>
      <c r="P12" s="2">
        <f t="shared" si="1"/>
        <v>-1.4304596459016716E-2</v>
      </c>
      <c r="Q12" s="2">
        <f t="shared" si="2"/>
        <v>1.6377721320717908E-2</v>
      </c>
      <c r="R12" s="2">
        <f t="shared" si="3"/>
        <v>0.14028083021905213</v>
      </c>
      <c r="S12" s="2">
        <f t="shared" si="4"/>
        <v>-1.321642088853725E-2</v>
      </c>
      <c r="T12" s="2">
        <f t="shared" si="5"/>
        <v>-7.446053740660652E-3</v>
      </c>
      <c r="V12" s="13">
        <f t="shared" si="6"/>
        <v>41217</v>
      </c>
      <c r="W12" s="79">
        <f t="shared" si="10"/>
        <v>4.6218639846013376E-2</v>
      </c>
      <c r="X12" s="79">
        <f t="shared" si="7"/>
        <v>-1.9083271178509276E-2</v>
      </c>
      <c r="Y12" s="79">
        <f t="shared" si="7"/>
        <v>-4.4981042944433614E-2</v>
      </c>
      <c r="Z12" s="79">
        <f t="shared" si="7"/>
        <v>-1.7653021503445276E-2</v>
      </c>
      <c r="AA12" s="79">
        <f t="shared" si="7"/>
        <v>4.1275951353627605E-3</v>
      </c>
      <c r="AC12" s="13">
        <f t="shared" si="8"/>
        <v>41574</v>
      </c>
      <c r="AD12" s="79">
        <f t="shared" si="11"/>
        <v>2.3617599647350218E-2</v>
      </c>
      <c r="AE12" s="79">
        <f t="shared" si="9"/>
        <v>3.6064665970514831E-2</v>
      </c>
      <c r="AF12" s="79">
        <f t="shared" si="9"/>
        <v>3.7036871888554757E-2</v>
      </c>
      <c r="AG12" s="79">
        <f t="shared" si="9"/>
        <v>3.0909537963559552E-2</v>
      </c>
      <c r="AH12" s="79">
        <f t="shared" si="9"/>
        <v>4.970858231613029E-2</v>
      </c>
    </row>
    <row r="13" spans="1:35">
      <c r="A13" s="70"/>
      <c r="B13" s="69"/>
      <c r="C13" s="69"/>
      <c r="D13" s="69"/>
      <c r="E13" s="69"/>
      <c r="F13" s="69"/>
      <c r="G13" s="69"/>
      <c r="H13" s="159">
        <v>40860</v>
      </c>
      <c r="I13" s="78">
        <v>2695.002</v>
      </c>
      <c r="J13" s="78">
        <v>2112.7537000000002</v>
      </c>
      <c r="K13" s="78">
        <v>1875.3486</v>
      </c>
      <c r="L13" s="78">
        <v>2089.9380000000001</v>
      </c>
      <c r="M13" s="78">
        <v>1247.6824999999999</v>
      </c>
      <c r="O13" s="13">
        <f t="shared" si="0"/>
        <v>40860</v>
      </c>
      <c r="P13" s="2">
        <f t="shared" si="1"/>
        <v>-3.8822278192801707E-2</v>
      </c>
      <c r="Q13" s="2">
        <f t="shared" si="2"/>
        <v>-3.2323475364512966E-3</v>
      </c>
      <c r="R13" s="2">
        <f t="shared" si="3"/>
        <v>6.6132558689920629E-2</v>
      </c>
      <c r="S13" s="2">
        <f t="shared" si="4"/>
        <v>-2.3968358824159819E-2</v>
      </c>
      <c r="T13" s="2">
        <f t="shared" si="5"/>
        <v>1.132239816703029E-2</v>
      </c>
      <c r="V13" s="13">
        <f t="shared" si="6"/>
        <v>41224</v>
      </c>
      <c r="W13" s="79">
        <f t="shared" si="10"/>
        <v>1.635290638713971E-2</v>
      </c>
      <c r="X13" s="79">
        <f t="shared" si="7"/>
        <v>-5.6619137434198996E-2</v>
      </c>
      <c r="Y13" s="79">
        <f t="shared" si="7"/>
        <v>-8.4664921022754025E-2</v>
      </c>
      <c r="Z13" s="79">
        <f t="shared" si="7"/>
        <v>-5.6319082842944956E-2</v>
      </c>
      <c r="AA13" s="79">
        <f t="shared" si="7"/>
        <v>-2.4699786241088706E-2</v>
      </c>
      <c r="AC13" s="13">
        <f t="shared" si="8"/>
        <v>41581</v>
      </c>
      <c r="AD13" s="79">
        <f t="shared" si="11"/>
        <v>3.0705602205790328E-2</v>
      </c>
      <c r="AE13" s="79">
        <f t="shared" si="9"/>
        <v>-1.2227406561072018E-2</v>
      </c>
      <c r="AF13" s="79">
        <f t="shared" si="9"/>
        <v>5.2469073342466421E-2</v>
      </c>
      <c r="AG13" s="79">
        <f t="shared" si="9"/>
        <v>-2.2617707026528766E-2</v>
      </c>
      <c r="AH13" s="79">
        <f t="shared" si="9"/>
        <v>-1.8550456205889798E-2</v>
      </c>
    </row>
    <row r="14" spans="1:35">
      <c r="A14" s="70"/>
      <c r="B14" s="69"/>
      <c r="C14" s="69"/>
      <c r="D14" s="69"/>
      <c r="E14" s="69"/>
      <c r="F14" s="69"/>
      <c r="G14" s="69"/>
      <c r="H14" s="159">
        <v>40867</v>
      </c>
      <c r="I14" s="78">
        <v>2606.4949999999999</v>
      </c>
      <c r="J14" s="78">
        <v>2096.8930999999998</v>
      </c>
      <c r="K14" s="78">
        <v>1889.4489000000001</v>
      </c>
      <c r="L14" s="78">
        <v>2074.7849000000001</v>
      </c>
      <c r="M14" s="78">
        <v>1199.2651000000001</v>
      </c>
      <c r="O14" s="13">
        <f t="shared" si="0"/>
        <v>40867</v>
      </c>
      <c r="P14" s="2">
        <f t="shared" si="1"/>
        <v>-7.0388472438293825E-2</v>
      </c>
      <c r="Q14" s="2">
        <f t="shared" si="2"/>
        <v>-1.0715156833466688E-2</v>
      </c>
      <c r="R14" s="2">
        <f t="shared" si="3"/>
        <v>7.4148555778299707E-2</v>
      </c>
      <c r="S14" s="2">
        <f t="shared" si="4"/>
        <v>-3.1045078354548505E-2</v>
      </c>
      <c r="T14" s="2">
        <f t="shared" si="5"/>
        <v>-2.792284337559936E-2</v>
      </c>
      <c r="V14" s="13">
        <f t="shared" si="6"/>
        <v>41231</v>
      </c>
      <c r="W14" s="79">
        <f t="shared" si="10"/>
        <v>-1.2530455337915969E-2</v>
      </c>
      <c r="X14" s="79">
        <f t="shared" si="7"/>
        <v>-0.10426788578116952</v>
      </c>
      <c r="Y14" s="79">
        <f t="shared" si="7"/>
        <v>-0.1296424646383515</v>
      </c>
      <c r="Z14" s="79">
        <f t="shared" si="7"/>
        <v>-0.10448195123249016</v>
      </c>
      <c r="AA14" s="79">
        <f t="shared" si="7"/>
        <v>-7.3354892111028747E-2</v>
      </c>
      <c r="AC14" s="13">
        <f t="shared" si="8"/>
        <v>41588</v>
      </c>
      <c r="AD14" s="79">
        <f t="shared" si="11"/>
        <v>-2.577887644722443E-3</v>
      </c>
      <c r="AE14" s="79">
        <f t="shared" si="9"/>
        <v>-3.1173260191978969E-2</v>
      </c>
      <c r="AF14" s="79">
        <f t="shared" si="9"/>
        <v>2.1604927685163755E-2</v>
      </c>
      <c r="AG14" s="79">
        <f t="shared" si="9"/>
        <v>-3.2523095323827578E-2</v>
      </c>
      <c r="AH14" s="79">
        <f t="shared" si="9"/>
        <v>-5.9652285124107363E-2</v>
      </c>
    </row>
    <row r="15" spans="1:35">
      <c r="A15" s="69"/>
      <c r="B15" s="69"/>
      <c r="C15" s="69"/>
      <c r="D15" s="69"/>
      <c r="E15" s="69"/>
      <c r="F15" s="69"/>
      <c r="G15" s="69"/>
      <c r="H15" s="159">
        <v>40874</v>
      </c>
      <c r="I15" s="78">
        <v>2569.973</v>
      </c>
      <c r="J15" s="78">
        <v>2078.4468000000002</v>
      </c>
      <c r="K15" s="78">
        <v>1889.4490000000001</v>
      </c>
      <c r="L15" s="78">
        <v>2041.5393999999999</v>
      </c>
      <c r="M15" s="78">
        <v>1229.1424999999999</v>
      </c>
      <c r="O15" s="13">
        <f t="shared" si="0"/>
        <v>40874</v>
      </c>
      <c r="P15" s="2">
        <f t="shared" si="1"/>
        <v>-8.341411500028173E-2</v>
      </c>
      <c r="Q15" s="2">
        <f t="shared" si="2"/>
        <v>-1.941786323395156E-2</v>
      </c>
      <c r="R15" s="2">
        <f t="shared" si="3"/>
        <v>7.4148612628133215E-2</v>
      </c>
      <c r="S15" s="2">
        <f t="shared" si="4"/>
        <v>-4.6571213544545409E-2</v>
      </c>
      <c r="T15" s="2">
        <f t="shared" si="5"/>
        <v>-3.7053971751473957E-3</v>
      </c>
      <c r="V15" s="13">
        <f t="shared" si="6"/>
        <v>41238</v>
      </c>
      <c r="W15" s="79">
        <f t="shared" si="10"/>
        <v>-5.5295827233194927E-3</v>
      </c>
      <c r="X15" s="79">
        <f t="shared" si="7"/>
        <v>-9.9986327908757056E-2</v>
      </c>
      <c r="Y15" s="79">
        <f t="shared" si="7"/>
        <v>-0.14022979571290528</v>
      </c>
      <c r="Z15" s="79">
        <f t="shared" si="7"/>
        <v>-9.6692512381333695E-2</v>
      </c>
      <c r="AA15" s="79">
        <f t="shared" si="7"/>
        <v>-6.5335088680422482E-2</v>
      </c>
      <c r="AC15" s="13">
        <f t="shared" si="8"/>
        <v>41595</v>
      </c>
      <c r="AD15" s="79">
        <f t="shared" si="11"/>
        <v>1.591418853801585E-2</v>
      </c>
      <c r="AE15" s="79">
        <f t="shared" si="9"/>
        <v>4.1770967524974445E-3</v>
      </c>
      <c r="AF15" s="79">
        <f t="shared" si="9"/>
        <v>1.2345709713025066E-2</v>
      </c>
      <c r="AG15" s="79">
        <f t="shared" si="9"/>
        <v>5.4168128758915746E-3</v>
      </c>
      <c r="AH15" s="79">
        <f t="shared" si="9"/>
        <v>-9.5338449623072474E-3</v>
      </c>
    </row>
    <row r="16" spans="1:35">
      <c r="A16" s="69"/>
      <c r="B16" s="69"/>
      <c r="C16" s="69"/>
      <c r="D16" s="69"/>
      <c r="E16" s="69"/>
      <c r="F16" s="69"/>
      <c r="G16" s="69"/>
      <c r="H16" s="159">
        <v>40881</v>
      </c>
      <c r="I16" s="78">
        <v>2557.3110000000001</v>
      </c>
      <c r="J16" s="78">
        <v>1973.5145</v>
      </c>
      <c r="K16" s="78">
        <v>1861.248</v>
      </c>
      <c r="L16" s="78">
        <v>1922.8742999999999</v>
      </c>
      <c r="M16" s="78">
        <v>1141.8293000000001</v>
      </c>
      <c r="O16" s="13">
        <f t="shared" si="0"/>
        <v>40881</v>
      </c>
      <c r="P16" s="2">
        <f t="shared" si="1"/>
        <v>-8.7930042006466702E-2</v>
      </c>
      <c r="Q16" s="2">
        <f t="shared" si="2"/>
        <v>-6.8923455077714912E-2</v>
      </c>
      <c r="R16" s="2">
        <f t="shared" si="3"/>
        <v>5.8116391052040806E-2</v>
      </c>
      <c r="S16" s="2">
        <f t="shared" si="4"/>
        <v>-0.10198955241550478</v>
      </c>
      <c r="T16" s="2">
        <f t="shared" si="5"/>
        <v>-7.4478045517684333E-2</v>
      </c>
      <c r="V16" s="13">
        <f t="shared" si="6"/>
        <v>41245</v>
      </c>
      <c r="W16" s="79">
        <f t="shared" si="10"/>
        <v>-2.957410602358046E-2</v>
      </c>
      <c r="X16" s="79">
        <f t="shared" si="7"/>
        <v>-0.15899565159203677</v>
      </c>
      <c r="Y16" s="79">
        <f t="shared" si="7"/>
        <v>-0.16138956710100794</v>
      </c>
      <c r="Z16" s="79">
        <f t="shared" si="7"/>
        <v>-0.16329358593880117</v>
      </c>
      <c r="AA16" s="79">
        <f t="shared" si="7"/>
        <v>-0.14031084711147046</v>
      </c>
      <c r="AC16" s="13">
        <f t="shared" si="8"/>
        <v>41602</v>
      </c>
      <c r="AD16" s="79">
        <f t="shared" si="11"/>
        <v>3.6324662584110934E-2</v>
      </c>
      <c r="AE16" s="79">
        <f t="shared" si="9"/>
        <v>4.6107922889154329E-2</v>
      </c>
      <c r="AF16" s="79">
        <f t="shared" si="9"/>
        <v>2.7777911166936287E-2</v>
      </c>
      <c r="AG16" s="79">
        <f t="shared" si="9"/>
        <v>5.987090967748343E-2</v>
      </c>
      <c r="AH16" s="79">
        <f t="shared" si="9"/>
        <v>7.0259540335431137E-3</v>
      </c>
    </row>
    <row r="17" spans="1:34">
      <c r="A17" s="69"/>
      <c r="B17" s="69"/>
      <c r="C17" s="69"/>
      <c r="D17" s="69"/>
      <c r="E17" s="69"/>
      <c r="F17" s="69"/>
      <c r="G17" s="69"/>
      <c r="H17" s="159">
        <v>40888</v>
      </c>
      <c r="I17" s="78">
        <v>2503.4609999999998</v>
      </c>
      <c r="J17" s="78">
        <v>1936.5418999999999</v>
      </c>
      <c r="K17" s="78">
        <v>1822.472</v>
      </c>
      <c r="L17" s="78">
        <v>1891.4825000000001</v>
      </c>
      <c r="M17" s="78">
        <v>1106.9443000000001</v>
      </c>
      <c r="O17" s="13">
        <f t="shared" si="0"/>
        <v>40888</v>
      </c>
      <c r="P17" s="2">
        <f t="shared" si="1"/>
        <v>-0.10713574957897243</v>
      </c>
      <c r="Q17" s="2">
        <f t="shared" si="2"/>
        <v>-8.6366610760023721E-2</v>
      </c>
      <c r="R17" s="2">
        <f t="shared" si="3"/>
        <v>3.6072299571789923E-2</v>
      </c>
      <c r="S17" s="2">
        <f t="shared" si="4"/>
        <v>-0.11664998256867853</v>
      </c>
      <c r="T17" s="2">
        <f t="shared" si="5"/>
        <v>-0.10275445546978101</v>
      </c>
      <c r="V17" s="13">
        <f t="shared" si="6"/>
        <v>41252</v>
      </c>
      <c r="W17" s="79">
        <f t="shared" si="10"/>
        <v>1.899841623172005E-2</v>
      </c>
      <c r="X17" s="79">
        <f t="shared" si="7"/>
        <v>-0.11399332628583647</v>
      </c>
      <c r="Y17" s="79">
        <f t="shared" si="7"/>
        <v>-0.11113324870913865</v>
      </c>
      <c r="Z17" s="79">
        <f t="shared" si="7"/>
        <v>-0.11823003652876551</v>
      </c>
      <c r="AA17" s="79">
        <f t="shared" si="7"/>
        <v>-0.10335538617772433</v>
      </c>
      <c r="AC17" s="13">
        <f t="shared" si="8"/>
        <v>41609</v>
      </c>
      <c r="AD17" s="79">
        <f t="shared" si="11"/>
        <v>5.4035809517224198E-2</v>
      </c>
      <c r="AE17" s="79">
        <f t="shared" si="9"/>
        <v>8.8992684402771083E-2</v>
      </c>
      <c r="AF17" s="79">
        <f t="shared" si="9"/>
        <v>6.1728377064778517E-2</v>
      </c>
      <c r="AG17" s="79">
        <f t="shared" si="9"/>
        <v>9.8916704317931092E-2</v>
      </c>
      <c r="AH17" s="79">
        <f t="shared" si="9"/>
        <v>6.646779987053919E-2</v>
      </c>
    </row>
    <row r="18" spans="1:34">
      <c r="A18" s="69"/>
      <c r="B18" s="69"/>
      <c r="C18" s="69"/>
      <c r="D18" s="69"/>
      <c r="E18" s="69"/>
      <c r="F18" s="69"/>
      <c r="G18" s="69"/>
      <c r="H18" s="159">
        <v>40895</v>
      </c>
      <c r="I18" s="78">
        <v>2390.1289999999999</v>
      </c>
      <c r="J18" s="78">
        <v>1835.5903000000001</v>
      </c>
      <c r="K18" s="78">
        <v>1720.2445</v>
      </c>
      <c r="L18" s="78">
        <v>1780.8330000000001</v>
      </c>
      <c r="M18" s="78">
        <v>1107.4474</v>
      </c>
      <c r="O18" s="13">
        <f t="shared" si="0"/>
        <v>40895</v>
      </c>
      <c r="P18" s="2">
        <f t="shared" si="1"/>
        <v>-0.14755582851318216</v>
      </c>
      <c r="Q18" s="2">
        <f t="shared" si="2"/>
        <v>-0.13399416400697295</v>
      </c>
      <c r="R18" s="2">
        <f t="shared" si="3"/>
        <v>-2.2043864080916409E-2</v>
      </c>
      <c r="S18" s="2">
        <f t="shared" si="4"/>
        <v>-0.16832491889707013</v>
      </c>
      <c r="T18" s="2">
        <f t="shared" si="5"/>
        <v>-0.10234666238258316</v>
      </c>
      <c r="V18" s="13">
        <f t="shared" si="6"/>
        <v>41259</v>
      </c>
      <c r="W18" s="79">
        <f t="shared" si="10"/>
        <v>6.8483464769772961E-2</v>
      </c>
      <c r="X18" s="79">
        <f t="shared" si="7"/>
        <v>-8.6898682449066733E-2</v>
      </c>
      <c r="Y18" s="79">
        <f t="shared" si="7"/>
        <v>-9.2616587399423134E-2</v>
      </c>
      <c r="Z18" s="79">
        <f t="shared" si="7"/>
        <v>-8.9362485856785856E-2</v>
      </c>
      <c r="AA18" s="79">
        <f t="shared" si="7"/>
        <v>-7.3101762544266924E-2</v>
      </c>
      <c r="AC18" s="13">
        <f t="shared" si="8"/>
        <v>41616</v>
      </c>
      <c r="AD18" s="79">
        <f t="shared" si="11"/>
        <v>5.9802239499375576E-2</v>
      </c>
      <c r="AE18" s="79">
        <f t="shared" si="9"/>
        <v>2.9147999761619969E-2</v>
      </c>
      <c r="AF18" s="79">
        <f t="shared" si="9"/>
        <v>4.6296261361040481E-2</v>
      </c>
      <c r="AG18" s="79">
        <f t="shared" si="9"/>
        <v>4.0927927834949029E-2</v>
      </c>
      <c r="AH18" s="79">
        <f t="shared" si="9"/>
        <v>-2.0523035936287126E-2</v>
      </c>
    </row>
    <row r="19" spans="1:34">
      <c r="A19" s="69"/>
      <c r="B19" s="69"/>
      <c r="C19" s="69"/>
      <c r="D19" s="69"/>
      <c r="E19" s="69"/>
      <c r="F19" s="69"/>
      <c r="G19" s="69"/>
      <c r="H19" s="159">
        <v>40902</v>
      </c>
      <c r="I19" s="78">
        <v>2359.1590000000001</v>
      </c>
      <c r="J19" s="78">
        <v>1833.6964</v>
      </c>
      <c r="K19" s="78">
        <v>1808.3717999999999</v>
      </c>
      <c r="L19" s="78">
        <v>1749.0715</v>
      </c>
      <c r="M19" s="78">
        <v>1111.8973000000001</v>
      </c>
      <c r="O19" s="13">
        <f t="shared" si="0"/>
        <v>40902</v>
      </c>
      <c r="P19" s="2">
        <f t="shared" si="1"/>
        <v>-0.15860133944206789</v>
      </c>
      <c r="Q19" s="2">
        <f t="shared" si="2"/>
        <v>-0.134887679544066</v>
      </c>
      <c r="R19" s="2">
        <f t="shared" si="3"/>
        <v>2.8056359333244574E-2</v>
      </c>
      <c r="S19" s="2">
        <f t="shared" si="4"/>
        <v>-0.18315800436238372</v>
      </c>
      <c r="T19" s="2">
        <f t="shared" si="5"/>
        <v>-9.8739748332250965E-2</v>
      </c>
      <c r="V19" s="13">
        <f t="shared" si="6"/>
        <v>41266</v>
      </c>
      <c r="W19" s="79">
        <f t="shared" si="10"/>
        <v>7.5802270249284875E-2</v>
      </c>
      <c r="X19" s="79">
        <f t="shared" si="7"/>
        <v>-8.1415398977495723E-2</v>
      </c>
      <c r="Y19" s="79">
        <f t="shared" si="7"/>
        <v>-0.103189027712972</v>
      </c>
      <c r="Z19" s="79">
        <f t="shared" si="7"/>
        <v>-8.2368447451698135E-2</v>
      </c>
      <c r="AA19" s="79">
        <f t="shared" si="7"/>
        <v>-5.2420112463410051E-2</v>
      </c>
      <c r="AC19" s="13">
        <f t="shared" si="8"/>
        <v>41623</v>
      </c>
      <c r="AD19" s="79">
        <f t="shared" si="11"/>
        <v>4.0074592356660554E-2</v>
      </c>
      <c r="AE19" s="79">
        <f t="shared" si="9"/>
        <v>3.4092399385437622E-2</v>
      </c>
      <c r="AF19" s="79">
        <f t="shared" si="9"/>
        <v>2.7777825416763102E-2</v>
      </c>
      <c r="AG19" s="79">
        <f t="shared" si="9"/>
        <v>3.7703106592449798E-2</v>
      </c>
      <c r="AH19" s="79">
        <f t="shared" si="9"/>
        <v>2.121481534399039E-2</v>
      </c>
    </row>
    <row r="20" spans="1:34">
      <c r="A20" s="69"/>
      <c r="B20" s="69"/>
      <c r="C20" s="69"/>
      <c r="D20" s="69"/>
      <c r="E20" s="69"/>
      <c r="F20" s="69"/>
      <c r="G20" s="69"/>
      <c r="H20" s="159">
        <v>40909</v>
      </c>
      <c r="I20" s="78">
        <v>2345.7420000000002</v>
      </c>
      <c r="J20" s="78">
        <v>1800.5889</v>
      </c>
      <c r="K20" s="78">
        <v>1847.1476</v>
      </c>
      <c r="L20" s="78">
        <v>1705.9663</v>
      </c>
      <c r="M20" s="78">
        <v>1046.6815999999999</v>
      </c>
      <c r="O20" s="13">
        <f t="shared" si="0"/>
        <v>40909</v>
      </c>
      <c r="P20" s="2">
        <f t="shared" si="1"/>
        <v>-0.16338653867141428</v>
      </c>
      <c r="Q20" s="2">
        <f t="shared" si="2"/>
        <v>-0.15050733509309522</v>
      </c>
      <c r="R20" s="2">
        <f t="shared" si="3"/>
        <v>5.0100337113828441E-2</v>
      </c>
      <c r="S20" s="2">
        <f t="shared" si="4"/>
        <v>-0.20328876379123406</v>
      </c>
      <c r="T20" s="2">
        <f t="shared" si="5"/>
        <v>-0.15160103164923411</v>
      </c>
      <c r="V20" s="13">
        <f t="shared" si="6"/>
        <v>41273</v>
      </c>
      <c r="W20" s="79">
        <f t="shared" si="10"/>
        <v>0.12480611084200954</v>
      </c>
      <c r="X20" s="79">
        <f t="shared" si="7"/>
        <v>-3.6780814838251019E-2</v>
      </c>
      <c r="Y20" s="79">
        <f t="shared" si="7"/>
        <v>-8.2021810944366891E-2</v>
      </c>
      <c r="Z20" s="79">
        <f t="shared" si="7"/>
        <v>-2.8946336457542854E-2</v>
      </c>
      <c r="AA20" s="79">
        <f t="shared" si="7"/>
        <v>-1.8117507621865814E-2</v>
      </c>
      <c r="AC20" s="13">
        <f t="shared" si="8"/>
        <v>41630</v>
      </c>
      <c r="AD20" s="79">
        <f t="shared" si="11"/>
        <v>-1.546041116551633E-2</v>
      </c>
      <c r="AE20" s="79">
        <f t="shared" si="9"/>
        <v>-1.6994821513451663E-2</v>
      </c>
      <c r="AF20" s="79">
        <f t="shared" si="9"/>
        <v>-1.2345623962851771E-2</v>
      </c>
      <c r="AG20" s="79">
        <f t="shared" si="9"/>
        <v>-1.3276657668587766E-2</v>
      </c>
      <c r="AH20" s="79">
        <f t="shared" si="9"/>
        <v>-3.5703719256305666E-2</v>
      </c>
    </row>
    <row r="21" spans="1:34">
      <c r="A21" s="69"/>
      <c r="B21" s="69"/>
      <c r="C21" s="69"/>
      <c r="D21" s="69"/>
      <c r="E21" s="69"/>
      <c r="F21" s="69"/>
      <c r="G21" s="69"/>
      <c r="H21" s="159">
        <v>40916</v>
      </c>
      <c r="I21" s="78">
        <v>2290.6010000000001</v>
      </c>
      <c r="J21" s="78">
        <v>1684.4109000000001</v>
      </c>
      <c r="K21" s="78">
        <v>1787.2212999999999</v>
      </c>
      <c r="L21" s="78">
        <v>1594.0842</v>
      </c>
      <c r="M21" s="78">
        <v>910.43370000000004</v>
      </c>
      <c r="O21" s="13">
        <f t="shared" si="0"/>
        <v>40916</v>
      </c>
      <c r="P21" s="2">
        <f t="shared" si="1"/>
        <v>-0.18305268391292828</v>
      </c>
      <c r="Q21" s="2">
        <f t="shared" si="2"/>
        <v>-0.20531849094524679</v>
      </c>
      <c r="R21" s="2">
        <f t="shared" si="3"/>
        <v>1.6032335275759424E-2</v>
      </c>
      <c r="S21" s="2">
        <f t="shared" si="4"/>
        <v>-0.25553934236399534</v>
      </c>
      <c r="T21" s="2">
        <f t="shared" si="5"/>
        <v>-0.26203822458351156</v>
      </c>
      <c r="V21" s="13">
        <f t="shared" si="6"/>
        <v>41280</v>
      </c>
      <c r="W21" s="79">
        <f t="shared" si="10"/>
        <v>0.14492522908400884</v>
      </c>
      <c r="X21" s="79">
        <f t="shared" si="10"/>
        <v>-3.1599604468107612E-2</v>
      </c>
      <c r="Y21" s="79">
        <f t="shared" si="10"/>
        <v>-7.6728145407090054E-2</v>
      </c>
      <c r="Z21" s="79">
        <f t="shared" si="10"/>
        <v>-2.0217502251977493E-2</v>
      </c>
      <c r="AA21" s="79">
        <f t="shared" si="10"/>
        <v>-3.0564712773916924E-2</v>
      </c>
      <c r="AC21" s="13">
        <f t="shared" si="8"/>
        <v>41637</v>
      </c>
      <c r="AD21" s="79">
        <f t="shared" si="11"/>
        <v>-4.5083862380126405E-3</v>
      </c>
      <c r="AE21" s="79">
        <f t="shared" si="11"/>
        <v>-7.8807110389179647E-3</v>
      </c>
      <c r="AF21" s="79">
        <f t="shared" si="11"/>
        <v>-1.2345709713025066E-2</v>
      </c>
      <c r="AG21" s="79">
        <f t="shared" si="11"/>
        <v>-1.1573463541726503E-2</v>
      </c>
      <c r="AH21" s="79">
        <f t="shared" si="11"/>
        <v>5.4999098304020499E-4</v>
      </c>
    </row>
    <row r="22" spans="1:34">
      <c r="A22" s="69"/>
      <c r="B22" s="69"/>
      <c r="C22" s="69"/>
      <c r="D22" s="69"/>
      <c r="E22" s="69"/>
      <c r="F22" s="69"/>
      <c r="G22" s="69"/>
      <c r="H22" s="159">
        <v>40923</v>
      </c>
      <c r="I22" s="78">
        <v>2394.3339999999998</v>
      </c>
      <c r="J22" s="78">
        <v>1731.3544999999999</v>
      </c>
      <c r="K22" s="78">
        <v>1773.1207999999999</v>
      </c>
      <c r="L22" s="78">
        <v>1646.7781</v>
      </c>
      <c r="M22" s="78">
        <v>984.49620000000004</v>
      </c>
      <c r="O22" s="13">
        <f t="shared" si="0"/>
        <v>40923</v>
      </c>
      <c r="P22" s="2">
        <f t="shared" si="1"/>
        <v>-0.14605610705835614</v>
      </c>
      <c r="Q22" s="2">
        <f t="shared" si="2"/>
        <v>-0.18317115689008101</v>
      </c>
      <c r="R22" s="2">
        <f t="shared" si="3"/>
        <v>8.0162244877133304E-3</v>
      </c>
      <c r="S22" s="2">
        <f t="shared" si="4"/>
        <v>-0.23093051966353462</v>
      </c>
      <c r="T22" s="2">
        <f t="shared" si="5"/>
        <v>-0.20200607288286199</v>
      </c>
      <c r="V22" s="13">
        <f t="shared" si="6"/>
        <v>41287</v>
      </c>
      <c r="W22" s="79">
        <f t="shared" si="10"/>
        <v>0.12624882759421419</v>
      </c>
      <c r="X22" s="79">
        <f t="shared" si="10"/>
        <v>9.8238112668276312E-3</v>
      </c>
      <c r="Y22" s="79">
        <f t="shared" si="10"/>
        <v>-8.2021810944366891E-2</v>
      </c>
      <c r="Z22" s="79">
        <f t="shared" si="10"/>
        <v>2.3419811875452057E-2</v>
      </c>
      <c r="AA22" s="79">
        <f t="shared" si="10"/>
        <v>6.5782842310197598E-2</v>
      </c>
      <c r="AC22" s="13">
        <f t="shared" si="8"/>
        <v>41644</v>
      </c>
      <c r="AD22" s="79">
        <f t="shared" si="11"/>
        <v>-9.9964994316977807E-3</v>
      </c>
      <c r="AE22" s="79">
        <f t="shared" si="11"/>
        <v>1.7320078163152175E-2</v>
      </c>
      <c r="AF22" s="79">
        <f t="shared" si="11"/>
        <v>-2.1605013435337272E-2</v>
      </c>
      <c r="AG22" s="79">
        <f t="shared" si="11"/>
        <v>1.8271805051308876E-2</v>
      </c>
      <c r="AH22" s="79">
        <f t="shared" si="11"/>
        <v>2.9030864138374968E-2</v>
      </c>
    </row>
    <row r="23" spans="1:34">
      <c r="A23" s="69"/>
      <c r="B23" s="69"/>
      <c r="C23" s="69"/>
      <c r="D23" s="69"/>
      <c r="E23" s="69"/>
      <c r="F23" s="69"/>
      <c r="G23" s="69"/>
      <c r="H23" s="159">
        <v>40930</v>
      </c>
      <c r="I23" s="78">
        <v>2504.0859999999998</v>
      </c>
      <c r="J23" s="78">
        <v>1715.9102</v>
      </c>
      <c r="K23" s="78">
        <v>1818.9469999999999</v>
      </c>
      <c r="L23" s="78">
        <v>1617.5872999999999</v>
      </c>
      <c r="M23" s="78">
        <v>955.37639999999999</v>
      </c>
      <c r="O23" s="13">
        <f t="shared" si="0"/>
        <v>40930</v>
      </c>
      <c r="P23" s="2">
        <f t="shared" si="1"/>
        <v>-0.10691284210946794</v>
      </c>
      <c r="Q23" s="2">
        <f t="shared" si="2"/>
        <v>-0.19045756166832972</v>
      </c>
      <c r="R23" s="2">
        <f t="shared" si="3"/>
        <v>3.4068342937070506E-2</v>
      </c>
      <c r="S23" s="2">
        <f t="shared" si="4"/>
        <v>-0.24456305059566552</v>
      </c>
      <c r="T23" s="2">
        <f t="shared" si="5"/>
        <v>-0.22560943829845803</v>
      </c>
      <c r="V23" s="13">
        <f t="shared" si="6"/>
        <v>41294</v>
      </c>
      <c r="W23" s="79">
        <f t="shared" si="10"/>
        <v>0.17714030953326909</v>
      </c>
      <c r="X23" s="79">
        <f t="shared" si="10"/>
        <v>4.2125932699951907E-2</v>
      </c>
      <c r="Y23" s="79">
        <f t="shared" si="10"/>
        <v>-5.0274708481710562E-2</v>
      </c>
      <c r="Z23" s="79">
        <f t="shared" si="10"/>
        <v>5.5297541821778262E-2</v>
      </c>
      <c r="AA23" s="79">
        <f t="shared" si="10"/>
        <v>0.10076785971490265</v>
      </c>
      <c r="AC23" s="13">
        <f t="shared" si="8"/>
        <v>41651</v>
      </c>
      <c r="AD23" s="79">
        <f t="shared" si="11"/>
        <v>-4.7131910921340836E-2</v>
      </c>
      <c r="AE23" s="79">
        <f t="shared" si="11"/>
        <v>-1.3001818362856743E-2</v>
      </c>
      <c r="AF23" s="79">
        <f t="shared" si="11"/>
        <v>-7.4074086777803583E-2</v>
      </c>
      <c r="AG23" s="79">
        <f t="shared" si="11"/>
        <v>-2.2416502109617653E-2</v>
      </c>
      <c r="AH23" s="79">
        <f t="shared" si="11"/>
        <v>4.3659117104606349E-2</v>
      </c>
    </row>
    <row r="24" spans="1:34">
      <c r="A24" s="69"/>
      <c r="B24" s="69"/>
      <c r="C24" s="69"/>
      <c r="D24" s="69"/>
      <c r="E24" s="69"/>
      <c r="F24" s="69"/>
      <c r="G24" s="69"/>
      <c r="H24" s="159">
        <v>40944</v>
      </c>
      <c r="I24" s="78">
        <v>2506.09</v>
      </c>
      <c r="J24" s="78">
        <v>1741.2530999999999</v>
      </c>
      <c r="K24" s="78">
        <v>1709.6691000000001</v>
      </c>
      <c r="L24" s="78">
        <v>1674.8290999999999</v>
      </c>
      <c r="M24" s="78">
        <v>1009.8739</v>
      </c>
      <c r="O24" s="13">
        <f t="shared" si="0"/>
        <v>40944</v>
      </c>
      <c r="P24" s="2">
        <f t="shared" si="1"/>
        <v>-0.10619811159924863</v>
      </c>
      <c r="Q24" s="2">
        <f t="shared" si="2"/>
        <v>-0.17850113582483529</v>
      </c>
      <c r="R24" s="2">
        <f t="shared" si="3"/>
        <v>-2.8055961384409356E-2</v>
      </c>
      <c r="S24" s="2">
        <f t="shared" si="4"/>
        <v>-0.21783029201724868</v>
      </c>
      <c r="T24" s="2">
        <f t="shared" si="5"/>
        <v>-0.18143590665550569</v>
      </c>
      <c r="V24" s="13">
        <f t="shared" si="6"/>
        <v>41301</v>
      </c>
      <c r="W24" s="79">
        <f t="shared" si="10"/>
        <v>0.16636188651656236</v>
      </c>
      <c r="X24" s="79">
        <f t="shared" si="10"/>
        <v>1.3527490162595468E-2</v>
      </c>
      <c r="Y24" s="79">
        <f t="shared" si="10"/>
        <v>-8.4672366403256483E-2</v>
      </c>
      <c r="Z24" s="79">
        <f t="shared" si="10"/>
        <v>2.9111039205082179E-2</v>
      </c>
      <c r="AA24" s="79">
        <f t="shared" si="10"/>
        <v>6.874906225140287E-2</v>
      </c>
      <c r="AC24" s="13">
        <f t="shared" si="8"/>
        <v>41658</v>
      </c>
      <c r="AD24" s="79">
        <f t="shared" si="11"/>
        <v>-5.8525180322484438E-2</v>
      </c>
      <c r="AE24" s="79">
        <f t="shared" si="11"/>
        <v>-4.0766946501558099E-3</v>
      </c>
      <c r="AF24" s="79">
        <f t="shared" si="11"/>
        <v>-7.7160492768516331E-2</v>
      </c>
      <c r="AG24" s="79">
        <f t="shared" si="11"/>
        <v>-1.7292012121795985E-2</v>
      </c>
      <c r="AH24" s="79">
        <f t="shared" si="11"/>
        <v>6.7899187776661707E-2</v>
      </c>
    </row>
    <row r="25" spans="1:34">
      <c r="H25" s="159">
        <v>40951</v>
      </c>
      <c r="I25" s="78">
        <v>2533.6239999999998</v>
      </c>
      <c r="J25" s="78">
        <v>1783.5282</v>
      </c>
      <c r="K25" s="78">
        <v>1720.2445</v>
      </c>
      <c r="L25" s="78">
        <v>1718.3942</v>
      </c>
      <c r="M25" s="78">
        <v>1062.2811999999999</v>
      </c>
      <c r="O25" s="13">
        <f t="shared" si="0"/>
        <v>40951</v>
      </c>
      <c r="P25" s="2">
        <f t="shared" si="1"/>
        <v>-9.6378056774710785E-2</v>
      </c>
      <c r="Q25" s="2">
        <f t="shared" si="2"/>
        <v>-0.15855633478879316</v>
      </c>
      <c r="R25" s="2">
        <f t="shared" si="3"/>
        <v>-2.2043864080916409E-2</v>
      </c>
      <c r="S25" s="2">
        <f t="shared" si="4"/>
        <v>-0.19748475255579601</v>
      </c>
      <c r="T25" s="2">
        <f t="shared" si="5"/>
        <v>-0.13895660898365503</v>
      </c>
      <c r="V25" s="13">
        <f t="shared" si="6"/>
        <v>41308</v>
      </c>
      <c r="W25" s="79">
        <f t="shared" si="10"/>
        <v>0.24421235194125002</v>
      </c>
      <c r="X25" s="79">
        <f t="shared" si="10"/>
        <v>4.7891588853292477E-2</v>
      </c>
      <c r="Y25" s="79">
        <f t="shared" si="10"/>
        <v>-3.70517127092721E-2</v>
      </c>
      <c r="Z25" s="79">
        <f t="shared" si="10"/>
        <v>6.5164621493269737E-2</v>
      </c>
      <c r="AA25" s="79">
        <f t="shared" si="10"/>
        <v>7.5991734255081544E-2</v>
      </c>
      <c r="AC25" s="13">
        <f t="shared" si="8"/>
        <v>41665</v>
      </c>
      <c r="AD25" s="79">
        <f t="shared" si="11"/>
        <v>-2.9487750171787175E-2</v>
      </c>
      <c r="AE25" s="79">
        <f t="shared" si="11"/>
        <v>6.9493395919003165E-2</v>
      </c>
      <c r="AF25" s="79">
        <f t="shared" si="11"/>
        <v>-6.4814783055491487E-2</v>
      </c>
      <c r="AG25" s="79">
        <f t="shared" si="11"/>
        <v>6.3474919288685205E-2</v>
      </c>
      <c r="AH25" s="79">
        <f t="shared" si="11"/>
        <v>0.16231385640992579</v>
      </c>
    </row>
    <row r="26" spans="1:34">
      <c r="A26" s="5" t="s">
        <v>9</v>
      </c>
      <c r="H26" s="159">
        <v>40958</v>
      </c>
      <c r="I26" s="78">
        <v>2537.0859999999998</v>
      </c>
      <c r="J26" s="78">
        <v>1844.7164</v>
      </c>
      <c r="K26" s="78">
        <v>1727.2945999999999</v>
      </c>
      <c r="L26" s="78">
        <v>1791.6101000000001</v>
      </c>
      <c r="M26" s="78">
        <v>1105.6711</v>
      </c>
      <c r="O26" s="13">
        <f t="shared" si="0"/>
        <v>40958</v>
      </c>
      <c r="P26" s="2">
        <f t="shared" si="1"/>
        <v>-9.5143327719631632E-2</v>
      </c>
      <c r="Q26" s="2">
        <f t="shared" si="2"/>
        <v>-0.12968859763965457</v>
      </c>
      <c r="R26" s="2">
        <f t="shared" si="3"/>
        <v>-1.8035893961643734E-2</v>
      </c>
      <c r="S26" s="2">
        <f t="shared" si="4"/>
        <v>-0.16329185542814606</v>
      </c>
      <c r="T26" s="2">
        <f t="shared" si="5"/>
        <v>-0.10378646135056102</v>
      </c>
      <c r="V26" s="13">
        <f t="shared" si="6"/>
        <v>41315</v>
      </c>
      <c r="W26" s="79">
        <f t="shared" si="10"/>
        <v>0.25709339516016372</v>
      </c>
      <c r="X26" s="79">
        <f t="shared" si="10"/>
        <v>7.3569509844365388E-2</v>
      </c>
      <c r="Y26" s="79">
        <f t="shared" si="10"/>
        <v>-1.0597158976817234E-2</v>
      </c>
      <c r="Z26" s="79">
        <f t="shared" si="10"/>
        <v>7.7046944191482059E-2</v>
      </c>
      <c r="AA26" s="79">
        <f t="shared" si="10"/>
        <v>0.16587902608626659</v>
      </c>
      <c r="AC26" s="13">
        <f t="shared" si="8"/>
        <v>41672</v>
      </c>
      <c r="AD26" s="79">
        <f t="shared" si="11"/>
        <v>-4.8169548513122828E-2</v>
      </c>
      <c r="AE26" s="79">
        <f t="shared" si="11"/>
        <v>8.4076166558178622E-2</v>
      </c>
      <c r="AF26" s="79">
        <f t="shared" si="11"/>
        <v>-7.4074086777803583E-2</v>
      </c>
      <c r="AG26" s="79">
        <f t="shared" si="11"/>
        <v>6.8398156578803437E-2</v>
      </c>
      <c r="AH26" s="79">
        <f t="shared" si="11"/>
        <v>0.22124373931141794</v>
      </c>
    </row>
    <row r="27" spans="1:34">
      <c r="H27" s="159">
        <v>40965</v>
      </c>
      <c r="I27" s="78">
        <v>2648.0169999999998</v>
      </c>
      <c r="J27" s="78">
        <v>1935.9761000000001</v>
      </c>
      <c r="K27" s="78">
        <v>1751.9703</v>
      </c>
      <c r="L27" s="78">
        <v>1892.146</v>
      </c>
      <c r="M27" s="78">
        <v>1192.846</v>
      </c>
      <c r="O27" s="13">
        <f t="shared" si="0"/>
        <v>40965</v>
      </c>
      <c r="P27" s="2">
        <f t="shared" si="1"/>
        <v>-5.557957012027015E-2</v>
      </c>
      <c r="Q27" s="2">
        <f t="shared" si="2"/>
        <v>-8.6633547288291868E-2</v>
      </c>
      <c r="R27" s="2">
        <f t="shared" si="3"/>
        <v>-4.0077995697718194E-3</v>
      </c>
      <c r="S27" s="2">
        <f t="shared" si="4"/>
        <v>-0.11634011835552005</v>
      </c>
      <c r="T27" s="2">
        <f t="shared" si="5"/>
        <v>-3.3125913552566777E-2</v>
      </c>
      <c r="V27" s="13">
        <f t="shared" si="6"/>
        <v>41329</v>
      </c>
      <c r="W27" s="79">
        <f t="shared" si="10"/>
        <v>0.17766868583516104</v>
      </c>
      <c r="X27" s="79">
        <f t="shared" si="10"/>
        <v>6.1781107061142704E-2</v>
      </c>
      <c r="Y27" s="79">
        <f t="shared" si="10"/>
        <v>-6.3503362743330904E-2</v>
      </c>
      <c r="Z27" s="79">
        <f t="shared" si="10"/>
        <v>7.6771982485556389E-2</v>
      </c>
      <c r="AA27" s="79">
        <f t="shared" si="10"/>
        <v>0.15639722198034511</v>
      </c>
      <c r="AC27" s="13">
        <f t="shared" si="8"/>
        <v>41679</v>
      </c>
      <c r="AD27" s="79">
        <f t="shared" si="11"/>
        <v>-4.383359767665973E-2</v>
      </c>
      <c r="AE27" s="79">
        <f t="shared" si="11"/>
        <v>0.11626623461603214</v>
      </c>
      <c r="AF27" s="79">
        <f t="shared" si="11"/>
        <v>-6.4814868805664783E-2</v>
      </c>
      <c r="AG27" s="79">
        <f t="shared" si="11"/>
        <v>0.10095890316706368</v>
      </c>
      <c r="AH27" s="79">
        <f t="shared" si="11"/>
        <v>0.26438283484501723</v>
      </c>
    </row>
    <row r="28" spans="1:34">
      <c r="H28" s="159">
        <v>40972</v>
      </c>
      <c r="I28" s="78">
        <v>2679.9340000000002</v>
      </c>
      <c r="J28" s="78">
        <v>1939.0410999999999</v>
      </c>
      <c r="K28" s="78">
        <v>1723.7697000000001</v>
      </c>
      <c r="L28" s="78">
        <v>1900.5142000000001</v>
      </c>
      <c r="M28" s="78">
        <v>1208.6385</v>
      </c>
      <c r="O28" s="13">
        <f t="shared" si="0"/>
        <v>40972</v>
      </c>
      <c r="P28" s="2">
        <f t="shared" si="1"/>
        <v>-4.4196309793591126E-2</v>
      </c>
      <c r="Q28" s="2">
        <f t="shared" si="2"/>
        <v>-8.5187523147001509E-2</v>
      </c>
      <c r="R28" s="2">
        <f t="shared" si="3"/>
        <v>-2.0039793746529644E-2</v>
      </c>
      <c r="S28" s="2">
        <f t="shared" si="4"/>
        <v>-0.11243204645114402</v>
      </c>
      <c r="T28" s="2">
        <f t="shared" si="5"/>
        <v>-2.0325133728330336E-2</v>
      </c>
      <c r="V28" s="13">
        <f t="shared" si="6"/>
        <v>41336</v>
      </c>
      <c r="W28" s="79">
        <f t="shared" si="10"/>
        <v>0.21042892363624488</v>
      </c>
      <c r="X28" s="79">
        <f t="shared" si="10"/>
        <v>9.2204005463057737E-2</v>
      </c>
      <c r="Y28" s="79">
        <f t="shared" si="10"/>
        <v>-6.6148855343478918E-2</v>
      </c>
      <c r="Z28" s="79">
        <f t="shared" si="10"/>
        <v>0.11432071190534132</v>
      </c>
      <c r="AA28" s="79">
        <f t="shared" si="10"/>
        <v>0.19892408105641834</v>
      </c>
      <c r="AC28" s="13">
        <f t="shared" si="8"/>
        <v>41686</v>
      </c>
      <c r="AD28" s="79">
        <f t="shared" si="11"/>
        <v>-7.9238172616912239E-3</v>
      </c>
      <c r="AE28" s="79">
        <f t="shared" si="11"/>
        <v>0.13283350474011013</v>
      </c>
      <c r="AF28" s="79">
        <f t="shared" si="11"/>
        <v>-3.8297999688555295E-2</v>
      </c>
      <c r="AG28" s="79">
        <f t="shared" si="11"/>
        <v>0.13256126262081835</v>
      </c>
      <c r="AH28" s="79">
        <f t="shared" si="11"/>
        <v>0.22660883034786283</v>
      </c>
    </row>
    <row r="29" spans="1:34">
      <c r="H29" s="159">
        <v>40979</v>
      </c>
      <c r="I29" s="78">
        <v>2664.3020000000001</v>
      </c>
      <c r="J29" s="78">
        <v>1948.9313999999999</v>
      </c>
      <c r="K29" s="78">
        <v>1639.1674</v>
      </c>
      <c r="L29" s="78">
        <v>1928.7418</v>
      </c>
      <c r="M29" s="78">
        <v>1258.3677</v>
      </c>
      <c r="O29" s="13">
        <f t="shared" si="0"/>
        <v>40979</v>
      </c>
      <c r="P29" s="2">
        <f t="shared" si="1"/>
        <v>-4.9771493094861508E-2</v>
      </c>
      <c r="Q29" s="2">
        <f t="shared" si="2"/>
        <v>-8.0521417905694781E-2</v>
      </c>
      <c r="R29" s="2">
        <f t="shared" si="3"/>
        <v>-6.8136060525971209E-2</v>
      </c>
      <c r="S29" s="2">
        <f t="shared" si="4"/>
        <v>-9.9249344019562202E-2</v>
      </c>
      <c r="T29" s="2">
        <f t="shared" si="5"/>
        <v>1.9983401338024898E-2</v>
      </c>
      <c r="V29" s="13">
        <f t="shared" si="6"/>
        <v>41343</v>
      </c>
      <c r="W29" s="79">
        <f t="shared" si="10"/>
        <v>0.18235059876600324</v>
      </c>
      <c r="X29" s="79">
        <f t="shared" si="10"/>
        <v>0.10852409578028843</v>
      </c>
      <c r="Y29" s="79">
        <f t="shared" si="10"/>
        <v>-7.9376243890413867E-2</v>
      </c>
      <c r="Z29" s="79">
        <f t="shared" si="10"/>
        <v>0.14149591099030157</v>
      </c>
      <c r="AA29" s="79">
        <f t="shared" si="10"/>
        <v>0.20477636020974277</v>
      </c>
      <c r="AC29" s="13">
        <f t="shared" si="8"/>
        <v>41693</v>
      </c>
      <c r="AD29" s="79">
        <f t="shared" si="11"/>
        <v>-2.1442493441836574E-2</v>
      </c>
      <c r="AE29" s="79">
        <f t="shared" si="11"/>
        <v>0.14696873589321613</v>
      </c>
      <c r="AF29" s="79">
        <f t="shared" si="11"/>
        <v>-7.9585593422069056E-3</v>
      </c>
      <c r="AG29" s="79">
        <f t="shared" si="11"/>
        <v>0.14359551992000341</v>
      </c>
      <c r="AH29" s="79">
        <f t="shared" si="11"/>
        <v>0.2433986707171838</v>
      </c>
    </row>
    <row r="30" spans="1:34">
      <c r="H30" s="159">
        <v>40986</v>
      </c>
      <c r="I30" s="78">
        <v>2623.52</v>
      </c>
      <c r="J30" s="78">
        <v>1918.4564</v>
      </c>
      <c r="K30" s="78">
        <v>1614.4916000000001</v>
      </c>
      <c r="L30" s="78">
        <v>1899.8988999999999</v>
      </c>
      <c r="M30" s="78">
        <v>1231.8267000000001</v>
      </c>
      <c r="O30" s="13">
        <f t="shared" si="0"/>
        <v>40986</v>
      </c>
      <c r="P30" s="2">
        <f t="shared" si="1"/>
        <v>-6.43164729689919E-2</v>
      </c>
      <c r="Q30" s="2">
        <f t="shared" si="2"/>
        <v>-9.4899096765670987E-2</v>
      </c>
      <c r="R30" s="2">
        <f t="shared" si="3"/>
        <v>-8.2164211767676743E-2</v>
      </c>
      <c r="S30" s="2">
        <f t="shared" si="4"/>
        <v>-0.11271940055868956</v>
      </c>
      <c r="T30" s="2">
        <f t="shared" si="5"/>
        <v>-1.5296901493935255E-3</v>
      </c>
      <c r="V30" s="13">
        <f t="shared" si="6"/>
        <v>41350</v>
      </c>
      <c r="W30" s="79">
        <f t="shared" si="10"/>
        <v>0.15193880087152611</v>
      </c>
      <c r="X30" s="79">
        <f t="shared" si="10"/>
        <v>9.0401942408844027E-2</v>
      </c>
      <c r="Y30" s="79">
        <f t="shared" si="10"/>
        <v>-9.7894468730034823E-2</v>
      </c>
      <c r="Z30" s="79">
        <f t="shared" si="10"/>
        <v>0.13045177579663636</v>
      </c>
      <c r="AA30" s="79">
        <f t="shared" si="10"/>
        <v>0.15314184108904327</v>
      </c>
      <c r="AC30" s="13">
        <f t="shared" si="8"/>
        <v>41700</v>
      </c>
      <c r="AD30" s="79">
        <f t="shared" si="11"/>
        <v>-5.8316442731134677E-2</v>
      </c>
      <c r="AE30" s="79">
        <f t="shared" si="11"/>
        <v>9.3953148362963423E-2</v>
      </c>
      <c r="AF30" s="79">
        <f t="shared" si="11"/>
        <v>-3.4041532581978839E-2</v>
      </c>
      <c r="AG30" s="79">
        <f t="shared" si="11"/>
        <v>0.10952184232032702</v>
      </c>
      <c r="AH30" s="79">
        <f t="shared" si="11"/>
        <v>0.11004942339373969</v>
      </c>
    </row>
    <row r="31" spans="1:34">
      <c r="H31" s="159">
        <v>40993</v>
      </c>
      <c r="I31" s="78">
        <v>2552.94</v>
      </c>
      <c r="J31" s="78">
        <v>1850.1722</v>
      </c>
      <c r="K31" s="78">
        <v>1579.2406000000001</v>
      </c>
      <c r="L31" s="78">
        <v>1829.287</v>
      </c>
      <c r="M31" s="78">
        <v>1170.9507000000001</v>
      </c>
      <c r="O31" s="13">
        <f t="shared" si="0"/>
        <v>40993</v>
      </c>
      <c r="P31" s="2">
        <f t="shared" si="1"/>
        <v>-8.948896768519321E-2</v>
      </c>
      <c r="Q31" s="2">
        <f t="shared" si="2"/>
        <v>-0.12711462748955582</v>
      </c>
      <c r="R31" s="2">
        <f t="shared" si="3"/>
        <v>-0.1022043466132081</v>
      </c>
      <c r="S31" s="2">
        <f t="shared" si="4"/>
        <v>-0.14569619156566882</v>
      </c>
      <c r="T31" s="2">
        <f t="shared" si="5"/>
        <v>-5.0873383204971478E-2</v>
      </c>
      <c r="V31" s="13">
        <f t="shared" si="6"/>
        <v>41357</v>
      </c>
      <c r="W31" s="79">
        <f t="shared" si="10"/>
        <v>0.18751235901650354</v>
      </c>
      <c r="X31" s="79">
        <f t="shared" si="10"/>
        <v>0.12465059664034306</v>
      </c>
      <c r="Y31" s="79">
        <f t="shared" si="10"/>
        <v>-7.9376169436608857E-2</v>
      </c>
      <c r="Z31" s="79">
        <f t="shared" si="10"/>
        <v>0.1654672233646961</v>
      </c>
      <c r="AA31" s="79">
        <f t="shared" si="10"/>
        <v>0.20527825190286197</v>
      </c>
      <c r="AC31" s="13">
        <f t="shared" si="8"/>
        <v>41707</v>
      </c>
      <c r="AD31" s="79">
        <f t="shared" si="11"/>
        <v>-6.2903051544787703E-2</v>
      </c>
      <c r="AE31" s="79">
        <f t="shared" si="11"/>
        <v>0.12530893265271636</v>
      </c>
      <c r="AF31" s="79">
        <f t="shared" si="11"/>
        <v>1.8555823019874129E-2</v>
      </c>
      <c r="AG31" s="79">
        <f t="shared" si="11"/>
        <v>0.13957992656283325</v>
      </c>
      <c r="AH31" s="79">
        <f t="shared" si="11"/>
        <v>0.13308479339836587</v>
      </c>
    </row>
    <row r="32" spans="1:34">
      <c r="H32" s="159">
        <v>41000</v>
      </c>
      <c r="I32" s="78">
        <v>2454.8989999999999</v>
      </c>
      <c r="J32" s="78">
        <v>1741.9177999999999</v>
      </c>
      <c r="K32" s="78">
        <v>1491.1133</v>
      </c>
      <c r="L32" s="78">
        <v>1726.8604</v>
      </c>
      <c r="M32" s="78">
        <v>1077.1486</v>
      </c>
      <c r="O32" s="13">
        <f t="shared" si="0"/>
        <v>41000</v>
      </c>
      <c r="P32" s="2">
        <f t="shared" si="1"/>
        <v>-0.1244554816334944</v>
      </c>
      <c r="Q32" s="2">
        <f t="shared" si="2"/>
        <v>-0.17818753965951206</v>
      </c>
      <c r="R32" s="2">
        <f t="shared" si="3"/>
        <v>-0.15230457002736919</v>
      </c>
      <c r="S32" s="2">
        <f t="shared" si="4"/>
        <v>-0.19353091321677107</v>
      </c>
      <c r="T32" s="2">
        <f t="shared" si="5"/>
        <v>-0.12690567886120108</v>
      </c>
      <c r="V32" s="13">
        <f t="shared" si="6"/>
        <v>41364</v>
      </c>
      <c r="W32" s="79">
        <f t="shared" si="10"/>
        <v>0.13162465961681158</v>
      </c>
      <c r="X32" s="79">
        <f t="shared" si="10"/>
        <v>0.10671395555401464</v>
      </c>
      <c r="Y32" s="79">
        <f t="shared" si="10"/>
        <v>-6.6148780889673908E-2</v>
      </c>
      <c r="Z32" s="79">
        <f t="shared" si="10"/>
        <v>0.12135445176372861</v>
      </c>
      <c r="AA32" s="79">
        <f t="shared" si="10"/>
        <v>0.2675909808352166</v>
      </c>
      <c r="AC32" s="13">
        <f t="shared" si="8"/>
        <v>41714</v>
      </c>
      <c r="AD32" s="79">
        <f t="shared" si="11"/>
        <v>-8.2576245402803061E-2</v>
      </c>
      <c r="AE32" s="79">
        <f t="shared" si="11"/>
        <v>6.2663744865471216E-2</v>
      </c>
      <c r="AF32" s="79">
        <f t="shared" si="11"/>
        <v>-3.4363953233913391E-2</v>
      </c>
      <c r="AG32" s="79">
        <f t="shared" si="11"/>
        <v>7.2900588430014901E-2</v>
      </c>
      <c r="AH32" s="79">
        <f t="shared" si="11"/>
        <v>7.8999718601160174E-2</v>
      </c>
    </row>
    <row r="33" spans="8:34">
      <c r="H33" s="159">
        <v>41007</v>
      </c>
      <c r="I33" s="78">
        <v>2519.83</v>
      </c>
      <c r="J33" s="78">
        <v>1792.3453</v>
      </c>
      <c r="K33" s="78">
        <v>1484.0630000000001</v>
      </c>
      <c r="L33" s="78">
        <v>1789.2760000000001</v>
      </c>
      <c r="M33" s="78">
        <v>1122.9039</v>
      </c>
      <c r="O33" s="13">
        <f t="shared" si="0"/>
        <v>41007</v>
      </c>
      <c r="P33" s="2">
        <f t="shared" si="1"/>
        <v>-0.10129771378966235</v>
      </c>
      <c r="Q33" s="2">
        <f t="shared" si="2"/>
        <v>-0.1543965503006457</v>
      </c>
      <c r="R33" s="2">
        <f t="shared" si="3"/>
        <v>-0.15631265384630899</v>
      </c>
      <c r="S33" s="2">
        <f t="shared" si="4"/>
        <v>-0.16438191429767646</v>
      </c>
      <c r="T33" s="2">
        <f t="shared" si="5"/>
        <v>-8.9818230952897538E-2</v>
      </c>
      <c r="V33" s="13">
        <f t="shared" si="6"/>
        <v>41371</v>
      </c>
      <c r="W33" s="79">
        <f t="shared" si="10"/>
        <v>0.12639260037335576</v>
      </c>
      <c r="X33" s="79">
        <f t="shared" si="10"/>
        <v>8.8296558559957106E-2</v>
      </c>
      <c r="Y33" s="79">
        <f t="shared" si="10"/>
        <v>-3.1757600449164869E-2</v>
      </c>
      <c r="Z33" s="79">
        <f t="shared" si="10"/>
        <v>9.0578145728195558E-2</v>
      </c>
      <c r="AA33" s="79">
        <f t="shared" si="10"/>
        <v>0.23291896332614814</v>
      </c>
      <c r="AC33" s="13">
        <f t="shared" si="8"/>
        <v>41721</v>
      </c>
      <c r="AD33" s="79">
        <f t="shared" si="11"/>
        <v>-6.703458647916305E-2</v>
      </c>
      <c r="AE33" s="79">
        <f t="shared" si="11"/>
        <v>9.1705387641438429E-2</v>
      </c>
      <c r="AF33" s="79">
        <f t="shared" si="11"/>
        <v>-2.2414237821589023E-2</v>
      </c>
      <c r="AG33" s="79">
        <f t="shared" si="11"/>
        <v>0.10575456574140119</v>
      </c>
      <c r="AH33" s="79">
        <f t="shared" si="11"/>
        <v>0.10438672912617397</v>
      </c>
    </row>
    <row r="34" spans="8:34">
      <c r="H34" s="159">
        <v>41014</v>
      </c>
      <c r="I34" s="78">
        <v>2580.4540000000002</v>
      </c>
      <c r="J34" s="78">
        <v>1830.6179999999999</v>
      </c>
      <c r="K34" s="78">
        <v>1512.2637</v>
      </c>
      <c r="L34" s="78">
        <v>1832.0326</v>
      </c>
      <c r="M34" s="78">
        <v>1133.8307</v>
      </c>
      <c r="O34" s="13">
        <f t="shared" si="0"/>
        <v>41014</v>
      </c>
      <c r="P34" s="2">
        <f t="shared" si="1"/>
        <v>-7.967604589967936E-2</v>
      </c>
      <c r="Q34" s="2">
        <f t="shared" si="2"/>
        <v>-0.13634002561798075</v>
      </c>
      <c r="R34" s="2">
        <f t="shared" si="3"/>
        <v>-0.14028060281971766</v>
      </c>
      <c r="S34" s="2">
        <f t="shared" si="4"/>
        <v>-0.14441395617207708</v>
      </c>
      <c r="T34" s="2">
        <f t="shared" si="5"/>
        <v>-8.0961396317249856E-2</v>
      </c>
      <c r="V34" s="13">
        <f t="shared" si="6"/>
        <v>41378</v>
      </c>
      <c r="W34" s="79">
        <f t="shared" si="10"/>
        <v>0.11667092996043316</v>
      </c>
      <c r="X34" s="79">
        <f t="shared" si="10"/>
        <v>8.8694901045448749E-2</v>
      </c>
      <c r="Y34" s="79">
        <f t="shared" si="10"/>
        <v>-7.6730602382655722E-2</v>
      </c>
      <c r="Z34" s="79">
        <f t="shared" si="10"/>
        <v>0.10318462567735032</v>
      </c>
      <c r="AA34" s="79">
        <f t="shared" si="10"/>
        <v>0.24002178624854986</v>
      </c>
      <c r="AC34" s="13">
        <f t="shared" si="8"/>
        <v>41728</v>
      </c>
      <c r="AD34" s="79">
        <f t="shared" si="11"/>
        <v>-6.9987596751818204E-2</v>
      </c>
      <c r="AE34" s="79">
        <f t="shared" si="11"/>
        <v>3.4087367739848995E-2</v>
      </c>
      <c r="AF34" s="79">
        <f t="shared" si="11"/>
        <v>-3.5337131951680756E-2</v>
      </c>
      <c r="AG34" s="79">
        <f t="shared" si="11"/>
        <v>4.6229541220298431E-2</v>
      </c>
      <c r="AH34" s="79">
        <f t="shared" si="11"/>
        <v>2.721379429309212E-2</v>
      </c>
    </row>
    <row r="35" spans="8:34">
      <c r="H35" s="159">
        <v>41021</v>
      </c>
      <c r="I35" s="78">
        <v>2626.8389999999999</v>
      </c>
      <c r="J35" s="78">
        <v>1877.3581999999999</v>
      </c>
      <c r="K35" s="78">
        <v>1533.4142999999999</v>
      </c>
      <c r="L35" s="78">
        <v>1892.3164999999999</v>
      </c>
      <c r="M35" s="78">
        <v>1131.8590999999999</v>
      </c>
      <c r="O35" s="13">
        <f t="shared" si="0"/>
        <v>41021</v>
      </c>
      <c r="P35" s="2">
        <f t="shared" si="1"/>
        <v>-6.313274514293532E-2</v>
      </c>
      <c r="Q35" s="2">
        <f t="shared" si="2"/>
        <v>-0.11428865283861855</v>
      </c>
      <c r="R35" s="2">
        <f t="shared" si="3"/>
        <v>-0.12825652191239889</v>
      </c>
      <c r="S35" s="2">
        <f t="shared" si="4"/>
        <v>-0.11626049235952374</v>
      </c>
      <c r="T35" s="2">
        <f t="shared" si="5"/>
        <v>-8.255949778956051E-2</v>
      </c>
      <c r="V35" s="13">
        <f t="shared" si="6"/>
        <v>41385</v>
      </c>
      <c r="W35" s="79">
        <f t="shared" si="10"/>
        <v>0.14919668660436836</v>
      </c>
      <c r="X35" s="79">
        <f t="shared" si="10"/>
        <v>0.12116165231885101</v>
      </c>
      <c r="Y35" s="79">
        <f t="shared" si="10"/>
        <v>-6.6148706435868898E-2</v>
      </c>
      <c r="Z35" s="79">
        <f t="shared" si="10"/>
        <v>0.13359977876896556</v>
      </c>
      <c r="AA35" s="79">
        <f t="shared" si="10"/>
        <v>0.31256333357263277</v>
      </c>
      <c r="AC35" s="13">
        <f t="shared" si="8"/>
        <v>41735</v>
      </c>
      <c r="AD35" s="79">
        <f t="shared" si="11"/>
        <v>-5.5506912541974263E-2</v>
      </c>
      <c r="AE35" s="79">
        <f t="shared" si="11"/>
        <v>5.7446297685170622E-2</v>
      </c>
      <c r="AF35" s="79">
        <f t="shared" si="11"/>
        <v>-3.8628566606961678E-2</v>
      </c>
      <c r="AG35" s="79">
        <f t="shared" si="11"/>
        <v>7.5972558917539512E-2</v>
      </c>
      <c r="AH35" s="79">
        <f t="shared" si="11"/>
        <v>4.3903359100638806E-2</v>
      </c>
    </row>
    <row r="36" spans="8:34">
      <c r="H36" s="159">
        <v>41028</v>
      </c>
      <c r="I36" s="78">
        <v>2626.1570000000002</v>
      </c>
      <c r="J36" s="78">
        <v>1819.0586000000001</v>
      </c>
      <c r="K36" s="78">
        <v>1526.3643999999999</v>
      </c>
      <c r="L36" s="78">
        <v>1815.5959</v>
      </c>
      <c r="M36" s="78">
        <v>1116.9690000000001</v>
      </c>
      <c r="O36" s="13">
        <f t="shared" ref="O36:O67" si="12">H36</f>
        <v>41028</v>
      </c>
      <c r="P36" s="2">
        <f t="shared" si="1"/>
        <v>-6.3375981773658552E-2</v>
      </c>
      <c r="Q36" s="2">
        <f t="shared" si="2"/>
        <v>-0.14179358889981852</v>
      </c>
      <c r="R36" s="2">
        <f t="shared" si="3"/>
        <v>-0.13226437833200433</v>
      </c>
      <c r="S36" s="2">
        <f t="shared" si="4"/>
        <v>-0.15209013569343843</v>
      </c>
      <c r="T36" s="2">
        <f t="shared" si="5"/>
        <v>-9.4628827639860358E-2</v>
      </c>
      <c r="V36" s="13">
        <f t="shared" si="6"/>
        <v>41392</v>
      </c>
      <c r="W36" s="79">
        <f t="shared" si="10"/>
        <v>0.10995578873655942</v>
      </c>
      <c r="X36" s="79">
        <f t="shared" si="10"/>
        <v>0.12589047538557341</v>
      </c>
      <c r="Y36" s="79">
        <f t="shared" si="10"/>
        <v>-5.5566810489081964E-2</v>
      </c>
      <c r="Z36" s="79">
        <f t="shared" si="10"/>
        <v>0.11976899925390061</v>
      </c>
      <c r="AA36" s="79">
        <f t="shared" si="10"/>
        <v>0.39699978681431536</v>
      </c>
      <c r="AC36" s="13">
        <f t="shared" si="8"/>
        <v>41742</v>
      </c>
      <c r="AD36" s="79">
        <f t="shared" si="11"/>
        <v>-1.8688713044154537E-2</v>
      </c>
      <c r="AE36" s="79">
        <f t="shared" si="11"/>
        <v>9.0389312267756816E-2</v>
      </c>
      <c r="AF36" s="79">
        <f t="shared" si="11"/>
        <v>-1.3381571807538184E-2</v>
      </c>
      <c r="AG36" s="79">
        <f t="shared" si="11"/>
        <v>0.11430952550232898</v>
      </c>
      <c r="AH36" s="79">
        <f t="shared" si="11"/>
        <v>6.2803647207748226E-2</v>
      </c>
    </row>
    <row r="37" spans="8:34">
      <c r="H37" s="159">
        <v>41035</v>
      </c>
      <c r="I37" s="78">
        <v>2715.8789999999999</v>
      </c>
      <c r="J37" s="78">
        <v>1861.8871999999999</v>
      </c>
      <c r="K37" s="78">
        <v>1554.5648000000001</v>
      </c>
      <c r="L37" s="78">
        <v>1858.0018</v>
      </c>
      <c r="M37" s="78">
        <v>1154.2837</v>
      </c>
      <c r="O37" s="13">
        <f t="shared" si="12"/>
        <v>41035</v>
      </c>
      <c r="P37" s="2">
        <f t="shared" ref="P37:P68" si="13">I37/I$4-1</f>
        <v>-3.1376455407449821E-2</v>
      </c>
      <c r="Q37" s="2">
        <f t="shared" ref="Q37:Q68" si="14">J37/J$4-1</f>
        <v>-0.12158765430351415</v>
      </c>
      <c r="R37" s="2">
        <f t="shared" ref="R37:R68" si="15">K37/K$4-1</f>
        <v>-0.11623249785491352</v>
      </c>
      <c r="S37" s="2">
        <f t="shared" ref="S37:S68" si="16">L37/L$4-1</f>
        <v>-0.13228595960183265</v>
      </c>
      <c r="T37" s="2">
        <f t="shared" ref="T37:T68" si="17">M37/M$4-1</f>
        <v>-6.438299835966832E-2</v>
      </c>
      <c r="V37" s="13">
        <f t="shared" si="6"/>
        <v>41399</v>
      </c>
      <c r="W37" s="79">
        <f t="shared" si="10"/>
        <v>0.13064002017354315</v>
      </c>
      <c r="X37" s="79">
        <f t="shared" si="10"/>
        <v>0.17197448506714763</v>
      </c>
      <c r="Y37" s="79">
        <f t="shared" si="10"/>
        <v>-3.7048511195655998E-2</v>
      </c>
      <c r="Z37" s="79">
        <f t="shared" si="10"/>
        <v>0.16545337242589375</v>
      </c>
      <c r="AA37" s="79">
        <f t="shared" si="10"/>
        <v>0.4843188417111306</v>
      </c>
      <c r="AC37" s="13">
        <f t="shared" si="8"/>
        <v>41749</v>
      </c>
      <c r="AD37" s="79">
        <f t="shared" si="11"/>
        <v>-3.8649299238086243E-2</v>
      </c>
      <c r="AE37" s="79">
        <f t="shared" si="11"/>
        <v>0.10124552616310289</v>
      </c>
      <c r="AF37" s="79">
        <f t="shared" si="11"/>
        <v>-1.8336988577390856E-2</v>
      </c>
      <c r="AG37" s="79">
        <f t="shared" si="11"/>
        <v>0.1271573027780899</v>
      </c>
      <c r="AH37" s="79">
        <f t="shared" si="11"/>
        <v>7.6160988014848829E-2</v>
      </c>
    </row>
    <row r="38" spans="8:34">
      <c r="H38" s="159">
        <v>41042</v>
      </c>
      <c r="I38" s="78">
        <v>2636.9169999999999</v>
      </c>
      <c r="J38" s="78">
        <v>1818.1532999999999</v>
      </c>
      <c r="K38" s="78">
        <v>1494.6382000000001</v>
      </c>
      <c r="L38" s="78">
        <v>1823.7774999999999</v>
      </c>
      <c r="M38" s="78">
        <v>1118.4422999999999</v>
      </c>
      <c r="O38" s="13">
        <f t="shared" si="12"/>
        <v>41042</v>
      </c>
      <c r="P38" s="2">
        <f t="shared" si="13"/>
        <v>-5.9538406778669617E-2</v>
      </c>
      <c r="Q38" s="2">
        <f t="shared" si="14"/>
        <v>-0.1422206967807681</v>
      </c>
      <c r="R38" s="2">
        <f t="shared" si="15"/>
        <v>-0.15030067024248317</v>
      </c>
      <c r="S38" s="2">
        <f t="shared" si="16"/>
        <v>-0.14826920872075111</v>
      </c>
      <c r="T38" s="2">
        <f t="shared" si="17"/>
        <v>-9.3434628563397126E-2</v>
      </c>
      <c r="V38" s="13">
        <f t="shared" si="6"/>
        <v>41406</v>
      </c>
      <c r="W38" s="79">
        <f t="shared" si="10"/>
        <v>0.15237556171163069</v>
      </c>
      <c r="X38" s="79">
        <f t="shared" si="10"/>
        <v>0.22239265274162201</v>
      </c>
      <c r="Y38" s="79">
        <f t="shared" si="10"/>
        <v>-3.1757600449164869E-2</v>
      </c>
      <c r="Z38" s="79">
        <f t="shared" si="10"/>
        <v>0.21301303928750226</v>
      </c>
      <c r="AA38" s="79">
        <f t="shared" si="10"/>
        <v>0.60642146582400547</v>
      </c>
      <c r="AC38" s="13">
        <f t="shared" si="8"/>
        <v>41756</v>
      </c>
      <c r="AD38" s="79">
        <f t="shared" si="11"/>
        <v>-6.3132965413520759E-2</v>
      </c>
      <c r="AE38" s="79">
        <f t="shared" si="11"/>
        <v>2.4132787804472811E-2</v>
      </c>
      <c r="AF38" s="79">
        <f t="shared" si="11"/>
        <v>-3.6972473508341541E-2</v>
      </c>
      <c r="AG38" s="79">
        <f t="shared" si="11"/>
        <v>3.7495260145391285E-2</v>
      </c>
      <c r="AH38" s="79">
        <f t="shared" si="11"/>
        <v>6.5923123230910985E-3</v>
      </c>
    </row>
    <row r="39" spans="8:34">
      <c r="H39" s="159">
        <v>41049</v>
      </c>
      <c r="I39" s="78">
        <v>2573.9760000000001</v>
      </c>
      <c r="J39" s="78">
        <v>1779.1014</v>
      </c>
      <c r="K39" s="78">
        <v>1452.3369</v>
      </c>
      <c r="L39" s="78">
        <v>1786.7999</v>
      </c>
      <c r="M39" s="78">
        <v>1098.3505</v>
      </c>
      <c r="O39" s="13">
        <f t="shared" si="12"/>
        <v>41049</v>
      </c>
      <c r="P39" s="2">
        <f t="shared" si="13"/>
        <v>-8.1986437239599419E-2</v>
      </c>
      <c r="Q39" s="2">
        <f t="shared" si="14"/>
        <v>-0.16064483712767241</v>
      </c>
      <c r="R39" s="2">
        <f t="shared" si="15"/>
        <v>-0.17434888890695444</v>
      </c>
      <c r="S39" s="2">
        <f t="shared" si="16"/>
        <v>-0.16553828924598379</v>
      </c>
      <c r="T39" s="2">
        <f t="shared" si="17"/>
        <v>-0.10972025199683655</v>
      </c>
      <c r="V39" s="13">
        <f t="shared" si="6"/>
        <v>41413</v>
      </c>
      <c r="W39" s="79">
        <f t="shared" si="10"/>
        <v>0.17560234898415672</v>
      </c>
      <c r="X39" s="79">
        <f t="shared" si="10"/>
        <v>0.28169538134168004</v>
      </c>
      <c r="Y39" s="79">
        <f t="shared" si="10"/>
        <v>-1.8530211902230032E-2</v>
      </c>
      <c r="Z39" s="79">
        <f t="shared" si="10"/>
        <v>0.2673197590018932</v>
      </c>
      <c r="AA39" s="79">
        <f t="shared" si="10"/>
        <v>0.7466894574265095</v>
      </c>
      <c r="AC39" s="13">
        <f t="shared" si="8"/>
        <v>41763</v>
      </c>
      <c r="AD39" s="79">
        <f t="shared" si="11"/>
        <v>-6.7094657959903214E-2</v>
      </c>
      <c r="AE39" s="79">
        <f t="shared" si="11"/>
        <v>2.5788753145759458E-2</v>
      </c>
      <c r="AF39" s="79">
        <f t="shared" si="11"/>
        <v>-6.3654068708526301E-3</v>
      </c>
      <c r="AG39" s="79">
        <f t="shared" si="11"/>
        <v>2.3786186305336798E-2</v>
      </c>
      <c r="AH39" s="79">
        <f t="shared" si="11"/>
        <v>4.3282887727090325E-2</v>
      </c>
    </row>
    <row r="40" spans="8:34">
      <c r="H40" s="159">
        <v>41056</v>
      </c>
      <c r="I40" s="78">
        <v>2573.1030000000001</v>
      </c>
      <c r="J40" s="78">
        <v>1749.952</v>
      </c>
      <c r="K40" s="78">
        <v>1441.7617</v>
      </c>
      <c r="L40" s="78">
        <v>1756.5107</v>
      </c>
      <c r="M40" s="78">
        <v>1067.9359999999999</v>
      </c>
      <c r="O40" s="13">
        <f t="shared" si="12"/>
        <v>41056</v>
      </c>
      <c r="P40" s="2">
        <f t="shared" si="13"/>
        <v>-8.2297794393003221E-2</v>
      </c>
      <c r="Q40" s="2">
        <f t="shared" si="14"/>
        <v>-0.17439711644386569</v>
      </c>
      <c r="R40" s="2">
        <f t="shared" si="15"/>
        <v>-0.18036087251078026</v>
      </c>
      <c r="S40" s="2">
        <f t="shared" si="16"/>
        <v>-0.17968378905789362</v>
      </c>
      <c r="T40" s="2">
        <f t="shared" si="17"/>
        <v>-0.134373050348221</v>
      </c>
      <c r="V40" s="13">
        <f t="shared" si="6"/>
        <v>41420</v>
      </c>
      <c r="W40" s="79">
        <f t="shared" si="10"/>
        <v>0.17795169597454374</v>
      </c>
      <c r="X40" s="79">
        <f t="shared" si="10"/>
        <v>0.317635250932782</v>
      </c>
      <c r="Y40" s="79">
        <f t="shared" si="10"/>
        <v>-2.6466689702673962E-2</v>
      </c>
      <c r="Z40" s="79">
        <f t="shared" si="10"/>
        <v>0.3146198236144655</v>
      </c>
      <c r="AA40" s="79">
        <f t="shared" si="10"/>
        <v>0.78089224805714874</v>
      </c>
      <c r="AC40" s="13">
        <f t="shared" si="8"/>
        <v>41770</v>
      </c>
      <c r="AD40" s="79">
        <f t="shared" si="11"/>
        <v>-7.7789974545250162E-2</v>
      </c>
      <c r="AE40" s="79">
        <f t="shared" si="11"/>
        <v>1.1344975945733582E-2</v>
      </c>
      <c r="AF40" s="79">
        <f t="shared" si="11"/>
        <v>5.4905836019600862E-3</v>
      </c>
      <c r="AG40" s="79">
        <f t="shared" si="11"/>
        <v>9.4720165099837494E-3</v>
      </c>
      <c r="AH40" s="79">
        <f t="shared" si="11"/>
        <v>1.2304970130776471E-2</v>
      </c>
    </row>
    <row r="41" spans="8:34">
      <c r="H41" s="159">
        <v>41063</v>
      </c>
      <c r="I41" s="78">
        <v>2632.998</v>
      </c>
      <c r="J41" s="78">
        <v>1784.8502000000001</v>
      </c>
      <c r="K41" s="78">
        <v>1448.8116</v>
      </c>
      <c r="L41" s="78">
        <v>1790.4366</v>
      </c>
      <c r="M41" s="78">
        <v>1120.7467999999999</v>
      </c>
      <c r="O41" s="13">
        <f t="shared" si="12"/>
        <v>41063</v>
      </c>
      <c r="P41" s="2">
        <f t="shared" si="13"/>
        <v>-6.0936125775450378E-2</v>
      </c>
      <c r="Q41" s="2">
        <f t="shared" si="14"/>
        <v>-0.15793263367467048</v>
      </c>
      <c r="R41" s="2">
        <f t="shared" si="15"/>
        <v>-0.17635301609117482</v>
      </c>
      <c r="S41" s="2">
        <f t="shared" si="16"/>
        <v>-0.1638398971073346</v>
      </c>
      <c r="T41" s="2">
        <f t="shared" si="17"/>
        <v>-9.1566691434699754E-2</v>
      </c>
      <c r="V41" s="13">
        <f t="shared" si="6"/>
        <v>41427</v>
      </c>
      <c r="W41" s="79">
        <f t="shared" si="10"/>
        <v>0.18212337427909508</v>
      </c>
      <c r="X41" s="79">
        <f t="shared" si="10"/>
        <v>0.30737494403439136</v>
      </c>
      <c r="Y41" s="79">
        <f t="shared" si="10"/>
        <v>-5.3029722629051035E-3</v>
      </c>
      <c r="Z41" s="79">
        <f t="shared" si="10"/>
        <v>0.30498814133360819</v>
      </c>
      <c r="AA41" s="79">
        <f t="shared" si="10"/>
        <v>0.72818706911902087</v>
      </c>
      <c r="AC41" s="13">
        <f t="shared" si="8"/>
        <v>41777</v>
      </c>
      <c r="AD41" s="79">
        <f t="shared" si="11"/>
        <v>-7.2586228504997852E-2</v>
      </c>
      <c r="AE41" s="79">
        <f t="shared" si="11"/>
        <v>4.0908663491991959E-3</v>
      </c>
      <c r="AF41" s="79">
        <f t="shared" si="11"/>
        <v>9.3670059400861039E-3</v>
      </c>
      <c r="AG41" s="79">
        <f t="shared" si="11"/>
        <v>7.8383912168964454E-3</v>
      </c>
      <c r="AH41" s="79">
        <f t="shared" si="11"/>
        <v>-2.1578673627004608E-2</v>
      </c>
    </row>
    <row r="42" spans="8:34">
      <c r="H42" s="159">
        <v>41070</v>
      </c>
      <c r="I42" s="78">
        <v>2524.3290000000002</v>
      </c>
      <c r="J42" s="78">
        <v>1689.2719</v>
      </c>
      <c r="K42" s="78">
        <v>1378.3098</v>
      </c>
      <c r="L42" s="78">
        <v>1696.2746999999999</v>
      </c>
      <c r="M42" s="78">
        <v>1047.7737</v>
      </c>
      <c r="O42" s="13">
        <f t="shared" si="12"/>
        <v>41070</v>
      </c>
      <c r="P42" s="2">
        <f t="shared" si="13"/>
        <v>-9.9693136661181292E-2</v>
      </c>
      <c r="Q42" s="2">
        <f t="shared" si="14"/>
        <v>-0.20302513911790177</v>
      </c>
      <c r="R42" s="2">
        <f t="shared" si="15"/>
        <v>-0.21643317208257029</v>
      </c>
      <c r="S42" s="2">
        <f t="shared" si="16"/>
        <v>-0.20781488286922589</v>
      </c>
      <c r="T42" s="2">
        <f t="shared" si="17"/>
        <v>-0.15071581831087422</v>
      </c>
      <c r="V42" s="13">
        <f t="shared" si="6"/>
        <v>41434</v>
      </c>
      <c r="W42" s="79">
        <f t="shared" si="10"/>
        <v>0.12667062155194775</v>
      </c>
      <c r="X42" s="79">
        <f t="shared" si="10"/>
        <v>0.23086948064834356</v>
      </c>
      <c r="Y42" s="79">
        <f t="shared" si="10"/>
        <v>-4.7630481596247942E-2</v>
      </c>
      <c r="Z42" s="79">
        <f t="shared" si="10"/>
        <v>0.22254728501371623</v>
      </c>
      <c r="AA42" s="79">
        <f t="shared" si="10"/>
        <v>0.6334381791995376</v>
      </c>
      <c r="AC42" s="13">
        <f t="shared" si="8"/>
        <v>41784</v>
      </c>
      <c r="AD42" s="79">
        <f t="shared" si="11"/>
        <v>-7.1522228608718375E-2</v>
      </c>
      <c r="AE42" s="79">
        <f t="shared" si="11"/>
        <v>3.9522283565726957E-2</v>
      </c>
      <c r="AF42" s="79">
        <f t="shared" si="11"/>
        <v>6.6697342362025402E-3</v>
      </c>
      <c r="AG42" s="79">
        <f t="shared" si="11"/>
        <v>5.221484996448944E-2</v>
      </c>
      <c r="AH42" s="79">
        <f t="shared" si="11"/>
        <v>5.7908919123532687E-3</v>
      </c>
    </row>
    <row r="43" spans="8:34">
      <c r="H43" s="159">
        <v>41077</v>
      </c>
      <c r="I43" s="78">
        <v>2568.0540000000001</v>
      </c>
      <c r="J43" s="78">
        <v>1710.0275999999999</v>
      </c>
      <c r="K43" s="78">
        <v>1402.9855</v>
      </c>
      <c r="L43" s="78">
        <v>1719.4450999999999</v>
      </c>
      <c r="M43" s="78">
        <v>1042.3594000000001</v>
      </c>
      <c r="O43" s="13">
        <f t="shared" si="12"/>
        <v>41077</v>
      </c>
      <c r="P43" s="2">
        <f t="shared" si="13"/>
        <v>-8.4098530094648183E-2</v>
      </c>
      <c r="Q43" s="2">
        <f t="shared" si="14"/>
        <v>-0.1932328900903707</v>
      </c>
      <c r="R43" s="2">
        <f t="shared" si="15"/>
        <v>-0.20240507769069838</v>
      </c>
      <c r="S43" s="2">
        <f t="shared" si="16"/>
        <v>-0.19699396687138249</v>
      </c>
      <c r="T43" s="2">
        <f t="shared" si="17"/>
        <v>-0.15510443709842281</v>
      </c>
      <c r="V43" s="13">
        <f t="shared" si="6"/>
        <v>41441</v>
      </c>
      <c r="W43" s="79">
        <f t="shared" si="10"/>
        <v>9.6106887124308704E-2</v>
      </c>
      <c r="X43" s="79">
        <f t="shared" si="10"/>
        <v>0.24111921498818445</v>
      </c>
      <c r="Y43" s="79">
        <f t="shared" si="10"/>
        <v>-5.5566884942886974E-2</v>
      </c>
      <c r="Z43" s="79">
        <f t="shared" si="10"/>
        <v>0.21815928017356745</v>
      </c>
      <c r="AA43" s="79">
        <f t="shared" si="10"/>
        <v>0.73042310761764395</v>
      </c>
      <c r="AC43" s="13">
        <f t="shared" si="8"/>
        <v>41791</v>
      </c>
      <c r="AD43" s="79">
        <f t="shared" si="11"/>
        <v>-6.8043268752890129E-2</v>
      </c>
      <c r="AE43" s="79">
        <f t="shared" si="11"/>
        <v>6.9155814045704922E-2</v>
      </c>
      <c r="AF43" s="79">
        <f t="shared" si="11"/>
        <v>2.0444899339586486E-2</v>
      </c>
      <c r="AG43" s="79">
        <f t="shared" si="11"/>
        <v>8.4235673598321847E-2</v>
      </c>
      <c r="AH43" s="79">
        <f t="shared" si="11"/>
        <v>3.6328503088853159E-2</v>
      </c>
    </row>
    <row r="44" spans="8:34">
      <c r="H44" s="159">
        <v>41084</v>
      </c>
      <c r="I44" s="78">
        <v>2512.1849999999999</v>
      </c>
      <c r="J44" s="78">
        <v>1710.7893999999999</v>
      </c>
      <c r="K44" s="78">
        <v>1353.6342</v>
      </c>
      <c r="L44" s="78">
        <v>1732.9733000000001</v>
      </c>
      <c r="M44" s="78">
        <v>1053.2728999999999</v>
      </c>
      <c r="O44" s="13">
        <f t="shared" si="12"/>
        <v>41084</v>
      </c>
      <c r="P44" s="2">
        <f t="shared" si="13"/>
        <v>-0.10402431795664102</v>
      </c>
      <c r="Q44" s="2">
        <f t="shared" si="14"/>
        <v>-0.19287348350282252</v>
      </c>
      <c r="R44" s="2">
        <f t="shared" si="15"/>
        <v>-0.23046120962460859</v>
      </c>
      <c r="S44" s="2">
        <f t="shared" si="16"/>
        <v>-0.19067609942835062</v>
      </c>
      <c r="T44" s="2">
        <f t="shared" si="17"/>
        <v>-0.14625838292005955</v>
      </c>
      <c r="V44" s="13">
        <f t="shared" si="6"/>
        <v>41448</v>
      </c>
      <c r="W44" s="79">
        <f t="shared" si="10"/>
        <v>5.1035254718196255E-2</v>
      </c>
      <c r="X44" s="79">
        <f t="shared" si="10"/>
        <v>0.19746695944116999</v>
      </c>
      <c r="Y44" s="79">
        <f t="shared" si="10"/>
        <v>-0.11376727542331266</v>
      </c>
      <c r="Z44" s="79">
        <f t="shared" si="10"/>
        <v>0.18808320080659091</v>
      </c>
      <c r="AA44" s="79">
        <f t="shared" si="10"/>
        <v>0.64550177750275051</v>
      </c>
      <c r="AC44" s="13">
        <f t="shared" si="8"/>
        <v>41798</v>
      </c>
      <c r="AD44" s="79">
        <f t="shared" si="11"/>
        <v>-7.7442078559667338E-2</v>
      </c>
      <c r="AE44" s="79">
        <f t="shared" si="11"/>
        <v>5.6721371425321854E-2</v>
      </c>
      <c r="AF44" s="79">
        <f t="shared" si="11"/>
        <v>2.1311490591835458E-3</v>
      </c>
      <c r="AG44" s="79">
        <f t="shared" si="11"/>
        <v>7.7850678525477113E-2</v>
      </c>
      <c r="AH44" s="79">
        <f t="shared" si="11"/>
        <v>8.5278658903660265E-3</v>
      </c>
    </row>
    <row r="45" spans="8:34">
      <c r="H45" s="159">
        <v>41091</v>
      </c>
      <c r="I45" s="78">
        <v>2461.6120000000001</v>
      </c>
      <c r="J45" s="78">
        <v>1618.7698</v>
      </c>
      <c r="K45" s="78">
        <v>1311.3330000000001</v>
      </c>
      <c r="L45" s="78">
        <v>1635.9083000000001</v>
      </c>
      <c r="M45" s="78">
        <v>975.05160000000001</v>
      </c>
      <c r="O45" s="13">
        <f t="shared" si="12"/>
        <v>41091</v>
      </c>
      <c r="P45" s="2">
        <f t="shared" si="13"/>
        <v>-0.12206127708504066</v>
      </c>
      <c r="Q45" s="2">
        <f t="shared" si="14"/>
        <v>-0.23628704404830148</v>
      </c>
      <c r="R45" s="2">
        <f t="shared" si="15"/>
        <v>-0.25450937143924612</v>
      </c>
      <c r="S45" s="2">
        <f t="shared" si="16"/>
        <v>-0.23600687538951937</v>
      </c>
      <c r="T45" s="2">
        <f t="shared" si="17"/>
        <v>-0.20966149445183357</v>
      </c>
      <c r="V45" s="13">
        <f t="shared" si="6"/>
        <v>41455</v>
      </c>
      <c r="W45" s="79">
        <f t="shared" si="10"/>
        <v>-1.9180286529623114E-3</v>
      </c>
      <c r="X45" s="79">
        <f t="shared" si="10"/>
        <v>0.18137296427355176</v>
      </c>
      <c r="Y45" s="79">
        <f t="shared" si="10"/>
        <v>-0.1746131585038867</v>
      </c>
      <c r="Z45" s="79">
        <f t="shared" si="10"/>
        <v>0.18227917746542777</v>
      </c>
      <c r="AA45" s="79">
        <f t="shared" si="10"/>
        <v>0.64036493968064367</v>
      </c>
      <c r="AC45" s="13">
        <f t="shared" si="8"/>
        <v>41805</v>
      </c>
      <c r="AD45" s="79">
        <f t="shared" si="11"/>
        <v>-5.9495831730706716E-2</v>
      </c>
      <c r="AE45" s="79">
        <f t="shared" si="11"/>
        <v>8.3379814505846417E-2</v>
      </c>
      <c r="AF45" s="79">
        <f t="shared" si="11"/>
        <v>-1.5016570363504123E-3</v>
      </c>
      <c r="AG45" s="79">
        <f t="shared" si="11"/>
        <v>0.11331253148754206</v>
      </c>
      <c r="AH45" s="79">
        <f t="shared" si="11"/>
        <v>2.3658454989689437E-2</v>
      </c>
    </row>
    <row r="46" spans="8:34">
      <c r="H46" s="159">
        <v>41098</v>
      </c>
      <c r="I46" s="78">
        <v>2472.614</v>
      </c>
      <c r="J46" s="78">
        <v>1635.7922000000001</v>
      </c>
      <c r="K46" s="78">
        <v>1332.4554000000001</v>
      </c>
      <c r="L46" s="78">
        <v>1637.6967999999999</v>
      </c>
      <c r="M46" s="78">
        <v>1036.0651</v>
      </c>
      <c r="O46" s="13">
        <f t="shared" si="12"/>
        <v>41098</v>
      </c>
      <c r="P46" s="2">
        <f t="shared" si="13"/>
        <v>-0.11813739231785958</v>
      </c>
      <c r="Q46" s="2">
        <f t="shared" si="14"/>
        <v>-0.22825611375704435</v>
      </c>
      <c r="R46" s="2">
        <f t="shared" si="15"/>
        <v>-0.24250132218500509</v>
      </c>
      <c r="S46" s="2">
        <f t="shared" si="16"/>
        <v>-0.23517161970717715</v>
      </c>
      <c r="T46" s="2">
        <f t="shared" si="17"/>
        <v>-0.16020634930027122</v>
      </c>
      <c r="V46" s="13">
        <f t="shared" si="6"/>
        <v>41462</v>
      </c>
      <c r="W46" s="79">
        <f t="shared" si="10"/>
        <v>9.9693042848825186E-3</v>
      </c>
      <c r="X46" s="79">
        <f t="shared" si="10"/>
        <v>0.24249226857030504</v>
      </c>
      <c r="Y46" s="79">
        <f t="shared" si="10"/>
        <v>-0.16925345244155243</v>
      </c>
      <c r="Z46" s="79">
        <f t="shared" si="10"/>
        <v>0.23670136738250647</v>
      </c>
      <c r="AA46" s="79">
        <f t="shared" si="10"/>
        <v>0.78370406078239618</v>
      </c>
      <c r="AC46" s="13">
        <f t="shared" si="8"/>
        <v>41812</v>
      </c>
      <c r="AD46" s="79">
        <f t="shared" si="11"/>
        <v>-7.6572122511247231E-2</v>
      </c>
      <c r="AE46" s="79">
        <f t="shared" si="11"/>
        <v>7.1637707853701826E-2</v>
      </c>
      <c r="AF46" s="79">
        <f t="shared" si="11"/>
        <v>5.4377614951537367E-3</v>
      </c>
      <c r="AG46" s="79">
        <f t="shared" si="11"/>
        <v>8.3917501301548736E-2</v>
      </c>
      <c r="AH46" s="79">
        <f t="shared" si="11"/>
        <v>5.2399513171295098E-2</v>
      </c>
    </row>
    <row r="47" spans="8:34">
      <c r="H47" s="159">
        <v>41105</v>
      </c>
      <c r="I47" s="78">
        <v>2450.6329999999998</v>
      </c>
      <c r="J47" s="78">
        <v>1573.3688999999999</v>
      </c>
      <c r="K47" s="78">
        <v>1264.9443000000001</v>
      </c>
      <c r="L47" s="78">
        <v>1568.3770999999999</v>
      </c>
      <c r="M47" s="78">
        <v>1043.2608</v>
      </c>
      <c r="O47" s="13">
        <f t="shared" si="12"/>
        <v>41105</v>
      </c>
      <c r="P47" s="2">
        <f t="shared" si="13"/>
        <v>-0.12597695885734417</v>
      </c>
      <c r="Q47" s="2">
        <f t="shared" si="14"/>
        <v>-0.25770655381545149</v>
      </c>
      <c r="R47" s="2">
        <f t="shared" si="15"/>
        <v>-0.28088127020265419</v>
      </c>
      <c r="S47" s="2">
        <f t="shared" si="16"/>
        <v>-0.2675449343972861</v>
      </c>
      <c r="T47" s="2">
        <f t="shared" si="17"/>
        <v>-0.15437379768518456</v>
      </c>
      <c r="V47" s="13">
        <f t="shared" si="6"/>
        <v>41469</v>
      </c>
      <c r="W47" s="79">
        <f t="shared" si="10"/>
        <v>3.197697095699148E-2</v>
      </c>
      <c r="X47" s="79">
        <f t="shared" si="10"/>
        <v>0.27443695872276153</v>
      </c>
      <c r="Y47" s="79">
        <f t="shared" si="10"/>
        <v>-0.1451350357493667</v>
      </c>
      <c r="Z47" s="79">
        <f t="shared" si="10"/>
        <v>0.24820820621497108</v>
      </c>
      <c r="AA47" s="79">
        <f t="shared" si="10"/>
        <v>0.91870082478202142</v>
      </c>
      <c r="AC47" s="13">
        <f t="shared" si="8"/>
        <v>41819</v>
      </c>
      <c r="AD47" s="79">
        <f t="shared" si="11"/>
        <v>-7.0725309108824463E-2</v>
      </c>
      <c r="AE47" s="79">
        <f t="shared" si="11"/>
        <v>0.11887955131385275</v>
      </c>
      <c r="AF47" s="79">
        <f t="shared" si="11"/>
        <v>5.2642031442187598E-2</v>
      </c>
      <c r="AG47" s="79">
        <f t="shared" si="11"/>
        <v>0.13504844398982629</v>
      </c>
      <c r="AH47" s="79">
        <f t="shared" si="11"/>
        <v>8.8070823644820662E-2</v>
      </c>
    </row>
    <row r="48" spans="8:34">
      <c r="H48" s="159">
        <v>41112</v>
      </c>
      <c r="I48" s="78">
        <v>2398.4549999999999</v>
      </c>
      <c r="J48" s="78">
        <v>1537.2065</v>
      </c>
      <c r="K48" s="78">
        <v>1328.9022</v>
      </c>
      <c r="L48" s="78">
        <v>1509.3961999999999</v>
      </c>
      <c r="M48" s="78">
        <v>997.73860000000002</v>
      </c>
      <c r="O48" s="13">
        <f t="shared" si="12"/>
        <v>41112</v>
      </c>
      <c r="P48" s="2">
        <f t="shared" si="13"/>
        <v>-0.14458634436743134</v>
      </c>
      <c r="Q48" s="2">
        <f t="shared" si="14"/>
        <v>-0.27476746846700206</v>
      </c>
      <c r="R48" s="2">
        <f t="shared" si="15"/>
        <v>-0.24452131047280246</v>
      </c>
      <c r="S48" s="2">
        <f t="shared" si="16"/>
        <v>-0.29508987813486498</v>
      </c>
      <c r="T48" s="2">
        <f t="shared" si="17"/>
        <v>-0.19127230389476846</v>
      </c>
      <c r="V48" s="13">
        <f t="shared" si="6"/>
        <v>41476</v>
      </c>
      <c r="W48" s="79">
        <f t="shared" si="10"/>
        <v>-6.5264677976186736E-3</v>
      </c>
      <c r="X48" s="79">
        <f t="shared" si="10"/>
        <v>0.32290399683427395</v>
      </c>
      <c r="Y48" s="79">
        <f t="shared" si="10"/>
        <v>-0.17729297430815105</v>
      </c>
      <c r="Z48" s="79">
        <f t="shared" si="10"/>
        <v>0.31968583876588408</v>
      </c>
      <c r="AA48" s="79">
        <f t="shared" si="10"/>
        <v>0.98318762915226432</v>
      </c>
      <c r="AC48" s="13">
        <f t="shared" si="8"/>
        <v>41826</v>
      </c>
      <c r="AD48" s="79">
        <f t="shared" si="11"/>
        <v>-5.8435721354763048E-2</v>
      </c>
      <c r="AE48" s="79">
        <f t="shared" si="11"/>
        <v>0.16014015302572937</v>
      </c>
      <c r="AF48" s="79">
        <f t="shared" si="11"/>
        <v>5.513718998739825E-2</v>
      </c>
      <c r="AG48" s="79">
        <f t="shared" si="11"/>
        <v>0.1631984978483354</v>
      </c>
      <c r="AH48" s="79">
        <f t="shared" si="11"/>
        <v>0.18243091135762302</v>
      </c>
    </row>
    <row r="49" spans="8:34">
      <c r="H49" s="159">
        <v>41119</v>
      </c>
      <c r="I49" s="78">
        <v>2349.1080000000002</v>
      </c>
      <c r="J49" s="78">
        <v>1526.1637000000001</v>
      </c>
      <c r="K49" s="78">
        <v>1321.7959000000001</v>
      </c>
      <c r="L49" s="78">
        <v>1500.8838000000001</v>
      </c>
      <c r="M49" s="78">
        <v>978.38430000000005</v>
      </c>
      <c r="O49" s="13">
        <f t="shared" si="12"/>
        <v>41119</v>
      </c>
      <c r="P49" s="2">
        <f t="shared" si="13"/>
        <v>-0.16218604820365101</v>
      </c>
      <c r="Q49" s="2">
        <f t="shared" si="14"/>
        <v>-0.27997730709259505</v>
      </c>
      <c r="R49" s="2">
        <f t="shared" si="15"/>
        <v>-0.24856123019856335</v>
      </c>
      <c r="S49" s="2">
        <f t="shared" si="16"/>
        <v>-0.29906529355022415</v>
      </c>
      <c r="T49" s="2">
        <f t="shared" si="17"/>
        <v>-0.20696013881338282</v>
      </c>
      <c r="V49" s="13">
        <f t="shared" si="6"/>
        <v>41483</v>
      </c>
      <c r="W49" s="79">
        <f t="shared" si="10"/>
        <v>8.6807917752897978E-3</v>
      </c>
      <c r="X49" s="79">
        <f t="shared" si="10"/>
        <v>0.39805420268395908</v>
      </c>
      <c r="Y49" s="79">
        <f t="shared" si="10"/>
        <v>-0.17461308405008147</v>
      </c>
      <c r="Z49" s="79">
        <f t="shared" si="10"/>
        <v>0.39182433937707373</v>
      </c>
      <c r="AA49" s="79">
        <f t="shared" si="10"/>
        <v>1.1672237427890604</v>
      </c>
      <c r="AC49" s="13">
        <f t="shared" si="8"/>
        <v>41833</v>
      </c>
      <c r="AD49" s="79">
        <f t="shared" si="11"/>
        <v>-7.1697257023825456E-2</v>
      </c>
      <c r="AE49" s="79">
        <f t="shared" si="11"/>
        <v>0.15388577139719994</v>
      </c>
      <c r="AF49" s="79">
        <f t="shared" si="11"/>
        <v>7.8962275411720961E-2</v>
      </c>
      <c r="AG49" s="79">
        <f t="shared" si="11"/>
        <v>0.16828060627327401</v>
      </c>
      <c r="AH49" s="79">
        <f t="shared" si="11"/>
        <v>0.13012313595048774</v>
      </c>
    </row>
    <row r="50" spans="8:34">
      <c r="H50" s="159">
        <v>41126</v>
      </c>
      <c r="I50" s="78">
        <v>2353.7370000000001</v>
      </c>
      <c r="J50" s="78">
        <v>1503.5590999999999</v>
      </c>
      <c r="K50" s="78">
        <v>1286.2637</v>
      </c>
      <c r="L50" s="78">
        <v>1473.1112000000001</v>
      </c>
      <c r="M50" s="78">
        <v>1002.9176</v>
      </c>
      <c r="O50" s="13">
        <f t="shared" si="12"/>
        <v>41126</v>
      </c>
      <c r="P50" s="2">
        <f t="shared" si="13"/>
        <v>-0.16053510632151313</v>
      </c>
      <c r="Q50" s="2">
        <f t="shared" si="14"/>
        <v>-0.2906418412864662</v>
      </c>
      <c r="R50" s="2">
        <f t="shared" si="15"/>
        <v>-0.2687612267762034</v>
      </c>
      <c r="S50" s="2">
        <f t="shared" si="16"/>
        <v>-0.31203550432093607</v>
      </c>
      <c r="T50" s="2">
        <f t="shared" si="17"/>
        <v>-0.18707441003947511</v>
      </c>
      <c r="V50" s="13">
        <f t="shared" si="6"/>
        <v>41490</v>
      </c>
      <c r="W50" s="79">
        <f t="shared" si="10"/>
        <v>1.92279084280782E-2</v>
      </c>
      <c r="X50" s="79">
        <f t="shared" si="10"/>
        <v>0.40661672741619403</v>
      </c>
      <c r="Y50" s="79">
        <f t="shared" si="10"/>
        <v>-0.14245507103749233</v>
      </c>
      <c r="Z50" s="79">
        <f t="shared" si="10"/>
        <v>0.4004695879667981</v>
      </c>
      <c r="AA50" s="79">
        <f t="shared" si="10"/>
        <v>1.1445279747751202</v>
      </c>
      <c r="AC50" s="13">
        <f t="shared" si="8"/>
        <v>41840</v>
      </c>
      <c r="AD50" s="79">
        <f t="shared" si="11"/>
        <v>-6.472421139975193E-2</v>
      </c>
      <c r="AE50" s="79">
        <f t="shared" si="11"/>
        <v>0.12478236401758513</v>
      </c>
      <c r="AF50" s="79">
        <f t="shared" si="11"/>
        <v>6.3664787480200324E-2</v>
      </c>
      <c r="AG50" s="79">
        <f t="shared" si="11"/>
        <v>0.15200713730364956</v>
      </c>
      <c r="AH50" s="79">
        <f t="shared" si="11"/>
        <v>5.8126676522886056E-2</v>
      </c>
    </row>
    <row r="51" spans="8:34">
      <c r="H51" s="159">
        <v>41133</v>
      </c>
      <c r="I51" s="78">
        <v>2399.7510000000002</v>
      </c>
      <c r="J51" s="78">
        <v>1572.2725</v>
      </c>
      <c r="K51" s="78">
        <v>1318.2426</v>
      </c>
      <c r="L51" s="78">
        <v>1544.6527000000001</v>
      </c>
      <c r="M51" s="78">
        <v>1065.2212999999999</v>
      </c>
      <c r="O51" s="13">
        <f t="shared" si="12"/>
        <v>41133</v>
      </c>
      <c r="P51" s="2">
        <f t="shared" si="13"/>
        <v>-0.14412412343866676</v>
      </c>
      <c r="Q51" s="2">
        <f t="shared" si="14"/>
        <v>-0.25822382000419886</v>
      </c>
      <c r="R51" s="2">
        <f t="shared" si="15"/>
        <v>-0.25058127533619423</v>
      </c>
      <c r="S51" s="2">
        <f t="shared" si="16"/>
        <v>-0.27862457650528738</v>
      </c>
      <c r="T51" s="2">
        <f t="shared" si="17"/>
        <v>-0.13657347947526577</v>
      </c>
      <c r="V51" s="13">
        <f t="shared" si="6"/>
        <v>41497</v>
      </c>
      <c r="W51" s="79">
        <f t="shared" si="10"/>
        <v>3.6801296041305109E-2</v>
      </c>
      <c r="X51" s="79">
        <f t="shared" si="10"/>
        <v>0.41809747531241936</v>
      </c>
      <c r="Y51" s="79">
        <f t="shared" si="10"/>
        <v>-0.11297694828297244</v>
      </c>
      <c r="Z51" s="79">
        <f t="shared" si="10"/>
        <v>0.41297403723804305</v>
      </c>
      <c r="AA51" s="79">
        <f t="shared" si="10"/>
        <v>1.130672361081047</v>
      </c>
      <c r="AC51" s="13">
        <f t="shared" si="8"/>
        <v>41847</v>
      </c>
      <c r="AD51" s="79">
        <f t="shared" si="11"/>
        <v>-2.3102022118405507E-2</v>
      </c>
      <c r="AE51" s="79">
        <f t="shared" si="11"/>
        <v>0.11652137136069496</v>
      </c>
      <c r="AF51" s="79">
        <f t="shared" si="11"/>
        <v>0.10027976851569198</v>
      </c>
      <c r="AG51" s="79">
        <f t="shared" si="11"/>
        <v>0.14405775130594445</v>
      </c>
      <c r="AH51" s="79">
        <f t="shared" si="11"/>
        <v>2.6996428935467387E-2</v>
      </c>
    </row>
    <row r="52" spans="8:34">
      <c r="H52" s="159">
        <v>41140</v>
      </c>
      <c r="I52" s="78">
        <v>2313.4760000000001</v>
      </c>
      <c r="J52" s="78">
        <v>1532.8844999999999</v>
      </c>
      <c r="K52" s="78">
        <v>1311.136</v>
      </c>
      <c r="L52" s="78">
        <v>1492.7488000000001</v>
      </c>
      <c r="M52" s="78">
        <v>1059.5064</v>
      </c>
      <c r="O52" s="13">
        <f t="shared" si="12"/>
        <v>41140</v>
      </c>
      <c r="P52" s="2">
        <f t="shared" si="13"/>
        <v>-0.17489427052906459</v>
      </c>
      <c r="Q52" s="2">
        <f t="shared" si="14"/>
        <v>-0.27680652763132763</v>
      </c>
      <c r="R52" s="2">
        <f t="shared" si="15"/>
        <v>-0.2546213656114561</v>
      </c>
      <c r="S52" s="2">
        <f t="shared" si="16"/>
        <v>-0.30286445764072134</v>
      </c>
      <c r="T52" s="2">
        <f t="shared" si="17"/>
        <v>-0.14120575280865355</v>
      </c>
      <c r="V52" s="13">
        <f t="shared" si="6"/>
        <v>41504</v>
      </c>
      <c r="W52" s="79">
        <f t="shared" si="10"/>
        <v>4.5025824675218651E-2</v>
      </c>
      <c r="X52" s="79">
        <f t="shared" si="10"/>
        <v>0.38477158873771655</v>
      </c>
      <c r="Y52" s="79">
        <f t="shared" si="10"/>
        <v>-0.11565676408723702</v>
      </c>
      <c r="Z52" s="79">
        <f t="shared" si="10"/>
        <v>0.38221864474872169</v>
      </c>
      <c r="AA52" s="79">
        <f t="shared" si="10"/>
        <v>1.0487062413180062</v>
      </c>
      <c r="AC52" s="13">
        <f t="shared" si="8"/>
        <v>41854</v>
      </c>
      <c r="AD52" s="79">
        <f t="shared" si="11"/>
        <v>6.6951610045336007E-3</v>
      </c>
      <c r="AE52" s="79">
        <f t="shared" si="11"/>
        <v>0.13505079861678682</v>
      </c>
      <c r="AF52" s="79">
        <f t="shared" si="11"/>
        <v>9.4674365431566931E-2</v>
      </c>
      <c r="AG52" s="79">
        <f t="shared" si="11"/>
        <v>0.16615149416271624</v>
      </c>
      <c r="AH52" s="79">
        <f t="shared" si="11"/>
        <v>4.6603524716488431E-2</v>
      </c>
    </row>
    <row r="53" spans="8:34">
      <c r="H53" s="159">
        <v>41147</v>
      </c>
      <c r="I53" s="78">
        <v>2275.6770000000001</v>
      </c>
      <c r="J53" s="78">
        <v>1566.3278</v>
      </c>
      <c r="K53" s="78">
        <v>1385.7534000000001</v>
      </c>
      <c r="L53" s="78">
        <v>1507.0724</v>
      </c>
      <c r="M53" s="78">
        <v>1099.1029000000001</v>
      </c>
      <c r="O53" s="13">
        <f t="shared" si="12"/>
        <v>41147</v>
      </c>
      <c r="P53" s="2">
        <f t="shared" si="13"/>
        <v>-0.18837535763274393</v>
      </c>
      <c r="Q53" s="2">
        <f t="shared" si="14"/>
        <v>-0.26102844633787903</v>
      </c>
      <c r="R53" s="2">
        <f t="shared" si="15"/>
        <v>-0.21220149786804587</v>
      </c>
      <c r="S53" s="2">
        <f t="shared" si="16"/>
        <v>-0.29617512675361068</v>
      </c>
      <c r="T53" s="2">
        <f t="shared" si="17"/>
        <v>-0.10911038612761015</v>
      </c>
      <c r="V53" s="13">
        <f t="shared" si="6"/>
        <v>41511</v>
      </c>
      <c r="W53" s="79">
        <f t="shared" si="10"/>
        <v>3.7218101038248186E-2</v>
      </c>
      <c r="X53" s="79">
        <f t="shared" si="10"/>
        <v>0.4819779247604199</v>
      </c>
      <c r="Y53" s="79">
        <f t="shared" si="10"/>
        <v>-0.13977525523322776</v>
      </c>
      <c r="Z53" s="79">
        <f t="shared" si="10"/>
        <v>0.49433808591956763</v>
      </c>
      <c r="AA53" s="79">
        <f t="shared" si="10"/>
        <v>1.2296808702197799</v>
      </c>
      <c r="AC53" s="13">
        <f t="shared" si="8"/>
        <v>41861</v>
      </c>
      <c r="AD53" s="79">
        <f t="shared" si="11"/>
        <v>7.4436775846944414E-3</v>
      </c>
      <c r="AE53" s="79">
        <f t="shared" si="11"/>
        <v>0.16641082980006416</v>
      </c>
      <c r="AF53" s="79">
        <f t="shared" si="11"/>
        <v>0.10566565115594662</v>
      </c>
      <c r="AG53" s="79">
        <f t="shared" si="11"/>
        <v>0.19972619694707494</v>
      </c>
      <c r="AH53" s="79">
        <f t="shared" si="11"/>
        <v>8.1025790247221563E-2</v>
      </c>
    </row>
    <row r="54" spans="8:34">
      <c r="H54" s="159">
        <v>41154</v>
      </c>
      <c r="I54" s="78">
        <v>2204.8679999999999</v>
      </c>
      <c r="J54" s="78">
        <v>1522.8101999999999</v>
      </c>
      <c r="K54" s="78">
        <v>1343.1147000000001</v>
      </c>
      <c r="L54" s="78">
        <v>1458.3849</v>
      </c>
      <c r="M54" s="78">
        <v>1099.0418999999999</v>
      </c>
      <c r="O54" s="13">
        <f t="shared" si="12"/>
        <v>41154</v>
      </c>
      <c r="P54" s="2">
        <f t="shared" si="13"/>
        <v>-0.21362952564577187</v>
      </c>
      <c r="Q54" s="2">
        <f t="shared" si="14"/>
        <v>-0.28155944149971346</v>
      </c>
      <c r="R54" s="2">
        <f t="shared" si="15"/>
        <v>-0.23644152787111405</v>
      </c>
      <c r="S54" s="2">
        <f t="shared" si="16"/>
        <v>-0.31891290200328259</v>
      </c>
      <c r="T54" s="2">
        <f t="shared" si="17"/>
        <v>-0.1091598303301925</v>
      </c>
      <c r="V54" s="13">
        <f t="shared" si="6"/>
        <v>41518</v>
      </c>
      <c r="W54" s="79">
        <f t="shared" si="10"/>
        <v>4.945511477331066E-2</v>
      </c>
      <c r="X54" s="79">
        <f t="shared" si="10"/>
        <v>0.42256027704568844</v>
      </c>
      <c r="Y54" s="79">
        <f t="shared" si="10"/>
        <v>-0.13173580782043415</v>
      </c>
      <c r="Z54" s="79">
        <f t="shared" si="10"/>
        <v>0.4350746500460887</v>
      </c>
      <c r="AA54" s="79">
        <f t="shared" si="10"/>
        <v>1.0887957046951531</v>
      </c>
      <c r="AC54" s="13">
        <f t="shared" si="8"/>
        <v>41868</v>
      </c>
      <c r="AD54" s="79">
        <f t="shared" si="11"/>
        <v>2.0193093076221746E-2</v>
      </c>
      <c r="AE54" s="79">
        <f t="shared" si="11"/>
        <v>0.19626330610597598</v>
      </c>
      <c r="AF54" s="79">
        <f t="shared" si="11"/>
        <v>0.12979377769301848</v>
      </c>
      <c r="AG54" s="79">
        <f t="shared" si="11"/>
        <v>0.22478512022029618</v>
      </c>
      <c r="AH54" s="79">
        <f t="shared" si="11"/>
        <v>0.12753374390266226</v>
      </c>
    </row>
    <row r="55" spans="8:34">
      <c r="H55" s="159">
        <v>41161</v>
      </c>
      <c r="I55" s="78">
        <v>2317.1790000000001</v>
      </c>
      <c r="J55" s="78">
        <v>1609.6937</v>
      </c>
      <c r="K55" s="78">
        <v>1371.5404000000001</v>
      </c>
      <c r="L55" s="78">
        <v>1558.8364999999999</v>
      </c>
      <c r="M55" s="78">
        <v>1151.5721000000001</v>
      </c>
      <c r="O55" s="13">
        <f t="shared" si="12"/>
        <v>41161</v>
      </c>
      <c r="P55" s="2">
        <f t="shared" si="13"/>
        <v>-0.17357358835374448</v>
      </c>
      <c r="Q55" s="2">
        <f t="shared" si="14"/>
        <v>-0.24056902111478318</v>
      </c>
      <c r="R55" s="2">
        <f t="shared" si="15"/>
        <v>-0.22028156471890226</v>
      </c>
      <c r="S55" s="2">
        <f t="shared" si="16"/>
        <v>-0.27200053426474735</v>
      </c>
      <c r="T55" s="2">
        <f t="shared" si="17"/>
        <v>-6.6580914748548992E-2</v>
      </c>
      <c r="V55" s="13">
        <f t="shared" si="6"/>
        <v>41525</v>
      </c>
      <c r="W55" s="79">
        <f t="shared" si="10"/>
        <v>6.9352904572972163E-2</v>
      </c>
      <c r="X55" s="79">
        <f t="shared" si="10"/>
        <v>0.49577425998328617</v>
      </c>
      <c r="Y55" s="79">
        <f t="shared" si="10"/>
        <v>-0.1290560664699747</v>
      </c>
      <c r="Z55" s="79">
        <f t="shared" si="10"/>
        <v>0.50121493989686816</v>
      </c>
      <c r="AA55" s="79">
        <f t="shared" si="10"/>
        <v>1.2763914642380789</v>
      </c>
      <c r="AC55" s="13">
        <f t="shared" si="8"/>
        <v>41875</v>
      </c>
      <c r="AD55" s="79">
        <f t="shared" si="11"/>
        <v>2.2236819928173501E-2</v>
      </c>
      <c r="AE55" s="79">
        <f t="shared" si="11"/>
        <v>0.23280616305495294</v>
      </c>
      <c r="AF55" s="79">
        <f t="shared" si="11"/>
        <v>0.10609628852669539</v>
      </c>
      <c r="AG55" s="79">
        <f t="shared" si="11"/>
        <v>0.27302379598136772</v>
      </c>
      <c r="AH55" s="79">
        <f t="shared" si="11"/>
        <v>0.15899766256010217</v>
      </c>
    </row>
    <row r="56" spans="8:34">
      <c r="H56" s="159">
        <v>41168</v>
      </c>
      <c r="I56" s="78">
        <v>2315.5419999999999</v>
      </c>
      <c r="J56" s="78">
        <v>1615.1858</v>
      </c>
      <c r="K56" s="78">
        <v>1346.6679999999999</v>
      </c>
      <c r="L56" s="78">
        <v>1573.4443000000001</v>
      </c>
      <c r="M56" s="78">
        <v>1154.0171</v>
      </c>
      <c r="O56" s="13">
        <f t="shared" si="12"/>
        <v>41168</v>
      </c>
      <c r="P56" s="2">
        <f t="shared" si="13"/>
        <v>-0.17415742759787067</v>
      </c>
      <c r="Q56" s="2">
        <f t="shared" si="14"/>
        <v>-0.237977925132277</v>
      </c>
      <c r="R56" s="2">
        <f t="shared" si="15"/>
        <v>-0.23442148273348329</v>
      </c>
      <c r="S56" s="2">
        <f t="shared" si="16"/>
        <v>-0.26517847781715476</v>
      </c>
      <c r="T56" s="2">
        <f t="shared" si="17"/>
        <v>-6.4599093841773203E-2</v>
      </c>
      <c r="V56" s="13">
        <f t="shared" si="6"/>
        <v>41532</v>
      </c>
      <c r="W56" s="79">
        <f t="shared" si="10"/>
        <v>0.12882131719449874</v>
      </c>
      <c r="X56" s="79">
        <f t="shared" si="10"/>
        <v>0.44698932276655357</v>
      </c>
      <c r="Y56" s="79">
        <f t="shared" si="10"/>
        <v>-9.1538496302661421E-2</v>
      </c>
      <c r="Z56" s="79">
        <f t="shared" si="10"/>
        <v>0.45009613031511764</v>
      </c>
      <c r="AA56" s="79">
        <f t="shared" si="10"/>
        <v>1.1345489193815088</v>
      </c>
      <c r="AC56" s="13">
        <f t="shared" si="8"/>
        <v>41880</v>
      </c>
      <c r="AD56" s="79">
        <f t="shared" si="11"/>
        <v>1.0534981913730368E-2</v>
      </c>
      <c r="AE56" s="79">
        <f t="shared" si="11"/>
        <v>0.20364159117621083</v>
      </c>
      <c r="AF56" s="79">
        <f t="shared" si="11"/>
        <v>9.3793110899670351E-2</v>
      </c>
      <c r="AG56" s="79">
        <f t="shared" si="11"/>
        <v>0.243557715757035</v>
      </c>
      <c r="AH56" s="79">
        <f t="shared" si="11"/>
        <v>0.12280119041292448</v>
      </c>
    </row>
    <row r="57" spans="8:34">
      <c r="H57" s="159">
        <v>41175</v>
      </c>
      <c r="I57" s="78">
        <v>2199.0630000000001</v>
      </c>
      <c r="J57" s="78">
        <v>1523.9187999999999</v>
      </c>
      <c r="K57" s="78">
        <v>1247.1780000000001</v>
      </c>
      <c r="L57" s="78">
        <v>1486.7202</v>
      </c>
      <c r="M57" s="78">
        <v>1106.6837</v>
      </c>
      <c r="O57" s="13">
        <f t="shared" si="12"/>
        <v>41175</v>
      </c>
      <c r="P57" s="2">
        <f t="shared" si="13"/>
        <v>-0.21569989022252933</v>
      </c>
      <c r="Q57" s="2">
        <f t="shared" si="14"/>
        <v>-0.28103641952156189</v>
      </c>
      <c r="R57" s="2">
        <f t="shared" si="15"/>
        <v>-0.29098138219114145</v>
      </c>
      <c r="S57" s="2">
        <f t="shared" si="16"/>
        <v>-0.30567990209505103</v>
      </c>
      <c r="T57" s="2">
        <f t="shared" si="17"/>
        <v>-0.10296568758769753</v>
      </c>
      <c r="V57" s="13">
        <f t="shared" si="6"/>
        <v>41539</v>
      </c>
      <c r="W57" s="79">
        <f t="shared" si="10"/>
        <v>0.10324518293158613</v>
      </c>
      <c r="X57" s="79">
        <f t="shared" si="10"/>
        <v>0.46389668259379957</v>
      </c>
      <c r="Y57" s="79">
        <f t="shared" si="10"/>
        <v>-6.7420005156670682E-2</v>
      </c>
      <c r="Z57" s="79">
        <f t="shared" si="10"/>
        <v>0.4533502781055947</v>
      </c>
      <c r="AA57" s="79">
        <f t="shared" si="10"/>
        <v>1.1992890352951968</v>
      </c>
      <c r="AC57" s="20"/>
      <c r="AD57" s="21"/>
      <c r="AE57" s="21"/>
      <c r="AF57" s="21"/>
      <c r="AG57" s="2"/>
      <c r="AH57" s="2"/>
    </row>
    <row r="58" spans="8:34">
      <c r="H58" s="159">
        <v>41182</v>
      </c>
      <c r="I58" s="78">
        <v>2293.1060000000002</v>
      </c>
      <c r="J58" s="78">
        <v>1566.9</v>
      </c>
      <c r="K58" s="78">
        <v>1311.14</v>
      </c>
      <c r="L58" s="78">
        <v>1523.77</v>
      </c>
      <c r="M58" s="78">
        <v>1122.1358</v>
      </c>
      <c r="O58" s="13">
        <f t="shared" si="12"/>
        <v>41182</v>
      </c>
      <c r="P58" s="2">
        <f t="shared" si="13"/>
        <v>-0.18215927077515437</v>
      </c>
      <c r="Q58" s="2">
        <f t="shared" si="14"/>
        <v>-0.26075849037910359</v>
      </c>
      <c r="R58" s="2">
        <f t="shared" si="15"/>
        <v>-0.25461909161811158</v>
      </c>
      <c r="S58" s="2">
        <f t="shared" si="16"/>
        <v>-0.28837710311286269</v>
      </c>
      <c r="T58" s="2">
        <f t="shared" si="17"/>
        <v>-9.0440822625083461E-2</v>
      </c>
      <c r="V58" s="13">
        <f t="shared" si="6"/>
        <v>41546</v>
      </c>
      <c r="W58" s="79">
        <f t="shared" si="10"/>
        <v>8.6219673921522855E-2</v>
      </c>
      <c r="X58" s="79">
        <f t="shared" si="10"/>
        <v>0.51214301033707299</v>
      </c>
      <c r="Y58" s="79">
        <f t="shared" si="10"/>
        <v>-0.12369636040764054</v>
      </c>
      <c r="Z58" s="79">
        <f t="shared" si="10"/>
        <v>0.5088153340040753</v>
      </c>
      <c r="AA58" s="79">
        <f t="shared" si="10"/>
        <v>1.3402567272457948</v>
      </c>
      <c r="AC58" s="20"/>
      <c r="AD58" s="21"/>
      <c r="AE58" s="21"/>
      <c r="AF58" s="21"/>
      <c r="AG58" s="2"/>
      <c r="AH58" s="2"/>
    </row>
    <row r="59" spans="8:34">
      <c r="H59" s="159">
        <v>41196</v>
      </c>
      <c r="I59" s="78">
        <v>2304.5309999999999</v>
      </c>
      <c r="J59" s="78">
        <v>1564.46</v>
      </c>
      <c r="K59" s="78">
        <v>1314.69</v>
      </c>
      <c r="L59" s="78">
        <v>1518.66</v>
      </c>
      <c r="M59" s="78">
        <v>1122.3014000000001</v>
      </c>
      <c r="O59" s="13">
        <f t="shared" si="12"/>
        <v>41196</v>
      </c>
      <c r="P59" s="2">
        <f t="shared" si="13"/>
        <v>-0.17808452223261262</v>
      </c>
      <c r="Q59" s="2">
        <f t="shared" si="14"/>
        <v>-0.26190964825993523</v>
      </c>
      <c r="R59" s="2">
        <f t="shared" si="15"/>
        <v>-0.25260092252498989</v>
      </c>
      <c r="S59" s="2">
        <f t="shared" si="16"/>
        <v>-0.29076354791955483</v>
      </c>
      <c r="T59" s="2">
        <f t="shared" si="17"/>
        <v>-9.0306593773483379E-2</v>
      </c>
      <c r="V59" s="13">
        <f t="shared" si="6"/>
        <v>41553</v>
      </c>
      <c r="W59" s="79">
        <f t="shared" si="10"/>
        <v>9.2599194146769648E-2</v>
      </c>
      <c r="X59" s="79">
        <f t="shared" si="10"/>
        <v>0.54632087439393318</v>
      </c>
      <c r="Y59" s="79">
        <f t="shared" si="10"/>
        <v>-0.12101654460337619</v>
      </c>
      <c r="Z59" s="79">
        <f t="shared" si="10"/>
        <v>0.53978898163303812</v>
      </c>
      <c r="AA59" s="79">
        <f t="shared" si="10"/>
        <v>1.42622970061469</v>
      </c>
      <c r="AC59" s="20"/>
      <c r="AD59" s="21"/>
      <c r="AE59" s="21"/>
      <c r="AF59" s="21"/>
      <c r="AG59" s="2"/>
      <c r="AH59" s="2"/>
    </row>
    <row r="60" spans="8:34">
      <c r="H60" s="159">
        <v>41203</v>
      </c>
      <c r="I60" s="78">
        <v>2332.4699999999998</v>
      </c>
      <c r="J60" s="78">
        <v>1545.86</v>
      </c>
      <c r="K60" s="78">
        <v>1314.68</v>
      </c>
      <c r="L60" s="78">
        <v>1493.73</v>
      </c>
      <c r="M60" s="78">
        <v>1116.0943</v>
      </c>
      <c r="O60" s="13">
        <f t="shared" si="12"/>
        <v>41203</v>
      </c>
      <c r="P60" s="2">
        <f t="shared" si="13"/>
        <v>-0.16812002336783582</v>
      </c>
      <c r="Q60" s="2">
        <f t="shared" si="14"/>
        <v>-0.27068486817119231</v>
      </c>
      <c r="R60" s="2">
        <f t="shared" si="15"/>
        <v>-0.25260660750835073</v>
      </c>
      <c r="S60" s="2">
        <f t="shared" si="16"/>
        <v>-0.3024062228766653</v>
      </c>
      <c r="T60" s="2">
        <f t="shared" si="17"/>
        <v>-9.5337825082460359E-2</v>
      </c>
      <c r="V60" s="13">
        <f t="shared" si="6"/>
        <v>41560</v>
      </c>
      <c r="W60" s="79">
        <f t="shared" si="10"/>
        <v>0.1195717838891035</v>
      </c>
      <c r="X60" s="79">
        <f t="shared" si="10"/>
        <v>0.62337249908097569</v>
      </c>
      <c r="Y60" s="79">
        <f t="shared" si="10"/>
        <v>-6.2060448001946655E-2</v>
      </c>
      <c r="Z60" s="79">
        <f t="shared" si="10"/>
        <v>0.62557243975853027</v>
      </c>
      <c r="AA60" s="79">
        <f t="shared" si="10"/>
        <v>1.4918262897893158</v>
      </c>
      <c r="AC60" s="20"/>
      <c r="AD60" s="21"/>
      <c r="AE60" s="21"/>
      <c r="AF60" s="21"/>
      <c r="AG60" s="2"/>
      <c r="AH60" s="2"/>
    </row>
    <row r="61" spans="8:34">
      <c r="H61" s="159">
        <v>41210</v>
      </c>
      <c r="I61" s="78">
        <v>2247.9070000000002</v>
      </c>
      <c r="J61" s="78">
        <v>1490.61</v>
      </c>
      <c r="K61" s="78">
        <v>1282.7</v>
      </c>
      <c r="L61" s="78">
        <v>1438.07</v>
      </c>
      <c r="M61" s="78">
        <v>1067.27</v>
      </c>
      <c r="O61" s="13">
        <f t="shared" si="12"/>
        <v>41210</v>
      </c>
      <c r="P61" s="2">
        <f t="shared" si="13"/>
        <v>-0.19827958231776677</v>
      </c>
      <c r="Q61" s="2">
        <f t="shared" si="14"/>
        <v>-0.2967510455957596</v>
      </c>
      <c r="R61" s="2">
        <f t="shared" si="15"/>
        <v>-0.27078718429652959</v>
      </c>
      <c r="S61" s="2">
        <f t="shared" si="16"/>
        <v>-0.32840025769867798</v>
      </c>
      <c r="T61" s="2">
        <f t="shared" si="17"/>
        <v>-0.13491288377313415</v>
      </c>
      <c r="V61" s="13">
        <f t="shared" si="6"/>
        <v>41567</v>
      </c>
      <c r="W61" s="79">
        <f t="shared" si="10"/>
        <v>0.10031711648951336</v>
      </c>
      <c r="X61" s="79">
        <f t="shared" si="10"/>
        <v>0.58566313779616164</v>
      </c>
      <c r="Y61" s="79">
        <f t="shared" si="10"/>
        <v>-8.6178864694132273E-2</v>
      </c>
      <c r="Z61" s="79">
        <f t="shared" si="10"/>
        <v>0.59031610927951883</v>
      </c>
      <c r="AA61" s="79">
        <f t="shared" si="10"/>
        <v>1.4262632753127975</v>
      </c>
      <c r="AC61" s="20"/>
      <c r="AD61" s="21"/>
      <c r="AE61" s="21"/>
      <c r="AF61" s="21"/>
      <c r="AG61" s="2"/>
      <c r="AH61" s="2"/>
    </row>
    <row r="62" spans="8:34">
      <c r="H62" s="159">
        <v>41217</v>
      </c>
      <c r="I62" s="78">
        <v>2306.7739999999999</v>
      </c>
      <c r="J62" s="78">
        <v>1493.75</v>
      </c>
      <c r="K62" s="78">
        <v>1282.7</v>
      </c>
      <c r="L62" s="78">
        <v>1432.64</v>
      </c>
      <c r="M62" s="78">
        <v>1103.5782999999999</v>
      </c>
      <c r="O62" s="13">
        <f t="shared" si="12"/>
        <v>41217</v>
      </c>
      <c r="P62" s="2">
        <f t="shared" si="13"/>
        <v>-0.17728455190605497</v>
      </c>
      <c r="Q62" s="2">
        <f t="shared" si="14"/>
        <v>-0.295269637503214</v>
      </c>
      <c r="R62" s="2">
        <f t="shared" si="15"/>
        <v>-0.27078718429652959</v>
      </c>
      <c r="S62" s="2">
        <f t="shared" si="16"/>
        <v>-0.3309361471899378</v>
      </c>
      <c r="T62" s="2">
        <f t="shared" si="17"/>
        <v>-0.10548280277947752</v>
      </c>
      <c r="V62" s="13">
        <f t="shared" si="6"/>
        <v>41574</v>
      </c>
      <c r="W62" s="79">
        <f t="shared" si="10"/>
        <v>7.4240725521890871E-2</v>
      </c>
      <c r="X62" s="79">
        <f t="shared" si="10"/>
        <v>0.47386443826026414</v>
      </c>
      <c r="Y62" s="79">
        <f t="shared" si="10"/>
        <v>-9.9578018169260041E-2</v>
      </c>
      <c r="Z62" s="79">
        <f t="shared" si="10"/>
        <v>0.47943214442223026</v>
      </c>
      <c r="AA62" s="79">
        <f t="shared" si="10"/>
        <v>1.1926267779235715</v>
      </c>
      <c r="AC62" s="20"/>
      <c r="AD62" s="21"/>
      <c r="AE62" s="21"/>
      <c r="AF62" s="21"/>
      <c r="AG62" s="2"/>
      <c r="AH62" s="2"/>
    </row>
    <row r="63" spans="8:34">
      <c r="H63" s="159">
        <v>41224</v>
      </c>
      <c r="I63" s="78">
        <v>2240.924</v>
      </c>
      <c r="J63" s="78">
        <v>1436.59</v>
      </c>
      <c r="K63" s="78">
        <v>1229.4000000000001</v>
      </c>
      <c r="L63" s="78">
        <v>1376.25</v>
      </c>
      <c r="M63" s="78">
        <v>1071.8958</v>
      </c>
      <c r="O63" s="13">
        <f t="shared" si="12"/>
        <v>41224</v>
      </c>
      <c r="P63" s="2">
        <f t="shared" si="13"/>
        <v>-0.20077008289304643</v>
      </c>
      <c r="Q63" s="2">
        <f t="shared" si="14"/>
        <v>-0.32223692621974387</v>
      </c>
      <c r="R63" s="2">
        <f t="shared" si="15"/>
        <v>-0.30108814561016095</v>
      </c>
      <c r="S63" s="2">
        <f t="shared" si="16"/>
        <v>-0.35727110269862072</v>
      </c>
      <c r="T63" s="2">
        <f t="shared" si="17"/>
        <v>-0.13116339209601191</v>
      </c>
      <c r="V63" s="13">
        <f t="shared" si="6"/>
        <v>41581</v>
      </c>
      <c r="W63" s="79">
        <f t="shared" si="10"/>
        <v>8.1679266060372013E-2</v>
      </c>
      <c r="X63" s="79">
        <f t="shared" si="10"/>
        <v>0.40516605418061946</v>
      </c>
      <c r="Y63" s="79">
        <f t="shared" si="10"/>
        <v>-8.6178790240327263E-2</v>
      </c>
      <c r="Z63" s="79">
        <f t="shared" si="10"/>
        <v>0.4026165520501479</v>
      </c>
      <c r="AA63" s="79">
        <f t="shared" si="10"/>
        <v>1.050047591452155</v>
      </c>
      <c r="AC63" s="20"/>
      <c r="AD63" s="21"/>
      <c r="AE63" s="21"/>
      <c r="AF63" s="21"/>
      <c r="AG63" s="2"/>
      <c r="AH63" s="2"/>
    </row>
    <row r="64" spans="8:34">
      <c r="H64" s="159">
        <v>41231</v>
      </c>
      <c r="I64" s="78">
        <v>2177.2399999999998</v>
      </c>
      <c r="J64" s="78">
        <v>1364.03</v>
      </c>
      <c r="K64" s="78">
        <v>1168.99</v>
      </c>
      <c r="L64" s="78">
        <v>1306.01</v>
      </c>
      <c r="M64" s="78">
        <v>1018.4218</v>
      </c>
      <c r="O64" s="13">
        <f t="shared" si="12"/>
        <v>41231</v>
      </c>
      <c r="P64" s="2">
        <f t="shared" si="13"/>
        <v>-0.22348310575372332</v>
      </c>
      <c r="Q64" s="2">
        <f t="shared" si="14"/>
        <v>-0.35646971959398099</v>
      </c>
      <c r="R64" s="2">
        <f t="shared" si="15"/>
        <v>-0.33543113009339687</v>
      </c>
      <c r="S64" s="2">
        <f t="shared" si="16"/>
        <v>-0.39007421096125383</v>
      </c>
      <c r="T64" s="2">
        <f t="shared" si="17"/>
        <v>-0.17450731486449167</v>
      </c>
      <c r="V64" s="13">
        <f t="shared" si="6"/>
        <v>41588</v>
      </c>
      <c r="W64" s="79">
        <f t="shared" si="10"/>
        <v>4.6749737399245817E-2</v>
      </c>
      <c r="X64" s="79">
        <f t="shared" si="10"/>
        <v>0.37821443539056943</v>
      </c>
      <c r="Y64" s="79">
        <f t="shared" si="10"/>
        <v>-0.11297702273677757</v>
      </c>
      <c r="Z64" s="79">
        <f t="shared" si="10"/>
        <v>0.38840158040583117</v>
      </c>
      <c r="AA64" s="79">
        <f t="shared" si="10"/>
        <v>0.96419426775266714</v>
      </c>
      <c r="AC64" s="20"/>
      <c r="AD64" s="21"/>
      <c r="AE64" s="21"/>
      <c r="AF64" s="21"/>
      <c r="AG64" s="2"/>
      <c r="AH64" s="2"/>
    </row>
    <row r="65" spans="8:34">
      <c r="H65" s="159">
        <v>41238</v>
      </c>
      <c r="I65" s="78">
        <v>2192.6759999999999</v>
      </c>
      <c r="J65" s="78">
        <v>1370.55</v>
      </c>
      <c r="K65" s="78">
        <v>1154.77</v>
      </c>
      <c r="L65" s="78">
        <v>1317.37</v>
      </c>
      <c r="M65" s="78">
        <v>1027.2358999999999</v>
      </c>
      <c r="O65" s="13">
        <f t="shared" si="12"/>
        <v>41238</v>
      </c>
      <c r="P65" s="2">
        <f t="shared" si="13"/>
        <v>-0.21797782623488948</v>
      </c>
      <c r="Q65" s="2">
        <f t="shared" si="14"/>
        <v>-0.35339367476487371</v>
      </c>
      <c r="R65" s="2">
        <f t="shared" si="15"/>
        <v>-0.34351517643260587</v>
      </c>
      <c r="S65" s="2">
        <f t="shared" si="16"/>
        <v>-0.38476892465909684</v>
      </c>
      <c r="T65" s="2">
        <f t="shared" si="17"/>
        <v>-0.16736295181565197</v>
      </c>
      <c r="V65" s="13">
        <f t="shared" si="6"/>
        <v>41595</v>
      </c>
      <c r="W65" s="79">
        <f t="shared" si="10"/>
        <v>6.6156341331998103E-2</v>
      </c>
      <c r="X65" s="79">
        <f t="shared" si="10"/>
        <v>0.42850244895916778</v>
      </c>
      <c r="Y65" s="79">
        <f t="shared" si="10"/>
        <v>-0.12101647014957095</v>
      </c>
      <c r="Z65" s="79">
        <f t="shared" si="10"/>
        <v>0.44284818088832378</v>
      </c>
      <c r="AA65" s="79">
        <f t="shared" ref="AA65:AA106" si="18">M115/M$54-1</f>
        <v>1.0688814502886563</v>
      </c>
      <c r="AC65" s="20"/>
      <c r="AD65" s="21"/>
      <c r="AE65" s="21"/>
      <c r="AF65" s="21"/>
      <c r="AG65" s="2"/>
      <c r="AH65" s="2"/>
    </row>
    <row r="66" spans="8:34">
      <c r="H66" s="159">
        <v>41245</v>
      </c>
      <c r="I66" s="78">
        <v>2139.6610000000001</v>
      </c>
      <c r="J66" s="78">
        <v>1280.69</v>
      </c>
      <c r="K66" s="78">
        <v>1126.3499999999999</v>
      </c>
      <c r="L66" s="78">
        <v>1220.24</v>
      </c>
      <c r="M66" s="78">
        <v>944.83439999999996</v>
      </c>
      <c r="O66" s="13">
        <f t="shared" si="12"/>
        <v>41245</v>
      </c>
      <c r="P66" s="2">
        <f t="shared" si="13"/>
        <v>-0.23688572942813702</v>
      </c>
      <c r="Q66" s="2">
        <f t="shared" si="14"/>
        <v>-0.39578836622861335</v>
      </c>
      <c r="R66" s="2">
        <f t="shared" si="15"/>
        <v>-0.35967189914430198</v>
      </c>
      <c r="S66" s="2">
        <f t="shared" si="16"/>
        <v>-0.43013005657181824</v>
      </c>
      <c r="T66" s="2">
        <f t="shared" si="17"/>
        <v>-0.23415436917748922</v>
      </c>
      <c r="V66" s="13">
        <f t="shared" si="6"/>
        <v>41602</v>
      </c>
      <c r="W66" s="79">
        <f t="shared" si="10"/>
        <v>8.7576217714620652E-2</v>
      </c>
      <c r="X66" s="79">
        <f t="shared" si="10"/>
        <v>0.48815157660488495</v>
      </c>
      <c r="Y66" s="79">
        <f t="shared" si="10"/>
        <v>-0.1076172422206384</v>
      </c>
      <c r="Z66" s="79">
        <f t="shared" si="10"/>
        <v>0.52099387479944426</v>
      </c>
      <c r="AA66" s="79">
        <f t="shared" si="18"/>
        <v>1.1034714873018037</v>
      </c>
      <c r="AC66" s="20"/>
      <c r="AD66" s="21"/>
      <c r="AE66" s="21"/>
      <c r="AF66" s="21"/>
      <c r="AG66" s="2"/>
      <c r="AH66" s="2"/>
    </row>
    <row r="67" spans="8:34">
      <c r="H67" s="159">
        <v>41252</v>
      </c>
      <c r="I67" s="78">
        <v>2246.7570000000001</v>
      </c>
      <c r="J67" s="78">
        <v>1349.22</v>
      </c>
      <c r="K67" s="78">
        <v>1193.8499999999999</v>
      </c>
      <c r="L67" s="78">
        <v>1285.96</v>
      </c>
      <c r="M67" s="78">
        <v>985.45</v>
      </c>
      <c r="O67" s="13">
        <f t="shared" si="12"/>
        <v>41252</v>
      </c>
      <c r="P67" s="2">
        <f t="shared" si="13"/>
        <v>-0.19868973206165508</v>
      </c>
      <c r="Q67" s="2">
        <f t="shared" si="14"/>
        <v>-0.36345687050181519</v>
      </c>
      <c r="R67" s="2">
        <f t="shared" si="15"/>
        <v>-0.32129826145818352</v>
      </c>
      <c r="S67" s="2">
        <f t="shared" si="16"/>
        <v>-0.39943785447870539</v>
      </c>
      <c r="T67" s="2">
        <f t="shared" si="17"/>
        <v>-0.2012329600890449</v>
      </c>
      <c r="V67" s="13">
        <f t="shared" si="6"/>
        <v>41609</v>
      </c>
      <c r="W67" s="79">
        <f t="shared" si="10"/>
        <v>0.10616327145207793</v>
      </c>
      <c r="X67" s="79">
        <f t="shared" si="10"/>
        <v>0.54915773482473385</v>
      </c>
      <c r="Y67" s="79">
        <f t="shared" si="10"/>
        <v>-7.8139268373728643E-2</v>
      </c>
      <c r="Z67" s="79">
        <f t="shared" si="10"/>
        <v>0.57702750487885623</v>
      </c>
      <c r="AA67" s="79">
        <f t="shared" si="18"/>
        <v>1.2276333595652726</v>
      </c>
      <c r="AC67" s="20"/>
      <c r="AD67" s="21"/>
      <c r="AE67" s="21"/>
      <c r="AF67" s="21"/>
      <c r="AG67" s="2"/>
      <c r="AH67" s="2"/>
    </row>
    <row r="68" spans="8:34">
      <c r="H68" s="159">
        <v>41259</v>
      </c>
      <c r="I68" s="78">
        <v>2355.8649999999998</v>
      </c>
      <c r="J68" s="78">
        <v>1390.48</v>
      </c>
      <c r="K68" s="78">
        <v>1218.72</v>
      </c>
      <c r="L68" s="78">
        <v>1328.06</v>
      </c>
      <c r="M68" s="78">
        <v>1018.7</v>
      </c>
      <c r="O68" s="13">
        <f t="shared" ref="O68:O99" si="19">H68</f>
        <v>41259</v>
      </c>
      <c r="P68" s="2">
        <f t="shared" si="13"/>
        <v>-0.15977615096934439</v>
      </c>
      <c r="Q68" s="2">
        <f t="shared" si="14"/>
        <v>-0.34399097945136003</v>
      </c>
      <c r="R68" s="2">
        <f t="shared" si="15"/>
        <v>-0.30715970783960911</v>
      </c>
      <c r="S68" s="2">
        <f t="shared" si="16"/>
        <v>-0.37977653816525359</v>
      </c>
      <c r="T68" s="2">
        <f t="shared" si="17"/>
        <v>-0.17428181687828914</v>
      </c>
      <c r="V68" s="13">
        <f t="shared" si="6"/>
        <v>41616</v>
      </c>
      <c r="W68" s="79">
        <f t="shared" si="10"/>
        <v>0.11221488089082876</v>
      </c>
      <c r="X68" s="79">
        <f t="shared" si="10"/>
        <v>0.4640250636619061</v>
      </c>
      <c r="Y68" s="79">
        <f t="shared" si="10"/>
        <v>-9.1538421848856188E-2</v>
      </c>
      <c r="Z68" s="79">
        <f t="shared" si="10"/>
        <v>0.49380928176093963</v>
      </c>
      <c r="AA68" s="79">
        <f t="shared" si="18"/>
        <v>1.0459272753841322</v>
      </c>
      <c r="AC68" s="20"/>
      <c r="AD68" s="21"/>
      <c r="AE68" s="21"/>
      <c r="AF68" s="21"/>
      <c r="AG68" s="2"/>
      <c r="AH68" s="2"/>
    </row>
    <row r="69" spans="8:34">
      <c r="H69" s="159">
        <v>41266</v>
      </c>
      <c r="I69" s="78">
        <v>2372.002</v>
      </c>
      <c r="J69" s="78">
        <v>1398.83</v>
      </c>
      <c r="K69" s="78">
        <v>1204.52</v>
      </c>
      <c r="L69" s="78">
        <v>1338.26</v>
      </c>
      <c r="M69" s="78">
        <v>1041.43</v>
      </c>
      <c r="O69" s="13">
        <f t="shared" si="19"/>
        <v>41266</v>
      </c>
      <c r="P69" s="2">
        <f t="shared" ref="P69:P100" si="20">I69/I$4-1</f>
        <v>-0.1540208584327144</v>
      </c>
      <c r="Q69" s="2">
        <f t="shared" ref="Q69:Q100" si="21">J69/J$4-1</f>
        <v>-0.34005156621162913</v>
      </c>
      <c r="R69" s="2">
        <f t="shared" ref="R69:R100" si="22">K69/K$4-1</f>
        <v>-0.31523238421209632</v>
      </c>
      <c r="S69" s="2">
        <f t="shared" ref="S69:S100" si="23">L69/L$4-1</f>
        <v>-0.37501298884465484</v>
      </c>
      <c r="T69" s="2">
        <f t="shared" ref="T69:T100" si="24">M69/M$4-1</f>
        <v>-0.15585777221120711</v>
      </c>
      <c r="V69" s="13">
        <f t="shared" ref="V69:V106" si="25">H119</f>
        <v>41623</v>
      </c>
      <c r="W69" s="79">
        <f t="shared" si="10"/>
        <v>9.1511600694463402E-2</v>
      </c>
      <c r="X69" s="79">
        <f t="shared" si="10"/>
        <v>0.47105877016058884</v>
      </c>
      <c r="Y69" s="79">
        <f t="shared" si="10"/>
        <v>-0.10761731667444341</v>
      </c>
      <c r="Z69" s="79">
        <f t="shared" si="10"/>
        <v>0.48918142254489871</v>
      </c>
      <c r="AA69" s="79">
        <f t="shared" si="18"/>
        <v>1.1331091198615812</v>
      </c>
      <c r="AC69" s="20"/>
      <c r="AD69" s="21"/>
      <c r="AE69" s="21"/>
      <c r="AF69" s="21"/>
      <c r="AG69" s="2"/>
      <c r="AH69" s="2"/>
    </row>
    <row r="70" spans="8:34">
      <c r="H70" s="159">
        <v>41273</v>
      </c>
      <c r="I70" s="78">
        <v>2480.049</v>
      </c>
      <c r="J70" s="78">
        <v>1466.8</v>
      </c>
      <c r="K70" s="78">
        <v>1232.95</v>
      </c>
      <c r="L70" s="78">
        <v>1416.17</v>
      </c>
      <c r="M70" s="78">
        <v>1079.1300000000001</v>
      </c>
      <c r="O70" s="13">
        <f t="shared" si="19"/>
        <v>41273</v>
      </c>
      <c r="P70" s="2">
        <f t="shared" si="20"/>
        <v>-0.11548568506063439</v>
      </c>
      <c r="Q70" s="2">
        <f t="shared" si="21"/>
        <v>-0.30798427065420209</v>
      </c>
      <c r="R70" s="2">
        <f t="shared" si="22"/>
        <v>-0.29906997651703915</v>
      </c>
      <c r="S70" s="2">
        <f t="shared" si="23"/>
        <v>-0.33862787829878704</v>
      </c>
      <c r="T70" s="2">
        <f t="shared" si="24"/>
        <v>-0.12529963389404941</v>
      </c>
      <c r="V70" s="13">
        <f t="shared" si="25"/>
        <v>41630</v>
      </c>
      <c r="W70" s="79">
        <f t="shared" ref="W70:Z106" si="26">I120/I$54-1</f>
        <v>3.3230107199161196E-2</v>
      </c>
      <c r="X70" s="79">
        <f t="shared" si="26"/>
        <v>0.39838411904517046</v>
      </c>
      <c r="Y70" s="79">
        <f t="shared" si="26"/>
        <v>-0.14245507103749233</v>
      </c>
      <c r="Z70" s="79">
        <f t="shared" si="26"/>
        <v>0.41602165518855827</v>
      </c>
      <c r="AA70" s="79">
        <f t="shared" si="18"/>
        <v>1.0142179292709406</v>
      </c>
      <c r="AC70" s="20"/>
      <c r="AD70" s="21"/>
      <c r="AE70" s="21"/>
      <c r="AF70" s="21"/>
      <c r="AG70" s="2"/>
      <c r="AH70" s="2"/>
    </row>
    <row r="71" spans="8:34">
      <c r="H71" s="159">
        <v>41280</v>
      </c>
      <c r="I71" s="78">
        <v>2524.4090000000001</v>
      </c>
      <c r="J71" s="78">
        <v>1474.69</v>
      </c>
      <c r="K71" s="78">
        <v>1240.06</v>
      </c>
      <c r="L71" s="78">
        <v>1428.9</v>
      </c>
      <c r="M71" s="78">
        <v>1065.45</v>
      </c>
      <c r="O71" s="13">
        <f t="shared" si="19"/>
        <v>41280</v>
      </c>
      <c r="P71" s="2">
        <f t="shared" si="20"/>
        <v>-9.9664604505084742E-2</v>
      </c>
      <c r="Q71" s="2">
        <f t="shared" si="21"/>
        <v>-0.30426187898216883</v>
      </c>
      <c r="R71" s="2">
        <f t="shared" si="22"/>
        <v>-0.29502795334743481</v>
      </c>
      <c r="S71" s="2">
        <f t="shared" si="23"/>
        <v>-0.33268278194082401</v>
      </c>
      <c r="T71" s="2">
        <f t="shared" si="24"/>
        <v>-0.13638810424361747</v>
      </c>
      <c r="V71" s="13">
        <f t="shared" si="25"/>
        <v>41637</v>
      </c>
      <c r="W71" s="79">
        <f t="shared" si="26"/>
        <v>4.472376577645476E-2</v>
      </c>
      <c r="X71" s="79">
        <f t="shared" si="26"/>
        <v>0.41134949056684822</v>
      </c>
      <c r="Y71" s="79">
        <f t="shared" si="26"/>
        <v>-0.14245514549129734</v>
      </c>
      <c r="Z71" s="79">
        <f t="shared" si="26"/>
        <v>0.41846586590412427</v>
      </c>
      <c r="AA71" s="79">
        <f t="shared" si="18"/>
        <v>1.0899445234981489</v>
      </c>
      <c r="AC71" s="20"/>
      <c r="AD71" s="21"/>
      <c r="AE71" s="21"/>
      <c r="AF71" s="21"/>
      <c r="AG71" s="2"/>
      <c r="AH71" s="2"/>
    </row>
    <row r="72" spans="8:34">
      <c r="H72" s="159">
        <v>41287</v>
      </c>
      <c r="I72" s="78">
        <v>2483.23</v>
      </c>
      <c r="J72" s="78">
        <v>1537.77</v>
      </c>
      <c r="K72" s="78">
        <v>1232.95</v>
      </c>
      <c r="L72" s="78">
        <v>1492.54</v>
      </c>
      <c r="M72" s="78">
        <v>1171.3399999999999</v>
      </c>
      <c r="O72" s="13">
        <f t="shared" si="19"/>
        <v>41287</v>
      </c>
      <c r="P72" s="2">
        <f t="shared" si="20"/>
        <v>-0.11435117520384441</v>
      </c>
      <c r="Q72" s="2">
        <f t="shared" si="21"/>
        <v>-0.27450161704657239</v>
      </c>
      <c r="R72" s="2">
        <f t="shared" si="22"/>
        <v>-0.29906997651703915</v>
      </c>
      <c r="S72" s="2">
        <f t="shared" si="23"/>
        <v>-0.30296197029740191</v>
      </c>
      <c r="T72" s="2">
        <f t="shared" si="24"/>
        <v>-5.0557831925213792E-2</v>
      </c>
      <c r="V72" s="13">
        <f t="shared" si="25"/>
        <v>41644</v>
      </c>
      <c r="W72" s="79">
        <f t="shared" si="26"/>
        <v>3.8964237314886851E-2</v>
      </c>
      <c r="X72" s="79">
        <f t="shared" si="26"/>
        <v>0.44719913223591501</v>
      </c>
      <c r="Y72" s="79">
        <f t="shared" si="26"/>
        <v>-0.15049466735789585</v>
      </c>
      <c r="Z72" s="79">
        <f t="shared" si="26"/>
        <v>0.461296054285806</v>
      </c>
      <c r="AA72" s="79">
        <f t="shared" si="18"/>
        <v>1.1494352490109794</v>
      </c>
      <c r="AC72" s="20"/>
      <c r="AD72" s="21"/>
      <c r="AE72" s="21"/>
      <c r="AF72" s="21"/>
      <c r="AG72" s="2"/>
      <c r="AH72" s="2"/>
    </row>
    <row r="73" spans="8:34">
      <c r="H73" s="159">
        <v>41294</v>
      </c>
      <c r="I73" s="78">
        <v>2595.4389999999999</v>
      </c>
      <c r="J73" s="78">
        <v>1586.96</v>
      </c>
      <c r="K73" s="78">
        <v>1275.5899999999999</v>
      </c>
      <c r="L73" s="78">
        <v>1539.03</v>
      </c>
      <c r="M73" s="78">
        <v>1209.79</v>
      </c>
      <c r="O73" s="13">
        <f t="shared" si="19"/>
        <v>41294</v>
      </c>
      <c r="P73" s="2">
        <f t="shared" si="20"/>
        <v>-7.4331616410840184E-2</v>
      </c>
      <c r="Q73" s="2">
        <f t="shared" si="21"/>
        <v>-0.25129446288341462</v>
      </c>
      <c r="R73" s="2">
        <f t="shared" si="22"/>
        <v>-0.27482920746613415</v>
      </c>
      <c r="S73" s="2">
        <f t="shared" si="23"/>
        <v>-0.28125045971753548</v>
      </c>
      <c r="T73" s="2">
        <f t="shared" si="24"/>
        <v>-1.9391773084505237E-2</v>
      </c>
      <c r="V73" s="13">
        <f t="shared" si="25"/>
        <v>41651</v>
      </c>
      <c r="W73" s="79">
        <f t="shared" si="26"/>
        <v>-7.7102121305294702E-6</v>
      </c>
      <c r="X73" s="79">
        <f t="shared" si="26"/>
        <v>0.40406440671332522</v>
      </c>
      <c r="Y73" s="79">
        <f t="shared" si="26"/>
        <v>-0.19605168493800285</v>
      </c>
      <c r="Z73" s="79">
        <f t="shared" si="26"/>
        <v>0.40290529612587167</v>
      </c>
      <c r="AA73" s="79">
        <f t="shared" si="18"/>
        <v>1.1799906809740377</v>
      </c>
      <c r="AC73" s="20"/>
      <c r="AD73" s="21"/>
      <c r="AE73" s="21"/>
      <c r="AF73" s="21"/>
      <c r="AG73" s="2"/>
      <c r="AH73" s="2"/>
    </row>
    <row r="74" spans="8:34">
      <c r="H74" s="159">
        <v>41301</v>
      </c>
      <c r="I74" s="78">
        <v>2571.674</v>
      </c>
      <c r="J74" s="78">
        <v>1543.41</v>
      </c>
      <c r="K74" s="78">
        <v>1229.3900000000001</v>
      </c>
      <c r="L74" s="78">
        <v>1500.84</v>
      </c>
      <c r="M74" s="78">
        <v>1174.5999999999999</v>
      </c>
      <c r="O74" s="13">
        <f t="shared" si="19"/>
        <v>41301</v>
      </c>
      <c r="P74" s="2">
        <f t="shared" si="20"/>
        <v>-8.2807450031278318E-2</v>
      </c>
      <c r="Q74" s="2">
        <f t="shared" si="21"/>
        <v>-0.27184074391219115</v>
      </c>
      <c r="R74" s="2">
        <f t="shared" si="22"/>
        <v>-0.30109383059352191</v>
      </c>
      <c r="S74" s="2">
        <f t="shared" si="23"/>
        <v>-0.29908574879142447</v>
      </c>
      <c r="T74" s="2">
        <f t="shared" si="24"/>
        <v>-4.7915404049512667E-2</v>
      </c>
      <c r="V74" s="13">
        <f t="shared" si="25"/>
        <v>41658</v>
      </c>
      <c r="W74" s="79">
        <f t="shared" si="26"/>
        <v>-1.1964435059151013E-2</v>
      </c>
      <c r="X74" s="79">
        <f t="shared" si="26"/>
        <v>0.41676093317473195</v>
      </c>
      <c r="Y74" s="79">
        <f t="shared" si="26"/>
        <v>-0.1987315007422672</v>
      </c>
      <c r="Z74" s="79">
        <f t="shared" si="26"/>
        <v>0.41025932180180957</v>
      </c>
      <c r="AA74" s="79">
        <f t="shared" si="18"/>
        <v>1.230623236475334</v>
      </c>
      <c r="AC74" s="20"/>
      <c r="AD74" s="21"/>
      <c r="AE74" s="21"/>
      <c r="AF74" s="21"/>
      <c r="AG74" s="2"/>
      <c r="AH74" s="2"/>
    </row>
    <row r="75" spans="8:34">
      <c r="H75" s="159">
        <v>41308</v>
      </c>
      <c r="I75" s="78">
        <v>2743.3240000000001</v>
      </c>
      <c r="J75" s="78">
        <v>1595.74</v>
      </c>
      <c r="K75" s="78">
        <v>1293.3499999999999</v>
      </c>
      <c r="L75" s="78">
        <v>1553.42</v>
      </c>
      <c r="M75" s="78">
        <v>1182.56</v>
      </c>
      <c r="O75" s="13">
        <f t="shared" si="19"/>
        <v>41308</v>
      </c>
      <c r="P75" s="2">
        <f t="shared" si="20"/>
        <v>-2.1588142606569272E-2</v>
      </c>
      <c r="Q75" s="2">
        <f t="shared" si="21"/>
        <v>-0.24715218165648789</v>
      </c>
      <c r="R75" s="2">
        <f t="shared" si="22"/>
        <v>-0.2647326770171643</v>
      </c>
      <c r="S75" s="2">
        <f t="shared" si="23"/>
        <v>-0.27453011905837699</v>
      </c>
      <c r="T75" s="2">
        <f t="shared" si="24"/>
        <v>-4.1463340892892608E-2</v>
      </c>
      <c r="V75" s="13">
        <f t="shared" si="25"/>
        <v>41665</v>
      </c>
      <c r="W75" s="79">
        <f t="shared" si="26"/>
        <v>1.8509044532371011E-2</v>
      </c>
      <c r="X75" s="79">
        <f t="shared" si="26"/>
        <v>0.5214188215970712</v>
      </c>
      <c r="Y75" s="79">
        <f t="shared" si="26"/>
        <v>-0.18801216307140423</v>
      </c>
      <c r="Z75" s="79">
        <f t="shared" si="26"/>
        <v>0.52616589763100241</v>
      </c>
      <c r="AA75" s="79">
        <f t="shared" si="18"/>
        <v>1.4278361907767123</v>
      </c>
      <c r="AC75" s="20"/>
      <c r="AD75" s="21"/>
      <c r="AE75" s="21"/>
      <c r="AF75" s="21"/>
      <c r="AG75" s="2"/>
      <c r="AH75" s="2"/>
    </row>
    <row r="76" spans="8:34">
      <c r="H76" s="159">
        <v>41315</v>
      </c>
      <c r="I76" s="78">
        <v>2771.7249999999999</v>
      </c>
      <c r="J76" s="78">
        <v>1634.8425999999999</v>
      </c>
      <c r="K76" s="78">
        <v>1328.8815</v>
      </c>
      <c r="L76" s="78">
        <v>1570.749</v>
      </c>
      <c r="M76" s="78">
        <v>1281.3498999999999</v>
      </c>
      <c r="O76" s="13">
        <f t="shared" si="19"/>
        <v>41315</v>
      </c>
      <c r="P76" s="2">
        <f t="shared" si="20"/>
        <v>-1.1458870540334787E-2</v>
      </c>
      <c r="Q76" s="2">
        <f t="shared" si="21"/>
        <v>-0.22870412175853527</v>
      </c>
      <c r="R76" s="2">
        <f t="shared" si="22"/>
        <v>-0.24453307838835947</v>
      </c>
      <c r="S76" s="2">
        <f t="shared" si="23"/>
        <v>-0.26643722237439105</v>
      </c>
      <c r="T76" s="2">
        <f t="shared" si="24"/>
        <v>3.8611869413159638E-2</v>
      </c>
      <c r="V76" s="13">
        <f t="shared" si="25"/>
        <v>41672</v>
      </c>
      <c r="W76" s="79">
        <f t="shared" si="26"/>
        <v>-1.096664290107241E-3</v>
      </c>
      <c r="X76" s="79">
        <f t="shared" si="26"/>
        <v>0.54216369183763025</v>
      </c>
      <c r="Y76" s="79">
        <f t="shared" si="26"/>
        <v>-0.19605168493800285</v>
      </c>
      <c r="Z76" s="79">
        <f t="shared" si="26"/>
        <v>0.53323111066221252</v>
      </c>
      <c r="AA76" s="79">
        <f t="shared" si="18"/>
        <v>1.5509286770595372</v>
      </c>
      <c r="AC76" s="20"/>
      <c r="AD76" s="21"/>
      <c r="AE76" s="21"/>
      <c r="AF76" s="21"/>
      <c r="AG76" s="2"/>
      <c r="AH76" s="2"/>
    </row>
    <row r="77" spans="8:34">
      <c r="H77" s="159">
        <v>41329</v>
      </c>
      <c r="I77" s="78">
        <v>2596.6039999999998</v>
      </c>
      <c r="J77" s="78">
        <v>1616.8911000000001</v>
      </c>
      <c r="K77" s="78">
        <v>1257.8224</v>
      </c>
      <c r="L77" s="78">
        <v>1570.348</v>
      </c>
      <c r="M77" s="78">
        <v>1270.9290000000001</v>
      </c>
      <c r="O77" s="13">
        <f t="shared" si="19"/>
        <v>41329</v>
      </c>
      <c r="P77" s="2">
        <f t="shared" si="20"/>
        <v>-7.3916116887683847E-2</v>
      </c>
      <c r="Q77" s="2">
        <f t="shared" si="21"/>
        <v>-0.23717338843794011</v>
      </c>
      <c r="R77" s="2">
        <f t="shared" si="22"/>
        <v>-0.28493005850245823</v>
      </c>
      <c r="S77" s="2">
        <f t="shared" si="23"/>
        <v>-0.26662449524474019</v>
      </c>
      <c r="T77" s="2">
        <f t="shared" si="24"/>
        <v>3.0165097434664556E-2</v>
      </c>
      <c r="V77" s="13">
        <f t="shared" si="25"/>
        <v>41679</v>
      </c>
      <c r="W77" s="79">
        <f t="shared" si="26"/>
        <v>3.453721492624684E-3</v>
      </c>
      <c r="X77" s="79">
        <f t="shared" si="26"/>
        <v>0.5879560039721301</v>
      </c>
      <c r="Y77" s="79">
        <f t="shared" si="26"/>
        <v>-0.18801223752520924</v>
      </c>
      <c r="Z77" s="79">
        <f t="shared" si="26"/>
        <v>0.57995821267759951</v>
      </c>
      <c r="AA77" s="79">
        <f t="shared" si="18"/>
        <v>1.6410374345145531</v>
      </c>
      <c r="AC77" s="20"/>
      <c r="AD77" s="21"/>
      <c r="AE77" s="21"/>
      <c r="AF77" s="21"/>
      <c r="AG77" s="2"/>
      <c r="AH77" s="2"/>
    </row>
    <row r="78" spans="8:34">
      <c r="H78" s="159">
        <v>41336</v>
      </c>
      <c r="I78" s="78">
        <v>2668.8359999999998</v>
      </c>
      <c r="J78" s="78">
        <v>1663.2194</v>
      </c>
      <c r="K78" s="78">
        <v>1254.2692</v>
      </c>
      <c r="L78" s="78">
        <v>1625.1085</v>
      </c>
      <c r="M78" s="78">
        <v>1317.6677999999999</v>
      </c>
      <c r="O78" s="13">
        <f t="shared" si="19"/>
        <v>41336</v>
      </c>
      <c r="P78" s="2">
        <f t="shared" si="20"/>
        <v>-4.8154433148088316E-2</v>
      </c>
      <c r="Q78" s="2">
        <f t="shared" si="21"/>
        <v>-0.21531634431887081</v>
      </c>
      <c r="R78" s="2">
        <f t="shared" si="22"/>
        <v>-0.2869500467902556</v>
      </c>
      <c r="S78" s="2">
        <f t="shared" si="23"/>
        <v>-0.24105054009075488</v>
      </c>
      <c r="T78" s="2">
        <f t="shared" si="24"/>
        <v>6.8049731789517898E-2</v>
      </c>
      <c r="V78" s="13">
        <f t="shared" si="25"/>
        <v>41686</v>
      </c>
      <c r="W78" s="79">
        <f t="shared" si="26"/>
        <v>4.1139424219499787E-2</v>
      </c>
      <c r="X78" s="79">
        <f t="shared" si="26"/>
        <v>0.61152394434972912</v>
      </c>
      <c r="Y78" s="79">
        <f t="shared" si="26"/>
        <v>-0.16498858958211093</v>
      </c>
      <c r="Z78" s="79">
        <f t="shared" si="26"/>
        <v>0.62530995761132724</v>
      </c>
      <c r="AA78" s="79">
        <f t="shared" si="18"/>
        <v>1.5621352561717621</v>
      </c>
      <c r="AC78" s="20"/>
      <c r="AD78" s="21"/>
      <c r="AE78" s="21"/>
      <c r="AF78" s="21"/>
      <c r="AG78" s="2"/>
      <c r="AH78" s="2"/>
    </row>
    <row r="79" spans="8:34">
      <c r="H79" s="159">
        <v>41343</v>
      </c>
      <c r="I79" s="78">
        <v>2606.9270000000001</v>
      </c>
      <c r="J79" s="78">
        <v>1688.0717999999999</v>
      </c>
      <c r="K79" s="78">
        <v>1236.5033000000001</v>
      </c>
      <c r="L79" s="78">
        <v>1664.7403999999999</v>
      </c>
      <c r="M79" s="78">
        <v>1324.0997</v>
      </c>
      <c r="O79" s="13">
        <f t="shared" si="19"/>
        <v>41343</v>
      </c>
      <c r="P79" s="2">
        <f t="shared" si="20"/>
        <v>-7.0234398795372299E-2</v>
      </c>
      <c r="Q79" s="2">
        <f t="shared" si="21"/>
        <v>-0.20359132951658454</v>
      </c>
      <c r="R79" s="2">
        <f t="shared" si="22"/>
        <v>-0.29704993137940827</v>
      </c>
      <c r="S79" s="2">
        <f t="shared" si="23"/>
        <v>-0.22254186260849629</v>
      </c>
      <c r="T79" s="2">
        <f t="shared" si="24"/>
        <v>7.3263177143420455E-2</v>
      </c>
      <c r="V79" s="13">
        <f t="shared" si="25"/>
        <v>41693</v>
      </c>
      <c r="W79" s="79">
        <f t="shared" si="26"/>
        <v>2.6952180357282085E-2</v>
      </c>
      <c r="X79" s="79">
        <f t="shared" si="26"/>
        <v>0.63163216269499656</v>
      </c>
      <c r="Y79" s="79">
        <f t="shared" si="26"/>
        <v>-0.13864593991860863</v>
      </c>
      <c r="Z79" s="79">
        <f t="shared" si="26"/>
        <v>0.64114494054347371</v>
      </c>
      <c r="AA79" s="79">
        <f t="shared" si="18"/>
        <v>1.5972058026177165</v>
      </c>
      <c r="AC79" s="20"/>
      <c r="AD79" s="21"/>
      <c r="AE79" s="21"/>
      <c r="AF79" s="21"/>
      <c r="AG79" s="2"/>
      <c r="AH79" s="2"/>
    </row>
    <row r="80" spans="8:34">
      <c r="H80" s="159">
        <v>41350</v>
      </c>
      <c r="I80" s="78">
        <v>2539.873</v>
      </c>
      <c r="J80" s="78">
        <v>1660.4752000000001</v>
      </c>
      <c r="K80" s="78">
        <v>1211.6312</v>
      </c>
      <c r="L80" s="78">
        <v>1648.6338000000001</v>
      </c>
      <c r="M80" s="78">
        <v>1267.3512000000001</v>
      </c>
      <c r="O80" s="13">
        <f t="shared" si="19"/>
        <v>41350</v>
      </c>
      <c r="P80" s="2">
        <f t="shared" si="20"/>
        <v>-9.4149338731617238E-2</v>
      </c>
      <c r="Q80" s="2">
        <f t="shared" si="21"/>
        <v>-0.21661101950599282</v>
      </c>
      <c r="R80" s="2">
        <f t="shared" si="22"/>
        <v>-0.31118967884448845</v>
      </c>
      <c r="S80" s="2">
        <f t="shared" si="23"/>
        <v>-0.2300638805974331</v>
      </c>
      <c r="T80" s="2">
        <f t="shared" si="24"/>
        <v>2.7265073369117543E-2</v>
      </c>
      <c r="V80" s="13">
        <f t="shared" si="25"/>
        <v>41700</v>
      </c>
      <c r="W80" s="79">
        <f t="shared" si="26"/>
        <v>-1.1745374326263547E-2</v>
      </c>
      <c r="X80" s="79">
        <f t="shared" si="26"/>
        <v>0.55621429381022014</v>
      </c>
      <c r="Y80" s="79">
        <f t="shared" si="26"/>
        <v>-0.16129285160828044</v>
      </c>
      <c r="Z80" s="79">
        <f t="shared" si="26"/>
        <v>0.59224666958633465</v>
      </c>
      <c r="AA80" s="79">
        <f t="shared" si="18"/>
        <v>1.3186664675841748</v>
      </c>
      <c r="AC80" s="20"/>
      <c r="AD80" s="21"/>
      <c r="AE80" s="21"/>
      <c r="AF80" s="21"/>
      <c r="AG80" s="2"/>
      <c r="AH80" s="2"/>
    </row>
    <row r="81" spans="8:34">
      <c r="H81" s="159">
        <v>41357</v>
      </c>
      <c r="I81" s="78">
        <v>2618.308</v>
      </c>
      <c r="J81" s="78">
        <v>1712.6294</v>
      </c>
      <c r="K81" s="78">
        <v>1236.5034000000001</v>
      </c>
      <c r="L81" s="78">
        <v>1699.6998000000001</v>
      </c>
      <c r="M81" s="78">
        <v>1324.6513</v>
      </c>
      <c r="O81" s="13">
        <f t="shared" si="19"/>
        <v>41357</v>
      </c>
      <c r="P81" s="2">
        <f t="shared" si="20"/>
        <v>-6.6175342938683657E-2</v>
      </c>
      <c r="Q81" s="2">
        <f t="shared" si="21"/>
        <v>-0.19200539723203147</v>
      </c>
      <c r="R81" s="2">
        <f t="shared" si="22"/>
        <v>-0.29704987452957465</v>
      </c>
      <c r="S81" s="2">
        <f t="shared" si="23"/>
        <v>-0.20621531102824708</v>
      </c>
      <c r="T81" s="2">
        <f t="shared" si="24"/>
        <v>7.3710282424474638E-2</v>
      </c>
      <c r="V81" s="13">
        <f t="shared" si="25"/>
        <v>41707</v>
      </c>
      <c r="W81" s="79">
        <f t="shared" si="26"/>
        <v>-1.6558814405216005E-2</v>
      </c>
      <c r="X81" s="79">
        <f t="shared" si="26"/>
        <v>0.60081978699643623</v>
      </c>
      <c r="Y81" s="79">
        <f t="shared" si="26"/>
        <v>-0.11562445113585607</v>
      </c>
      <c r="Z81" s="79">
        <f t="shared" si="26"/>
        <v>0.6353822643117053</v>
      </c>
      <c r="AA81" s="79">
        <f t="shared" si="18"/>
        <v>1.3667826495059017</v>
      </c>
      <c r="AC81" s="20"/>
      <c r="AD81" s="21"/>
      <c r="AE81" s="21"/>
      <c r="AF81" s="21"/>
      <c r="AG81" s="2"/>
      <c r="AH81" s="2"/>
    </row>
    <row r="82" spans="8:34">
      <c r="H82" s="159">
        <v>41364</v>
      </c>
      <c r="I82" s="78">
        <v>2495.0830000000001</v>
      </c>
      <c r="J82" s="78">
        <v>1685.3153</v>
      </c>
      <c r="K82" s="78">
        <v>1254.2692999999999</v>
      </c>
      <c r="L82" s="78">
        <v>1635.3664000000001</v>
      </c>
      <c r="M82" s="78">
        <v>1393.1356000000001</v>
      </c>
      <c r="O82" s="13">
        <f t="shared" si="19"/>
        <v>41364</v>
      </c>
      <c r="P82" s="2">
        <f t="shared" si="20"/>
        <v>-0.11012377962618591</v>
      </c>
      <c r="Q82" s="2">
        <f t="shared" si="21"/>
        <v>-0.20489180767171244</v>
      </c>
      <c r="R82" s="2">
        <f t="shared" si="22"/>
        <v>-0.28694998994042198</v>
      </c>
      <c r="S82" s="2">
        <f t="shared" si="23"/>
        <v>-0.23625995062254213</v>
      </c>
      <c r="T82" s="2">
        <f t="shared" si="24"/>
        <v>0.1292209644391622</v>
      </c>
      <c r="V82" s="13">
        <f t="shared" si="25"/>
        <v>41714</v>
      </c>
      <c r="W82" s="79">
        <f t="shared" si="26"/>
        <v>-3.7204948323437126E-2</v>
      </c>
      <c r="X82" s="79">
        <f t="shared" si="26"/>
        <v>0.51170323130223339</v>
      </c>
      <c r="Y82" s="79">
        <f t="shared" si="26"/>
        <v>-0.16157279791517432</v>
      </c>
      <c r="Z82" s="79">
        <f t="shared" si="26"/>
        <v>0.53969243647544607</v>
      </c>
      <c r="AA82" s="79">
        <f t="shared" si="18"/>
        <v>1.2538099775813825</v>
      </c>
      <c r="AC82" s="20"/>
      <c r="AD82" s="21"/>
      <c r="AE82" s="21"/>
      <c r="AF82" s="21"/>
      <c r="AG82" s="2"/>
      <c r="AH82" s="2"/>
    </row>
    <row r="83" spans="8:34">
      <c r="H83" s="159">
        <v>41371</v>
      </c>
      <c r="I83" s="78">
        <v>2483.547</v>
      </c>
      <c r="J83" s="78">
        <v>1657.2691</v>
      </c>
      <c r="K83" s="78">
        <v>1300.4606000000001</v>
      </c>
      <c r="L83" s="78">
        <v>1590.4827</v>
      </c>
      <c r="M83" s="78">
        <v>1355.0296000000001</v>
      </c>
      <c r="O83" s="13">
        <f t="shared" si="19"/>
        <v>41371</v>
      </c>
      <c r="P83" s="2">
        <f t="shared" si="20"/>
        <v>-0.11423811653531168</v>
      </c>
      <c r="Q83" s="2">
        <f t="shared" si="21"/>
        <v>-0.21812361265424451</v>
      </c>
      <c r="R83" s="2">
        <f t="shared" si="22"/>
        <v>-0.26069031274855803</v>
      </c>
      <c r="S83" s="2">
        <f t="shared" si="23"/>
        <v>-0.25722129558734208</v>
      </c>
      <c r="T83" s="2">
        <f t="shared" si="24"/>
        <v>9.833373847858895E-2</v>
      </c>
      <c r="V83" s="13">
        <f t="shared" si="25"/>
        <v>41721</v>
      </c>
      <c r="W83" s="79">
        <f t="shared" si="26"/>
        <v>-2.0894674873960795E-2</v>
      </c>
      <c r="X83" s="79">
        <f t="shared" si="26"/>
        <v>0.55301671869547508</v>
      </c>
      <c r="Y83" s="79">
        <f t="shared" si="26"/>
        <v>-0.1511972879159168</v>
      </c>
      <c r="Z83" s="79">
        <f t="shared" si="26"/>
        <v>0.58684034646820615</v>
      </c>
      <c r="AA83" s="79">
        <f t="shared" si="18"/>
        <v>1.3068382561210816</v>
      </c>
      <c r="AC83" s="20"/>
      <c r="AD83" s="21"/>
      <c r="AE83" s="21"/>
      <c r="AF83" s="21"/>
      <c r="AG83" s="2"/>
      <c r="AH83" s="2"/>
    </row>
    <row r="84" spans="8:34">
      <c r="H84" s="159">
        <v>41378</v>
      </c>
      <c r="I84" s="78">
        <v>2462.1120000000001</v>
      </c>
      <c r="J84" s="78">
        <v>1657.8757000000001</v>
      </c>
      <c r="K84" s="78">
        <v>1240.0567000000001</v>
      </c>
      <c r="L84" s="78">
        <v>1608.8678</v>
      </c>
      <c r="M84" s="78">
        <v>1362.8359</v>
      </c>
      <c r="O84" s="13">
        <f t="shared" si="19"/>
        <v>41378</v>
      </c>
      <c r="P84" s="2">
        <f t="shared" si="20"/>
        <v>-0.12188295110943714</v>
      </c>
      <c r="Q84" s="2">
        <f t="shared" si="21"/>
        <v>-0.21783742725649358</v>
      </c>
      <c r="R84" s="2">
        <f t="shared" si="22"/>
        <v>-0.29502982939194378</v>
      </c>
      <c r="S84" s="2">
        <f t="shared" si="23"/>
        <v>-0.24863518474281854</v>
      </c>
      <c r="T84" s="2">
        <f t="shared" si="24"/>
        <v>0.10466121845591592</v>
      </c>
      <c r="V84" s="13">
        <f t="shared" si="25"/>
        <v>41728</v>
      </c>
      <c r="W84" s="79">
        <f t="shared" si="26"/>
        <v>-2.3993726608576904E-2</v>
      </c>
      <c r="X84" s="79">
        <f t="shared" si="26"/>
        <v>0.4710516123414461</v>
      </c>
      <c r="Y84" s="79">
        <f t="shared" si="26"/>
        <v>-0.16241777414840297</v>
      </c>
      <c r="Z84" s="79">
        <f t="shared" si="26"/>
        <v>0.50141749273459979</v>
      </c>
      <c r="AA84" s="79">
        <f t="shared" si="18"/>
        <v>1.1456397613230216</v>
      </c>
      <c r="AC84" s="20"/>
      <c r="AD84" s="21"/>
      <c r="AE84" s="21"/>
      <c r="AF84" s="21"/>
      <c r="AG84" s="2"/>
      <c r="AH84" s="2"/>
    </row>
    <row r="85" spans="8:34">
      <c r="H85" s="159">
        <v>41385</v>
      </c>
      <c r="I85" s="78">
        <v>2533.8270000000002</v>
      </c>
      <c r="J85" s="78">
        <v>1707.3163999999999</v>
      </c>
      <c r="K85" s="78">
        <v>1254.2693999999999</v>
      </c>
      <c r="L85" s="78">
        <v>1653.2248</v>
      </c>
      <c r="M85" s="78">
        <v>1442.5621000000001</v>
      </c>
      <c r="O85" s="13">
        <f t="shared" si="19"/>
        <v>41385</v>
      </c>
      <c r="P85" s="2">
        <f t="shared" si="20"/>
        <v>-9.630565642861566E-2</v>
      </c>
      <c r="Q85" s="2">
        <f t="shared" si="21"/>
        <v>-0.19451199633894056</v>
      </c>
      <c r="R85" s="2">
        <f t="shared" si="22"/>
        <v>-0.28694993309058836</v>
      </c>
      <c r="S85" s="2">
        <f t="shared" si="23"/>
        <v>-0.22791981638852443</v>
      </c>
      <c r="T85" s="2">
        <f t="shared" si="24"/>
        <v>0.16928414278221249</v>
      </c>
      <c r="V85" s="13">
        <f t="shared" si="25"/>
        <v>41735</v>
      </c>
      <c r="W85" s="79">
        <f t="shared" si="26"/>
        <v>-8.7968984991390053E-3</v>
      </c>
      <c r="X85" s="79">
        <f t="shared" si="26"/>
        <v>0.50428109819595379</v>
      </c>
      <c r="Y85" s="79">
        <f t="shared" si="26"/>
        <v>-0.16527560900048233</v>
      </c>
      <c r="Z85" s="79">
        <f t="shared" si="26"/>
        <v>0.54410094344778259</v>
      </c>
      <c r="AA85" s="79">
        <f t="shared" si="18"/>
        <v>1.1805008526062566</v>
      </c>
      <c r="AC85" s="20"/>
      <c r="AD85" s="21"/>
      <c r="AE85" s="21"/>
      <c r="AF85" s="21"/>
      <c r="AG85" s="2"/>
      <c r="AH85" s="2"/>
    </row>
    <row r="86" spans="8:34">
      <c r="H86" s="159">
        <v>41392</v>
      </c>
      <c r="I86" s="78">
        <v>2447.306</v>
      </c>
      <c r="J86" s="78">
        <v>1714.5174999999999</v>
      </c>
      <c r="K86" s="78">
        <v>1268.4820999999999</v>
      </c>
      <c r="L86" s="78">
        <v>1633.0542</v>
      </c>
      <c r="M86" s="78">
        <v>1535.3613</v>
      </c>
      <c r="O86" s="13">
        <f t="shared" si="19"/>
        <v>41392</v>
      </c>
      <c r="P86" s="2">
        <f t="shared" si="20"/>
        <v>-0.12716353989901041</v>
      </c>
      <c r="Q86" s="2">
        <f t="shared" si="21"/>
        <v>-0.19111461805383556</v>
      </c>
      <c r="R86" s="2">
        <f t="shared" si="22"/>
        <v>-0.27887003678923283</v>
      </c>
      <c r="S86" s="2">
        <f t="shared" si="23"/>
        <v>-0.23733978187147242</v>
      </c>
      <c r="T86" s="2">
        <f t="shared" si="24"/>
        <v>0.24450352711434964</v>
      </c>
      <c r="V86" s="13">
        <f t="shared" si="25"/>
        <v>41742</v>
      </c>
      <c r="W86" s="79">
        <f t="shared" si="26"/>
        <v>2.9842149280592034E-2</v>
      </c>
      <c r="X86" s="79">
        <f t="shared" si="26"/>
        <v>0.55114452214727749</v>
      </c>
      <c r="Y86" s="79">
        <f t="shared" si="26"/>
        <v>-0.14335454745599907</v>
      </c>
      <c r="Z86" s="79">
        <f t="shared" si="26"/>
        <v>0.59911735235327801</v>
      </c>
      <c r="AA86" s="79">
        <f t="shared" si="18"/>
        <v>1.2199796932218874</v>
      </c>
      <c r="AC86" s="20"/>
      <c r="AD86" s="21"/>
      <c r="AE86" s="21"/>
      <c r="AF86" s="21"/>
      <c r="AG86" s="2"/>
      <c r="AH86" s="2"/>
    </row>
    <row r="87" spans="8:34">
      <c r="H87" s="159">
        <v>41399</v>
      </c>
      <c r="I87" s="78">
        <v>2492.9119999999998</v>
      </c>
      <c r="J87" s="78">
        <v>1784.6947</v>
      </c>
      <c r="K87" s="78">
        <v>1293.3543</v>
      </c>
      <c r="L87" s="78">
        <v>1699.6795999999999</v>
      </c>
      <c r="M87" s="78">
        <v>1631.3286000000001</v>
      </c>
      <c r="O87" s="13">
        <f t="shared" si="19"/>
        <v>41399</v>
      </c>
      <c r="P87" s="2">
        <f t="shared" si="20"/>
        <v>-0.11089807101225668</v>
      </c>
      <c r="Q87" s="2">
        <f t="shared" si="21"/>
        <v>-0.15800599640027269</v>
      </c>
      <c r="R87" s="2">
        <f t="shared" si="22"/>
        <v>-0.26473023247431904</v>
      </c>
      <c r="S87" s="2">
        <f t="shared" si="23"/>
        <v>-0.20622474472396046</v>
      </c>
      <c r="T87" s="2">
        <f t="shared" si="24"/>
        <v>0.32229084879403569</v>
      </c>
      <c r="V87" s="13">
        <f t="shared" si="25"/>
        <v>41749</v>
      </c>
      <c r="W87" s="79">
        <f t="shared" si="26"/>
        <v>8.8944100054968445E-3</v>
      </c>
      <c r="X87" s="79">
        <f t="shared" si="26"/>
        <v>0.56658814079390862</v>
      </c>
      <c r="Y87" s="79">
        <f t="shared" si="26"/>
        <v>-0.14765715839458837</v>
      </c>
      <c r="Z87" s="79">
        <f t="shared" si="26"/>
        <v>0.61755487183116076</v>
      </c>
      <c r="AA87" s="79">
        <f t="shared" si="18"/>
        <v>1.2478804493259084</v>
      </c>
      <c r="AC87" s="20"/>
      <c r="AD87" s="21"/>
      <c r="AE87" s="21"/>
      <c r="AF87" s="21"/>
      <c r="AG87" s="2"/>
      <c r="AH87" s="2"/>
    </row>
    <row r="88" spans="8:34">
      <c r="H88" s="159">
        <v>41406</v>
      </c>
      <c r="I88" s="78">
        <v>2540.8359999999998</v>
      </c>
      <c r="J88" s="78">
        <v>1861.472</v>
      </c>
      <c r="K88" s="78">
        <v>1300.4606000000001</v>
      </c>
      <c r="L88" s="78">
        <v>1769.0399</v>
      </c>
      <c r="M88" s="78">
        <v>1765.5245</v>
      </c>
      <c r="O88" s="13">
        <f t="shared" si="19"/>
        <v>41406</v>
      </c>
      <c r="P88" s="2">
        <f t="shared" si="20"/>
        <v>-9.3805882902604831E-2</v>
      </c>
      <c r="Q88" s="2">
        <f t="shared" si="21"/>
        <v>-0.12178353985766222</v>
      </c>
      <c r="R88" s="2">
        <f t="shared" si="22"/>
        <v>-0.26069031274855803</v>
      </c>
      <c r="S88" s="2">
        <f t="shared" si="23"/>
        <v>-0.17383246923949702</v>
      </c>
      <c r="T88" s="2">
        <f t="shared" si="24"/>
        <v>0.43106477117587794</v>
      </c>
      <c r="V88" s="13">
        <f t="shared" si="25"/>
        <v>41756</v>
      </c>
      <c r="W88" s="79">
        <f t="shared" si="26"/>
        <v>-1.6800098690715193E-2</v>
      </c>
      <c r="X88" s="79">
        <f t="shared" si="26"/>
        <v>0.4568906223507041</v>
      </c>
      <c r="Y88" s="79">
        <f t="shared" si="26"/>
        <v>-0.16383768266403465</v>
      </c>
      <c r="Z88" s="79">
        <f t="shared" si="26"/>
        <v>0.48888314737762295</v>
      </c>
      <c r="AA88" s="79">
        <f t="shared" si="18"/>
        <v>1.1025656983596352</v>
      </c>
      <c r="AC88" s="20"/>
      <c r="AD88" s="21"/>
      <c r="AE88" s="21"/>
      <c r="AF88" s="21"/>
      <c r="AG88" s="2"/>
      <c r="AH88" s="2"/>
    </row>
    <row r="89" spans="8:34">
      <c r="H89" s="159">
        <v>41413</v>
      </c>
      <c r="I89" s="78">
        <v>2592.0479999999998</v>
      </c>
      <c r="J89" s="78">
        <v>1951.7788</v>
      </c>
      <c r="K89" s="78">
        <v>1318.2265</v>
      </c>
      <c r="L89" s="78">
        <v>1848.24</v>
      </c>
      <c r="M89" s="78">
        <v>1919.6849</v>
      </c>
      <c r="O89" s="13">
        <f t="shared" si="19"/>
        <v>41413</v>
      </c>
      <c r="P89" s="2">
        <f t="shared" si="20"/>
        <v>-7.5541023177383759E-2</v>
      </c>
      <c r="Q89" s="2">
        <f t="shared" si="21"/>
        <v>-7.9178054401645603E-2</v>
      </c>
      <c r="R89" s="2">
        <f t="shared" si="22"/>
        <v>-0.25059042815940535</v>
      </c>
      <c r="S89" s="2">
        <f t="shared" si="23"/>
        <v>-0.13684486310750132</v>
      </c>
      <c r="T89" s="2">
        <f t="shared" si="24"/>
        <v>0.55602113261429587</v>
      </c>
      <c r="V89" s="13">
        <f t="shared" si="25"/>
        <v>41763</v>
      </c>
      <c r="W89" s="79">
        <f t="shared" si="26"/>
        <v>-2.0957717196675607E-2</v>
      </c>
      <c r="X89" s="79">
        <f t="shared" si="26"/>
        <v>0.45924633286538286</v>
      </c>
      <c r="Y89" s="79">
        <f t="shared" si="26"/>
        <v>-0.13726266267504927</v>
      </c>
      <c r="Z89" s="79">
        <f t="shared" si="26"/>
        <v>0.46920960303415105</v>
      </c>
      <c r="AA89" s="79">
        <f t="shared" si="18"/>
        <v>1.1792048146663019</v>
      </c>
      <c r="AC89" s="20"/>
      <c r="AD89" s="21"/>
      <c r="AE89" s="21"/>
      <c r="AF89" s="21"/>
      <c r="AG89" s="2"/>
      <c r="AH89" s="2"/>
    </row>
    <row r="90" spans="8:34">
      <c r="H90" s="159">
        <v>41420</v>
      </c>
      <c r="I90" s="78">
        <v>2597.2280000000001</v>
      </c>
      <c r="J90" s="78">
        <v>2006.5083999999999</v>
      </c>
      <c r="K90" s="78">
        <v>1307.5669</v>
      </c>
      <c r="L90" s="78">
        <v>1917.2217000000001</v>
      </c>
      <c r="M90" s="78">
        <v>1957.2752</v>
      </c>
      <c r="O90" s="13">
        <f t="shared" si="19"/>
        <v>41420</v>
      </c>
      <c r="P90" s="2">
        <f t="shared" si="20"/>
        <v>-7.3693566070130556E-2</v>
      </c>
      <c r="Q90" s="2">
        <f t="shared" si="21"/>
        <v>-5.3357394420186832E-2</v>
      </c>
      <c r="R90" s="2">
        <f t="shared" si="22"/>
        <v>-0.25665039302279713</v>
      </c>
      <c r="S90" s="2">
        <f t="shared" si="23"/>
        <v>-0.10462939936546711</v>
      </c>
      <c r="T90" s="2">
        <f t="shared" si="24"/>
        <v>0.5864903524228755</v>
      </c>
      <c r="V90" s="13">
        <f t="shared" si="25"/>
        <v>41770</v>
      </c>
      <c r="W90" s="79">
        <f t="shared" si="26"/>
        <v>-3.2181971891287797E-2</v>
      </c>
      <c r="X90" s="79">
        <f t="shared" si="26"/>
        <v>0.43869918917012773</v>
      </c>
      <c r="Y90" s="79">
        <f t="shared" si="26"/>
        <v>-0.12696853068468394</v>
      </c>
      <c r="Z90" s="79">
        <f t="shared" si="26"/>
        <v>0.44866770082438445</v>
      </c>
      <c r="AA90" s="79">
        <f t="shared" si="18"/>
        <v>1.1144982734507209</v>
      </c>
      <c r="AC90" s="20"/>
      <c r="AD90" s="21"/>
      <c r="AE90" s="21"/>
      <c r="AF90" s="21"/>
      <c r="AG90" s="2"/>
      <c r="AH90" s="2"/>
    </row>
    <row r="91" spans="8:34">
      <c r="H91" s="159">
        <v>41427</v>
      </c>
      <c r="I91" s="78">
        <v>2606.4259999999999</v>
      </c>
      <c r="J91" s="78">
        <v>1990.8839</v>
      </c>
      <c r="K91" s="78">
        <v>1335.9921999999999</v>
      </c>
      <c r="L91" s="78">
        <v>1903.175</v>
      </c>
      <c r="M91" s="78">
        <v>1899.35</v>
      </c>
      <c r="O91" s="13">
        <f t="shared" si="19"/>
        <v>41427</v>
      </c>
      <c r="P91" s="2">
        <f t="shared" si="20"/>
        <v>-7.0413081422927126E-2</v>
      </c>
      <c r="Q91" s="2">
        <f t="shared" si="21"/>
        <v>-6.0728815038651018E-2</v>
      </c>
      <c r="R91" s="2">
        <f t="shared" si="22"/>
        <v>-0.24049065726991981</v>
      </c>
      <c r="S91" s="2">
        <f t="shared" si="23"/>
        <v>-0.11118941389896275</v>
      </c>
      <c r="T91" s="2">
        <f t="shared" si="24"/>
        <v>0.53953846187515597</v>
      </c>
      <c r="V91" s="13">
        <f t="shared" si="25"/>
        <v>41777</v>
      </c>
      <c r="W91" s="79">
        <f t="shared" si="26"/>
        <v>-2.6720873993363647E-2</v>
      </c>
      <c r="X91" s="79">
        <f t="shared" si="26"/>
        <v>0.42837978101276186</v>
      </c>
      <c r="Y91" s="79">
        <f t="shared" si="26"/>
        <v>-0.12360277197472413</v>
      </c>
      <c r="Z91" s="79">
        <f t="shared" si="26"/>
        <v>0.44632332657860085</v>
      </c>
      <c r="AA91" s="79">
        <f t="shared" si="18"/>
        <v>1.0437222639100474</v>
      </c>
      <c r="AC91" s="20"/>
      <c r="AD91" s="21"/>
      <c r="AE91" s="21"/>
      <c r="AF91" s="21"/>
      <c r="AG91" s="2"/>
      <c r="AH91" s="2"/>
    </row>
    <row r="92" spans="8:34">
      <c r="H92" s="159">
        <v>41434</v>
      </c>
      <c r="I92" s="78">
        <v>2484.16</v>
      </c>
      <c r="J92" s="78">
        <v>1874.3806</v>
      </c>
      <c r="K92" s="78">
        <v>1279.1415</v>
      </c>
      <c r="L92" s="78">
        <v>1782.9445000000001</v>
      </c>
      <c r="M92" s="78">
        <v>1795.2170000000001</v>
      </c>
      <c r="O92" s="13">
        <f t="shared" si="19"/>
        <v>41434</v>
      </c>
      <c r="P92" s="2">
        <f t="shared" si="20"/>
        <v>-0.11401948888922175</v>
      </c>
      <c r="Q92" s="2">
        <f t="shared" si="21"/>
        <v>-0.11569344288204642</v>
      </c>
      <c r="R92" s="2">
        <f t="shared" si="22"/>
        <v>-0.27281018562550818</v>
      </c>
      <c r="S92" s="2">
        <f t="shared" si="23"/>
        <v>-0.16733881748624224</v>
      </c>
      <c r="T92" s="2">
        <f t="shared" si="24"/>
        <v>0.45513234470325759</v>
      </c>
      <c r="V92" s="13">
        <f t="shared" si="25"/>
        <v>41784</v>
      </c>
      <c r="W92" s="79">
        <f t="shared" si="26"/>
        <v>-2.5604253860094905E-2</v>
      </c>
      <c r="X92" s="79">
        <f t="shared" si="26"/>
        <v>0.47878310770442711</v>
      </c>
      <c r="Y92" s="79">
        <f t="shared" si="26"/>
        <v>-0.12594471641178528</v>
      </c>
      <c r="Z92" s="79">
        <f t="shared" si="26"/>
        <v>0.51000685758608721</v>
      </c>
      <c r="AA92" s="79">
        <f t="shared" si="18"/>
        <v>1.100891694848031</v>
      </c>
      <c r="AC92" s="20"/>
      <c r="AD92" s="21"/>
      <c r="AE92" s="21"/>
      <c r="AF92" s="21"/>
      <c r="AG92" s="2"/>
      <c r="AH92" s="2"/>
    </row>
    <row r="93" spans="8:34">
      <c r="H93" s="159">
        <v>41441</v>
      </c>
      <c r="I93" s="78">
        <v>2416.7710000000002</v>
      </c>
      <c r="J93" s="78">
        <v>1889.989</v>
      </c>
      <c r="K93" s="78">
        <v>1268.482</v>
      </c>
      <c r="L93" s="78">
        <v>1776.5451</v>
      </c>
      <c r="M93" s="78">
        <v>1901.8074999999999</v>
      </c>
      <c r="O93" s="13">
        <f t="shared" si="19"/>
        <v>41441</v>
      </c>
      <c r="P93" s="2">
        <f t="shared" si="20"/>
        <v>-0.13805390722912092</v>
      </c>
      <c r="Q93" s="2">
        <f t="shared" si="21"/>
        <v>-0.10832961801845153</v>
      </c>
      <c r="R93" s="2">
        <f t="shared" si="22"/>
        <v>-0.27887009363906645</v>
      </c>
      <c r="S93" s="2">
        <f t="shared" si="23"/>
        <v>-0.17032743096881475</v>
      </c>
      <c r="T93" s="2">
        <f t="shared" si="24"/>
        <v>0.54153041479065767</v>
      </c>
      <c r="V93" s="13">
        <f t="shared" si="25"/>
        <v>41791</v>
      </c>
      <c r="W93" s="79">
        <f t="shared" si="26"/>
        <v>-2.1953241645304877E-2</v>
      </c>
      <c r="X93" s="79">
        <f t="shared" si="26"/>
        <v>0.52093859103386642</v>
      </c>
      <c r="Y93" s="79">
        <f t="shared" si="26"/>
        <v>-0.11398423381115552</v>
      </c>
      <c r="Z93" s="79">
        <f t="shared" si="26"/>
        <v>0.5559591298565969</v>
      </c>
      <c r="AA93" s="79">
        <f t="shared" si="18"/>
        <v>1.1646785259051544</v>
      </c>
      <c r="AC93" s="20"/>
      <c r="AD93" s="21"/>
      <c r="AE93" s="21"/>
      <c r="AF93" s="21"/>
      <c r="AG93" s="2"/>
      <c r="AH93" s="2"/>
    </row>
    <row r="94" spans="8:34">
      <c r="H94" s="159">
        <v>41448</v>
      </c>
      <c r="I94" s="78">
        <v>2317.3939999999998</v>
      </c>
      <c r="J94" s="78">
        <v>1823.5148999999999</v>
      </c>
      <c r="K94" s="78">
        <v>1190.3122000000001</v>
      </c>
      <c r="L94" s="78">
        <v>1732.6826000000001</v>
      </c>
      <c r="M94" s="78">
        <v>1808.4754</v>
      </c>
      <c r="O94" s="13">
        <f t="shared" si="19"/>
        <v>41448</v>
      </c>
      <c r="P94" s="2">
        <f t="shared" si="20"/>
        <v>-0.17349690818423502</v>
      </c>
      <c r="Q94" s="2">
        <f t="shared" si="21"/>
        <v>-0.13969116887344579</v>
      </c>
      <c r="R94" s="2">
        <f t="shared" si="22"/>
        <v>-0.32330949487160487</v>
      </c>
      <c r="S94" s="2">
        <f t="shared" si="23"/>
        <v>-0.19081186058398769</v>
      </c>
      <c r="T94" s="2">
        <f t="shared" si="24"/>
        <v>0.46587908266252009</v>
      </c>
      <c r="V94" s="13">
        <f t="shared" si="25"/>
        <v>41798</v>
      </c>
      <c r="W94" s="79">
        <f t="shared" si="26"/>
        <v>-3.1816870669808872E-2</v>
      </c>
      <c r="X94" s="79">
        <f t="shared" si="26"/>
        <v>0.50324984689490537</v>
      </c>
      <c r="Y94" s="79">
        <f t="shared" si="26"/>
        <v>-0.129885407404148</v>
      </c>
      <c r="Z94" s="79">
        <f t="shared" si="26"/>
        <v>0.54679618528688834</v>
      </c>
      <c r="AA94" s="79">
        <f t="shared" si="18"/>
        <v>1.1066086743371661</v>
      </c>
      <c r="AC94" s="20"/>
      <c r="AD94" s="21"/>
      <c r="AE94" s="21"/>
      <c r="AF94" s="21"/>
      <c r="AG94" s="2"/>
      <c r="AH94" s="2"/>
    </row>
    <row r="95" spans="8:34">
      <c r="H95" s="159">
        <v>41455</v>
      </c>
      <c r="I95" s="78">
        <v>2200.6390000000001</v>
      </c>
      <c r="J95" s="78">
        <v>1799.0068000000001</v>
      </c>
      <c r="K95" s="78">
        <v>1108.5891999999999</v>
      </c>
      <c r="L95" s="78">
        <v>1724.2181</v>
      </c>
      <c r="M95" s="78">
        <v>1802.8298</v>
      </c>
      <c r="O95" s="13">
        <f t="shared" si="19"/>
        <v>41455</v>
      </c>
      <c r="P95" s="2">
        <f t="shared" si="20"/>
        <v>-0.21513780674742689</v>
      </c>
      <c r="Q95" s="2">
        <f t="shared" si="21"/>
        <v>-0.15125374775017042</v>
      </c>
      <c r="R95" s="2">
        <f t="shared" si="22"/>
        <v>-0.36976888439194078</v>
      </c>
      <c r="S95" s="2">
        <f t="shared" si="23"/>
        <v>-0.19476490599812579</v>
      </c>
      <c r="T95" s="2">
        <f t="shared" si="24"/>
        <v>0.46130298118550828</v>
      </c>
      <c r="V95" s="13">
        <f t="shared" si="25"/>
        <v>41805</v>
      </c>
      <c r="W95" s="79">
        <f t="shared" si="26"/>
        <v>-1.2983090144171761E-2</v>
      </c>
      <c r="X95" s="79">
        <f t="shared" si="26"/>
        <v>0.54117308906914352</v>
      </c>
      <c r="Y95" s="79">
        <f t="shared" si="26"/>
        <v>-0.13303964285403169</v>
      </c>
      <c r="Z95" s="79">
        <f t="shared" si="26"/>
        <v>0.59768659151640957</v>
      </c>
      <c r="AA95" s="79">
        <f t="shared" si="18"/>
        <v>1.1382133838573401</v>
      </c>
      <c r="AC95" s="20"/>
      <c r="AD95" s="21"/>
      <c r="AE95" s="21"/>
      <c r="AF95" s="21"/>
      <c r="AG95" s="2"/>
      <c r="AH95" s="2"/>
    </row>
    <row r="96" spans="8:34">
      <c r="H96" s="159">
        <v>41462</v>
      </c>
      <c r="I96" s="78">
        <v>2226.8490000000002</v>
      </c>
      <c r="J96" s="78">
        <v>1892.0799</v>
      </c>
      <c r="K96" s="78">
        <v>1115.7879</v>
      </c>
      <c r="L96" s="78">
        <v>1803.5866000000001</v>
      </c>
      <c r="M96" s="78">
        <v>1960.3655000000001</v>
      </c>
      <c r="O96" s="13">
        <f t="shared" si="19"/>
        <v>41462</v>
      </c>
      <c r="P96" s="2">
        <f t="shared" si="20"/>
        <v>-0.20578995910628717</v>
      </c>
      <c r="Q96" s="2">
        <f t="shared" si="21"/>
        <v>-0.10734316063606197</v>
      </c>
      <c r="R96" s="2">
        <f t="shared" si="22"/>
        <v>-0.36567643541992501</v>
      </c>
      <c r="S96" s="2">
        <f t="shared" si="23"/>
        <v>-0.1576986546008764</v>
      </c>
      <c r="T96" s="2">
        <f t="shared" si="24"/>
        <v>0.58899522814811456</v>
      </c>
      <c r="V96" s="13">
        <f t="shared" si="25"/>
        <v>41812</v>
      </c>
      <c r="W96" s="79">
        <f t="shared" si="26"/>
        <v>-3.0903890845166315E-2</v>
      </c>
      <c r="X96" s="79">
        <f t="shared" si="26"/>
        <v>0.52446923457696837</v>
      </c>
      <c r="Y96" s="79">
        <f t="shared" si="26"/>
        <v>-0.1270143942285793</v>
      </c>
      <c r="Z96" s="79">
        <f t="shared" si="26"/>
        <v>0.55550252885915108</v>
      </c>
      <c r="AA96" s="79">
        <f t="shared" si="18"/>
        <v>1.1982475827354717</v>
      </c>
      <c r="AC96" s="20"/>
      <c r="AD96" s="21"/>
      <c r="AE96" s="21"/>
      <c r="AF96" s="21"/>
      <c r="AG96" s="2"/>
      <c r="AH96" s="2"/>
    </row>
    <row r="97" spans="8:34">
      <c r="H97" s="159">
        <v>41469</v>
      </c>
      <c r="I97" s="78">
        <v>2275.373</v>
      </c>
      <c r="J97" s="78">
        <v>1940.7256</v>
      </c>
      <c r="K97" s="78">
        <v>1148.1817000000001</v>
      </c>
      <c r="L97" s="78">
        <v>1820.3679999999999</v>
      </c>
      <c r="M97" s="78">
        <v>2108.7325999999998</v>
      </c>
      <c r="O97" s="13">
        <f t="shared" si="19"/>
        <v>41469</v>
      </c>
      <c r="P97" s="2">
        <f t="shared" si="20"/>
        <v>-0.18848377982591102</v>
      </c>
      <c r="Q97" s="2">
        <f t="shared" si="21"/>
        <v>-8.4392799601812563E-2</v>
      </c>
      <c r="R97" s="2">
        <f t="shared" si="22"/>
        <v>-0.34726061402027175</v>
      </c>
      <c r="S97" s="2">
        <f t="shared" si="23"/>
        <v>-0.14986149513335723</v>
      </c>
      <c r="T97" s="2">
        <f t="shared" si="24"/>
        <v>0.70925576829441561</v>
      </c>
      <c r="V97" s="13">
        <f t="shared" si="25"/>
        <v>41819</v>
      </c>
      <c r="W97" s="79">
        <f t="shared" si="26"/>
        <v>-2.4767922614868598E-2</v>
      </c>
      <c r="X97" s="79">
        <f t="shared" si="26"/>
        <v>0.59167360449778972</v>
      </c>
      <c r="Y97" s="79">
        <f t="shared" si="26"/>
        <v>-8.6028616915591716E-2</v>
      </c>
      <c r="Z97" s="79">
        <f t="shared" si="26"/>
        <v>0.6288792485440573</v>
      </c>
      <c r="AA97" s="79">
        <f t="shared" si="18"/>
        <v>1.2727576628334187</v>
      </c>
      <c r="AC97" s="20"/>
      <c r="AD97" s="21"/>
      <c r="AE97" s="21"/>
      <c r="AF97" s="21"/>
      <c r="AG97" s="2"/>
      <c r="AH97" s="2"/>
    </row>
    <row r="98" spans="8:34">
      <c r="H98" s="159">
        <v>41476</v>
      </c>
      <c r="I98" s="78">
        <v>2190.4780000000001</v>
      </c>
      <c r="J98" s="78">
        <v>2014.5317</v>
      </c>
      <c r="K98" s="78">
        <v>1104.9899</v>
      </c>
      <c r="L98" s="78">
        <v>1924.6098999999999</v>
      </c>
      <c r="M98" s="78">
        <v>2179.6062999999999</v>
      </c>
      <c r="O98" s="13">
        <f t="shared" si="19"/>
        <v>41476</v>
      </c>
      <c r="P98" s="2">
        <f t="shared" si="20"/>
        <v>-0.21876174722364283</v>
      </c>
      <c r="Q98" s="2">
        <f t="shared" si="21"/>
        <v>-4.9572113672122886E-2</v>
      </c>
      <c r="R98" s="2">
        <f t="shared" si="22"/>
        <v>-0.37181508045303169</v>
      </c>
      <c r="S98" s="2">
        <f t="shared" si="23"/>
        <v>-0.1011790018075801</v>
      </c>
      <c r="T98" s="2">
        <f t="shared" si="24"/>
        <v>0.76670320404106662</v>
      </c>
      <c r="V98" s="13">
        <f t="shared" si="25"/>
        <v>41826</v>
      </c>
      <c r="W98" s="79">
        <f t="shared" si="26"/>
        <v>-1.1870551887913416E-2</v>
      </c>
      <c r="X98" s="79">
        <f t="shared" si="26"/>
        <v>0.65036929750010875</v>
      </c>
      <c r="Y98" s="79">
        <f t="shared" si="26"/>
        <v>-8.3862160096974669E-2</v>
      </c>
      <c r="Z98" s="79">
        <f t="shared" si="26"/>
        <v>0.66927667723383588</v>
      </c>
      <c r="AA98" s="79">
        <f t="shared" si="18"/>
        <v>1.4698566087425786</v>
      </c>
      <c r="AC98" s="20"/>
      <c r="AD98" s="21"/>
      <c r="AE98" s="21"/>
      <c r="AF98" s="21"/>
      <c r="AG98" s="2"/>
      <c r="AH98" s="2"/>
    </row>
    <row r="99" spans="8:34">
      <c r="H99" s="159">
        <v>41483</v>
      </c>
      <c r="I99" s="78">
        <v>2224.0079999999998</v>
      </c>
      <c r="J99" s="78">
        <v>2128.9712</v>
      </c>
      <c r="K99" s="78">
        <v>1108.5893000000001</v>
      </c>
      <c r="L99" s="78">
        <v>2029.8155999999999</v>
      </c>
      <c r="M99" s="78">
        <v>2381.8697000000002</v>
      </c>
      <c r="O99" s="13">
        <f t="shared" si="19"/>
        <v>41483</v>
      </c>
      <c r="P99" s="2">
        <f t="shared" si="20"/>
        <v>-0.20680320729966684</v>
      </c>
      <c r="Q99" s="2">
        <f t="shared" si="21"/>
        <v>4.4188421899362673E-3</v>
      </c>
      <c r="R99" s="2">
        <f t="shared" si="22"/>
        <v>-0.36976882754210705</v>
      </c>
      <c r="S99" s="2">
        <f t="shared" si="23"/>
        <v>-5.2046399772470497E-2</v>
      </c>
      <c r="T99" s="2">
        <f t="shared" si="24"/>
        <v>0.93064996673864187</v>
      </c>
      <c r="V99" s="13">
        <f t="shared" si="25"/>
        <v>41833</v>
      </c>
      <c r="W99" s="79">
        <f t="shared" si="26"/>
        <v>-2.578793832555959E-2</v>
      </c>
      <c r="X99" s="79">
        <f t="shared" si="26"/>
        <v>0.64147206263787848</v>
      </c>
      <c r="Y99" s="79">
        <f t="shared" si="26"/>
        <v>-6.3175691547415869E-2</v>
      </c>
      <c r="Z99" s="79">
        <f t="shared" si="26"/>
        <v>0.67656988220325087</v>
      </c>
      <c r="AA99" s="79">
        <f t="shared" si="18"/>
        <v>1.3605963521499955</v>
      </c>
      <c r="AC99" s="20"/>
      <c r="AD99" s="21"/>
      <c r="AE99" s="21"/>
      <c r="AF99" s="21"/>
      <c r="AG99" s="2"/>
      <c r="AH99" s="2"/>
    </row>
    <row r="100" spans="8:34">
      <c r="H100" s="159">
        <v>41490</v>
      </c>
      <c r="I100" s="78">
        <v>2247.2629999999999</v>
      </c>
      <c r="J100" s="78">
        <v>2142.0102999999999</v>
      </c>
      <c r="K100" s="78">
        <v>1151.7811999999999</v>
      </c>
      <c r="L100" s="78">
        <v>2042.4237000000001</v>
      </c>
      <c r="M100" s="78">
        <v>2356.9261000000001</v>
      </c>
      <c r="O100" s="13">
        <f t="shared" ref="O100:O131" si="27">H100</f>
        <v>41490</v>
      </c>
      <c r="P100" s="2">
        <f t="shared" si="20"/>
        <v>-0.19850926617434428</v>
      </c>
      <c r="Q100" s="2">
        <f t="shared" si="21"/>
        <v>1.0570507240735827E-2</v>
      </c>
      <c r="R100" s="2">
        <f t="shared" si="22"/>
        <v>-0.3452143042595136</v>
      </c>
      <c r="S100" s="2">
        <f t="shared" si="23"/>
        <v>-4.6158232499034946E-2</v>
      </c>
      <c r="T100" s="2">
        <f t="shared" si="24"/>
        <v>0.9104316649103168</v>
      </c>
      <c r="V100" s="13">
        <f t="shared" si="25"/>
        <v>41840</v>
      </c>
      <c r="W100" s="79">
        <f t="shared" si="26"/>
        <v>-1.8470039929828097E-2</v>
      </c>
      <c r="X100" s="79">
        <f t="shared" si="26"/>
        <v>0.60007071137296042</v>
      </c>
      <c r="Y100" s="79">
        <f t="shared" si="26"/>
        <v>-7.6457952548654284E-2</v>
      </c>
      <c r="Z100" s="79">
        <f t="shared" si="26"/>
        <v>0.65321623941663121</v>
      </c>
      <c r="AA100" s="79">
        <f t="shared" si="18"/>
        <v>1.2102104569443624</v>
      </c>
      <c r="AC100" s="20"/>
      <c r="AD100" s="21"/>
      <c r="AE100" s="21"/>
      <c r="AF100" s="21"/>
      <c r="AG100" s="2"/>
      <c r="AH100" s="2"/>
    </row>
    <row r="101" spans="8:34">
      <c r="H101" s="159">
        <v>41497</v>
      </c>
      <c r="I101" s="78">
        <v>2286.0100000000002</v>
      </c>
      <c r="J101" s="78">
        <v>2159.4933000000001</v>
      </c>
      <c r="K101" s="78">
        <v>1191.3737000000001</v>
      </c>
      <c r="L101" s="78">
        <v>2060.66</v>
      </c>
      <c r="M101" s="78">
        <v>2341.6981999999998</v>
      </c>
      <c r="O101" s="13">
        <f t="shared" si="27"/>
        <v>41497</v>
      </c>
      <c r="P101" s="2">
        <f t="shared" ref="P101:P132" si="28">I101/I$4-1</f>
        <v>-0.18469007302092033</v>
      </c>
      <c r="Q101" s="2">
        <f t="shared" ref="Q101:Q132" si="29">J101/J$4-1</f>
        <v>1.8818742171300862E-2</v>
      </c>
      <c r="R101" s="2">
        <f t="shared" ref="R101:R132" si="30">K101/K$4-1</f>
        <v>-0.32270603388784469</v>
      </c>
      <c r="S101" s="2">
        <f t="shared" ref="S101:S132" si="31">L101/L$4-1</f>
        <v>-3.7641613432835452E-2</v>
      </c>
      <c r="T101" s="2">
        <f t="shared" ref="T101:T132" si="32">M101/M$4-1</f>
        <v>0.89808852765620939</v>
      </c>
      <c r="V101" s="13">
        <f t="shared" si="25"/>
        <v>41847</v>
      </c>
      <c r="W101" s="79">
        <f t="shared" si="26"/>
        <v>2.5210579499543861E-2</v>
      </c>
      <c r="X101" s="79">
        <f t="shared" si="26"/>
        <v>0.58831895137030199</v>
      </c>
      <c r="Y101" s="79">
        <f t="shared" si="26"/>
        <v>-4.4666475618203028E-2</v>
      </c>
      <c r="Z101" s="79">
        <f t="shared" si="26"/>
        <v>0.64180827708789345</v>
      </c>
      <c r="AA101" s="79">
        <f t="shared" si="18"/>
        <v>1.1451857294976651</v>
      </c>
      <c r="AC101" s="20"/>
      <c r="AD101" s="21"/>
      <c r="AE101" s="21"/>
      <c r="AF101" s="21"/>
      <c r="AG101" s="2"/>
      <c r="AH101" s="2"/>
    </row>
    <row r="102" spans="8:34">
      <c r="H102" s="159">
        <v>41504</v>
      </c>
      <c r="I102" s="78">
        <v>2304.1439999999998</v>
      </c>
      <c r="J102" s="78">
        <v>2108.7442999999998</v>
      </c>
      <c r="K102" s="78">
        <v>1187.7744</v>
      </c>
      <c r="L102" s="78">
        <v>2015.8068000000001</v>
      </c>
      <c r="M102" s="78">
        <v>2251.614</v>
      </c>
      <c r="O102" s="13">
        <f t="shared" si="27"/>
        <v>41504</v>
      </c>
      <c r="P102" s="2">
        <f t="shared" si="28"/>
        <v>-0.17822254653772984</v>
      </c>
      <c r="Q102" s="2">
        <f t="shared" si="29"/>
        <v>-5.123926391945699E-3</v>
      </c>
      <c r="R102" s="2">
        <f t="shared" si="30"/>
        <v>-0.32475222994893571</v>
      </c>
      <c r="S102" s="2">
        <f t="shared" si="31"/>
        <v>-5.8588714451137447E-2</v>
      </c>
      <c r="T102" s="2">
        <f t="shared" si="32"/>
        <v>0.82506981561932635</v>
      </c>
      <c r="V102" s="13">
        <f t="shared" si="25"/>
        <v>41854</v>
      </c>
      <c r="W102" s="79">
        <f t="shared" si="26"/>
        <v>5.6481385733749168E-2</v>
      </c>
      <c r="X102" s="79">
        <f t="shared" si="26"/>
        <v>0.61467817854122586</v>
      </c>
      <c r="Y102" s="79">
        <f t="shared" si="26"/>
        <v>-4.9533446398881575E-2</v>
      </c>
      <c r="Z102" s="79">
        <f t="shared" si="26"/>
        <v>0.6735144473862833</v>
      </c>
      <c r="AA102" s="79">
        <f t="shared" si="18"/>
        <v>1.1861409469466087</v>
      </c>
      <c r="AC102" s="20"/>
      <c r="AD102" s="21"/>
      <c r="AE102" s="21"/>
      <c r="AF102" s="21"/>
      <c r="AG102" s="2"/>
      <c r="AH102" s="2"/>
    </row>
    <row r="103" spans="8:34">
      <c r="H103" s="159">
        <v>41511</v>
      </c>
      <c r="I103" s="78">
        <v>2286.9290000000001</v>
      </c>
      <c r="J103" s="78">
        <v>2256.7710999999999</v>
      </c>
      <c r="K103" s="78">
        <v>1155.3805</v>
      </c>
      <c r="L103" s="78">
        <v>2179.3200999999999</v>
      </c>
      <c r="M103" s="78">
        <v>2450.5127000000002</v>
      </c>
      <c r="O103" s="13">
        <f t="shared" si="27"/>
        <v>41511</v>
      </c>
      <c r="P103" s="2">
        <f t="shared" si="28"/>
        <v>-0.18436230987776103</v>
      </c>
      <c r="Q103" s="2">
        <f t="shared" si="29"/>
        <v>6.4713047949971791E-2</v>
      </c>
      <c r="R103" s="2">
        <f t="shared" si="30"/>
        <v>-0.34316810819842247</v>
      </c>
      <c r="S103" s="2">
        <f t="shared" si="31"/>
        <v>1.7774390364927672E-2</v>
      </c>
      <c r="T103" s="2">
        <f t="shared" si="32"/>
        <v>0.98628928473611288</v>
      </c>
      <c r="V103" s="13">
        <f t="shared" si="25"/>
        <v>41861</v>
      </c>
      <c r="W103" s="79">
        <f t="shared" si="26"/>
        <v>5.7266920287291523E-2</v>
      </c>
      <c r="X103" s="79">
        <f t="shared" si="26"/>
        <v>0.65928971318947061</v>
      </c>
      <c r="Y103" s="79">
        <f t="shared" si="26"/>
        <v>-3.9990106578388418E-2</v>
      </c>
      <c r="Z103" s="79">
        <f t="shared" si="26"/>
        <v>0.72169665223494839</v>
      </c>
      <c r="AA103" s="79">
        <f t="shared" si="18"/>
        <v>1.2580420273330799</v>
      </c>
      <c r="AC103" s="20"/>
      <c r="AD103" s="21"/>
      <c r="AE103" s="21"/>
      <c r="AF103" s="21"/>
      <c r="AG103" s="2"/>
      <c r="AH103" s="2"/>
    </row>
    <row r="104" spans="8:34">
      <c r="H104" s="159">
        <v>41518</v>
      </c>
      <c r="I104" s="78">
        <v>2313.91</v>
      </c>
      <c r="J104" s="78">
        <v>2166.2892999999999</v>
      </c>
      <c r="K104" s="78">
        <v>1166.1784</v>
      </c>
      <c r="L104" s="78">
        <v>2092.8912</v>
      </c>
      <c r="M104" s="78">
        <v>2295.674</v>
      </c>
      <c r="O104" s="13">
        <f t="shared" si="27"/>
        <v>41518</v>
      </c>
      <c r="P104" s="2">
        <f t="shared" si="28"/>
        <v>-0.17473948358224067</v>
      </c>
      <c r="Q104" s="2">
        <f t="shared" si="29"/>
        <v>2.2024999941026691E-2</v>
      </c>
      <c r="R104" s="2">
        <f t="shared" si="30"/>
        <v>-0.3370295200151493</v>
      </c>
      <c r="S104" s="2">
        <f t="shared" si="31"/>
        <v>-2.2589171191454649E-2</v>
      </c>
      <c r="T104" s="2">
        <f t="shared" si="32"/>
        <v>0.8607831199761955</v>
      </c>
      <c r="V104" s="13">
        <f t="shared" si="25"/>
        <v>41868</v>
      </c>
      <c r="W104" s="79">
        <f t="shared" si="26"/>
        <v>7.0646859585245192E-2</v>
      </c>
      <c r="X104" s="79">
        <f t="shared" si="26"/>
        <v>0.70175666015370819</v>
      </c>
      <c r="Y104" s="79">
        <f t="shared" si="26"/>
        <v>-1.9040518281871366E-2</v>
      </c>
      <c r="Z104" s="79">
        <f t="shared" si="26"/>
        <v>0.75765807778179828</v>
      </c>
      <c r="AA104" s="79">
        <f t="shared" si="18"/>
        <v>1.3551876411627255</v>
      </c>
      <c r="AC104" s="20"/>
      <c r="AD104" s="21"/>
      <c r="AE104" s="21"/>
      <c r="AF104" s="21"/>
      <c r="AG104" s="2"/>
      <c r="AH104" s="2"/>
    </row>
    <row r="105" spans="8:34">
      <c r="H105" s="159">
        <v>41525</v>
      </c>
      <c r="I105" s="78">
        <v>2357.7820000000002</v>
      </c>
      <c r="J105" s="78">
        <v>2277.7802999999999</v>
      </c>
      <c r="K105" s="78">
        <v>1169.7775999999999</v>
      </c>
      <c r="L105" s="78">
        <v>2189.3492000000001</v>
      </c>
      <c r="M105" s="78">
        <v>2501.8496</v>
      </c>
      <c r="O105" s="13">
        <f t="shared" si="27"/>
        <v>41525</v>
      </c>
      <c r="P105" s="2">
        <f t="shared" si="28"/>
        <v>-0.1590924491788801</v>
      </c>
      <c r="Q105" s="2">
        <f t="shared" si="29"/>
        <v>7.4624894732745028E-2</v>
      </c>
      <c r="R105" s="2">
        <f t="shared" si="30"/>
        <v>-0.33498338080389189</v>
      </c>
      <c r="S105" s="2">
        <f t="shared" si="31"/>
        <v>2.2458126883674545E-2</v>
      </c>
      <c r="T105" s="2">
        <f t="shared" si="32"/>
        <v>1.0279009582367515</v>
      </c>
      <c r="V105" s="13">
        <f t="shared" si="25"/>
        <v>41875</v>
      </c>
      <c r="W105" s="79">
        <f t="shared" si="26"/>
        <v>7.279165918322561E-2</v>
      </c>
      <c r="X105" s="79">
        <f t="shared" si="26"/>
        <v>0.75374107685908598</v>
      </c>
      <c r="Y105" s="79">
        <f t="shared" si="26"/>
        <v>-3.9616199569552757E-2</v>
      </c>
      <c r="Z105" s="79">
        <f t="shared" si="26"/>
        <v>0.82688417851830454</v>
      </c>
      <c r="AA105" s="79">
        <f t="shared" si="18"/>
        <v>1.420909339307264</v>
      </c>
      <c r="AC105" s="20"/>
      <c r="AD105" s="21"/>
      <c r="AE105" s="21"/>
      <c r="AF105" s="21"/>
      <c r="AG105" s="2"/>
      <c r="AH105" s="2"/>
    </row>
    <row r="106" spans="8:34">
      <c r="H106" s="159">
        <v>41532</v>
      </c>
      <c r="I106" s="78">
        <v>2488.902</v>
      </c>
      <c r="J106" s="78">
        <v>2203.4901</v>
      </c>
      <c r="K106" s="78">
        <v>1220.1679999999999</v>
      </c>
      <c r="L106" s="78">
        <v>2114.7982999999999</v>
      </c>
      <c r="M106" s="78">
        <v>2345.9587000000001</v>
      </c>
      <c r="O106" s="13">
        <f t="shared" si="27"/>
        <v>41532</v>
      </c>
      <c r="P106" s="2">
        <f t="shared" si="28"/>
        <v>-0.11232824533659735</v>
      </c>
      <c r="Q106" s="2">
        <f t="shared" si="29"/>
        <v>3.9575817192354146E-2</v>
      </c>
      <c r="R106" s="2">
        <f t="shared" si="30"/>
        <v>-0.30633652224894992</v>
      </c>
      <c r="S106" s="2">
        <f t="shared" si="31"/>
        <v>-1.2358234787406719E-2</v>
      </c>
      <c r="T106" s="2">
        <f t="shared" si="32"/>
        <v>0.90154192151032753</v>
      </c>
      <c r="V106" s="13">
        <f t="shared" si="25"/>
        <v>41880</v>
      </c>
      <c r="W106" s="79">
        <f t="shared" si="26"/>
        <v>6.0511105426719336E-2</v>
      </c>
      <c r="X106" s="79">
        <f t="shared" si="26"/>
        <v>0.7122527154073437</v>
      </c>
      <c r="Y106" s="79">
        <f t="shared" si="26"/>
        <v>-5.0298608153123481E-2</v>
      </c>
      <c r="Z106" s="79">
        <f t="shared" si="26"/>
        <v>0.78459815375214026</v>
      </c>
      <c r="AA106" s="79">
        <f t="shared" si="18"/>
        <v>1.3453023037611218</v>
      </c>
      <c r="AC106" s="20"/>
      <c r="AD106" s="21"/>
      <c r="AE106" s="21"/>
      <c r="AF106" s="21"/>
      <c r="AG106" s="2"/>
      <c r="AH106" s="2"/>
    </row>
    <row r="107" spans="8:34">
      <c r="H107" s="159">
        <v>41539</v>
      </c>
      <c r="I107" s="78">
        <v>2432.5100000000002</v>
      </c>
      <c r="J107" s="78">
        <v>2229.2368000000001</v>
      </c>
      <c r="K107" s="78">
        <v>1252.5618999999999</v>
      </c>
      <c r="L107" s="78">
        <v>2119.5441000000001</v>
      </c>
      <c r="M107" s="78">
        <v>2417.1107999999999</v>
      </c>
      <c r="O107" s="13">
        <f t="shared" si="27"/>
        <v>41539</v>
      </c>
      <c r="P107" s="2">
        <f t="shared" si="28"/>
        <v>-0.13244056216907141</v>
      </c>
      <c r="Q107" s="2">
        <f t="shared" si="29"/>
        <v>5.1722750229405978E-2</v>
      </c>
      <c r="R107" s="2">
        <f t="shared" si="30"/>
        <v>-0.28792064399946316</v>
      </c>
      <c r="S107" s="2">
        <f t="shared" si="31"/>
        <v>-1.0141876712338238E-2</v>
      </c>
      <c r="T107" s="2">
        <f t="shared" si="32"/>
        <v>0.95921501735532044</v>
      </c>
      <c r="V107" s="13"/>
      <c r="W107" s="2"/>
      <c r="X107" s="2"/>
      <c r="Y107" s="2"/>
      <c r="Z107" s="2"/>
      <c r="AA107" s="2"/>
      <c r="AC107" s="21"/>
      <c r="AD107" s="21"/>
      <c r="AE107" s="21"/>
      <c r="AF107" s="21"/>
      <c r="AG107" s="2"/>
      <c r="AH107" s="2"/>
    </row>
    <row r="108" spans="8:34">
      <c r="H108" s="159">
        <v>41546</v>
      </c>
      <c r="I108" s="78">
        <v>2394.971</v>
      </c>
      <c r="J108" s="78">
        <v>2302.7067999999999</v>
      </c>
      <c r="K108" s="78">
        <v>1176.9763</v>
      </c>
      <c r="L108" s="78">
        <v>2200.4335000000001</v>
      </c>
      <c r="M108" s="78">
        <v>2572.0401999999999</v>
      </c>
      <c r="O108" s="13">
        <f t="shared" si="27"/>
        <v>41546</v>
      </c>
      <c r="P108" s="2">
        <f t="shared" si="28"/>
        <v>-0.1458289197654371</v>
      </c>
      <c r="Q108" s="2">
        <f t="shared" si="29"/>
        <v>8.6384868878871313E-2</v>
      </c>
      <c r="R108" s="2">
        <f t="shared" si="30"/>
        <v>-0.33089093183187612</v>
      </c>
      <c r="S108" s="2">
        <f t="shared" si="31"/>
        <v>2.7634657249783645E-2</v>
      </c>
      <c r="T108" s="2">
        <f t="shared" si="32"/>
        <v>1.0847946999705522</v>
      </c>
      <c r="V108" s="20"/>
      <c r="W108" s="21"/>
      <c r="X108" s="21"/>
      <c r="Y108" s="21"/>
      <c r="Z108" s="2"/>
      <c r="AA108" s="2"/>
      <c r="AC108" s="21"/>
      <c r="AD108" s="21"/>
      <c r="AE108" s="21"/>
      <c r="AF108" s="21"/>
      <c r="AG108" s="2"/>
      <c r="AH108" s="2"/>
    </row>
    <row r="109" spans="8:34">
      <c r="H109" s="159">
        <v>41553</v>
      </c>
      <c r="I109" s="78">
        <v>2409.0369999999998</v>
      </c>
      <c r="J109" s="78">
        <v>2354.7532000000001</v>
      </c>
      <c r="K109" s="78">
        <v>1180.5755999999999</v>
      </c>
      <c r="L109" s="78">
        <v>2245.605</v>
      </c>
      <c r="M109" s="78">
        <v>2666.5281</v>
      </c>
      <c r="O109" s="13">
        <f t="shared" si="27"/>
        <v>41553</v>
      </c>
      <c r="P109" s="2">
        <f t="shared" si="28"/>
        <v>-0.14081225341975723</v>
      </c>
      <c r="Q109" s="2">
        <f t="shared" si="29"/>
        <v>0.11093963262022877</v>
      </c>
      <c r="R109" s="2">
        <f t="shared" si="30"/>
        <v>-0.3288447357707851</v>
      </c>
      <c r="S109" s="2">
        <f t="shared" si="31"/>
        <v>4.8730409027766708E-2</v>
      </c>
      <c r="T109" s="2">
        <f t="shared" si="32"/>
        <v>1.1613828781535167</v>
      </c>
      <c r="V109" s="20"/>
      <c r="W109" s="21"/>
      <c r="X109" s="21"/>
      <c r="Y109" s="21"/>
      <c r="Z109" s="2"/>
      <c r="AA109" s="2"/>
      <c r="AC109" s="21"/>
      <c r="AD109" s="21"/>
      <c r="AE109" s="21"/>
      <c r="AF109" s="21"/>
      <c r="AG109" s="2"/>
      <c r="AH109" s="2"/>
    </row>
    <row r="110" spans="8:34">
      <c r="H110" s="159">
        <v>41560</v>
      </c>
      <c r="I110" s="78">
        <v>2468.5079999999998</v>
      </c>
      <c r="J110" s="78">
        <v>2472.0882000000001</v>
      </c>
      <c r="K110" s="78">
        <v>1259.7603999999999</v>
      </c>
      <c r="L110" s="78">
        <v>2370.7103000000002</v>
      </c>
      <c r="M110" s="78">
        <v>2738.6215000000002</v>
      </c>
      <c r="O110" s="13">
        <f t="shared" si="27"/>
        <v>41560</v>
      </c>
      <c r="P110" s="2">
        <f t="shared" si="28"/>
        <v>-0.11960180522951624</v>
      </c>
      <c r="Q110" s="2">
        <f t="shared" si="29"/>
        <v>0.16629664489374196</v>
      </c>
      <c r="R110" s="2">
        <f t="shared" si="30"/>
        <v>-0.28382830872711462</v>
      </c>
      <c r="S110" s="2">
        <f t="shared" si="31"/>
        <v>0.10715641557858113</v>
      </c>
      <c r="T110" s="2">
        <f t="shared" si="32"/>
        <v>1.2198189547836011</v>
      </c>
      <c r="V110" s="20"/>
      <c r="W110" s="21"/>
      <c r="X110" s="21"/>
      <c r="Y110" s="21"/>
      <c r="Z110" s="2"/>
      <c r="AA110" s="2"/>
      <c r="AC110" s="21"/>
      <c r="AD110" s="21"/>
      <c r="AE110" s="21"/>
      <c r="AF110" s="21"/>
      <c r="AG110" s="2"/>
      <c r="AH110" s="2"/>
    </row>
    <row r="111" spans="8:34">
      <c r="H111" s="159">
        <v>41567</v>
      </c>
      <c r="I111" s="78">
        <v>2426.0540000000001</v>
      </c>
      <c r="J111" s="78">
        <v>2414.6640000000002</v>
      </c>
      <c r="K111" s="78">
        <v>1227.3666000000001</v>
      </c>
      <c r="L111" s="78">
        <v>2319.2930000000001</v>
      </c>
      <c r="M111" s="78">
        <v>2666.5650000000001</v>
      </c>
      <c r="O111" s="13">
        <f t="shared" si="27"/>
        <v>41567</v>
      </c>
      <c r="P111" s="2">
        <f t="shared" si="28"/>
        <v>-0.13474310716606486</v>
      </c>
      <c r="Q111" s="2">
        <f t="shared" si="29"/>
        <v>0.13920471031159121</v>
      </c>
      <c r="R111" s="2">
        <f t="shared" si="30"/>
        <v>-0.30224413012676765</v>
      </c>
      <c r="S111" s="2">
        <f t="shared" si="31"/>
        <v>8.3143783766618018E-2</v>
      </c>
      <c r="T111" s="2">
        <f t="shared" si="32"/>
        <v>1.1614127878432754</v>
      </c>
      <c r="V111" s="20"/>
      <c r="W111" s="21"/>
      <c r="X111" s="21"/>
      <c r="Y111" s="21"/>
      <c r="Z111" s="2"/>
      <c r="AA111" s="2"/>
      <c r="AC111" s="21"/>
      <c r="AD111" s="21"/>
      <c r="AE111" s="21"/>
      <c r="AF111" s="21"/>
      <c r="AG111" s="2"/>
      <c r="AH111" s="2"/>
    </row>
    <row r="112" spans="8:34">
      <c r="H112" s="159">
        <v>41574</v>
      </c>
      <c r="I112" s="78">
        <v>2368.5590000000002</v>
      </c>
      <c r="J112" s="78">
        <v>2244.4158000000002</v>
      </c>
      <c r="K112" s="78">
        <v>1209.3699999999999</v>
      </c>
      <c r="L112" s="78">
        <v>2157.5814999999998</v>
      </c>
      <c r="M112" s="78">
        <v>2409.7887000000001</v>
      </c>
      <c r="O112" s="13">
        <f t="shared" si="27"/>
        <v>41574</v>
      </c>
      <c r="P112" s="2">
        <f t="shared" si="28"/>
        <v>-0.15524881110072053</v>
      </c>
      <c r="Q112" s="2">
        <f t="shared" si="29"/>
        <v>5.8883990177415191E-2</v>
      </c>
      <c r="R112" s="2">
        <f t="shared" si="30"/>
        <v>-0.31247516728205671</v>
      </c>
      <c r="S112" s="2">
        <f t="shared" si="31"/>
        <v>7.6221459275973569E-3</v>
      </c>
      <c r="T112" s="2">
        <f t="shared" si="32"/>
        <v>0.95328001086799796</v>
      </c>
      <c r="V112" s="20"/>
      <c r="W112" s="21"/>
      <c r="X112" s="21"/>
      <c r="Y112" s="21"/>
      <c r="Z112" s="2"/>
      <c r="AA112" s="2"/>
      <c r="AC112" s="21"/>
      <c r="AD112" s="21"/>
      <c r="AE112" s="21"/>
      <c r="AF112" s="21"/>
      <c r="AG112" s="2"/>
      <c r="AH112" s="2"/>
    </row>
    <row r="113" spans="8:34">
      <c r="H113" s="159">
        <v>41581</v>
      </c>
      <c r="I113" s="78">
        <v>2384.96</v>
      </c>
      <c r="J113" s="78">
        <v>2139.8011999999999</v>
      </c>
      <c r="K113" s="78">
        <v>1227.3667</v>
      </c>
      <c r="L113" s="78">
        <v>2045.5547999999999</v>
      </c>
      <c r="M113" s="78">
        <v>2253.0882000000001</v>
      </c>
      <c r="O113" s="13">
        <f t="shared" si="27"/>
        <v>41581</v>
      </c>
      <c r="P113" s="2">
        <f t="shared" si="28"/>
        <v>-0.14939936244897201</v>
      </c>
      <c r="Q113" s="2">
        <f t="shared" si="29"/>
        <v>9.5282847511681812E-3</v>
      </c>
      <c r="R113" s="2">
        <f t="shared" si="30"/>
        <v>-0.30224407327693414</v>
      </c>
      <c r="S113" s="2">
        <f t="shared" si="31"/>
        <v>-4.4695962962002955E-2</v>
      </c>
      <c r="T113" s="2">
        <f t="shared" si="32"/>
        <v>0.82626474420041807</v>
      </c>
      <c r="V113" s="20"/>
      <c r="W113" s="21"/>
      <c r="X113" s="21"/>
      <c r="Y113" s="21"/>
      <c r="Z113" s="2"/>
      <c r="AA113" s="2"/>
      <c r="AC113" s="21"/>
      <c r="AD113" s="21"/>
      <c r="AE113" s="21"/>
      <c r="AF113" s="21"/>
      <c r="AG113" s="2"/>
      <c r="AH113" s="2"/>
    </row>
    <row r="114" spans="8:34">
      <c r="H114" s="159">
        <v>41588</v>
      </c>
      <c r="I114" s="78">
        <v>2307.9450000000002</v>
      </c>
      <c r="J114" s="78">
        <v>2098.759</v>
      </c>
      <c r="K114" s="78">
        <v>1191.3735999999999</v>
      </c>
      <c r="L114" s="78">
        <v>2024.8239000000001</v>
      </c>
      <c r="M114" s="78">
        <v>2158.7318</v>
      </c>
      <c r="O114" s="13">
        <f t="shared" si="27"/>
        <v>41588</v>
      </c>
      <c r="P114" s="2">
        <f t="shared" si="28"/>
        <v>-0.17686691247119135</v>
      </c>
      <c r="Q114" s="2">
        <f t="shared" si="29"/>
        <v>-9.8348513048421848E-3</v>
      </c>
      <c r="R114" s="2">
        <f t="shared" si="30"/>
        <v>-0.32270609073767842</v>
      </c>
      <c r="S114" s="2">
        <f t="shared" si="31"/>
        <v>-5.4377596747336332E-2</v>
      </c>
      <c r="T114" s="2">
        <f t="shared" si="32"/>
        <v>0.7497831547492495</v>
      </c>
      <c r="V114" s="20"/>
      <c r="W114" s="21"/>
      <c r="X114" s="21"/>
      <c r="Y114" s="21"/>
      <c r="Z114" s="2"/>
      <c r="AA114" s="2"/>
      <c r="AC114" s="21"/>
      <c r="AD114" s="21"/>
      <c r="AE114" s="21"/>
      <c r="AF114" s="21"/>
      <c r="AG114" s="2"/>
      <c r="AH114" s="2"/>
    </row>
    <row r="115" spans="8:34">
      <c r="H115" s="159">
        <v>41595</v>
      </c>
      <c r="I115" s="78">
        <v>2350.7339999999999</v>
      </c>
      <c r="J115" s="78">
        <v>2175.3380999999999</v>
      </c>
      <c r="K115" s="78">
        <v>1180.5757000000001</v>
      </c>
      <c r="L115" s="78">
        <v>2104.2280000000001</v>
      </c>
      <c r="M115" s="78">
        <v>2273.7874000000002</v>
      </c>
      <c r="O115" s="13">
        <f t="shared" si="27"/>
        <v>41595</v>
      </c>
      <c r="P115" s="2">
        <f t="shared" si="28"/>
        <v>-0.16160613213098829</v>
      </c>
      <c r="Q115" s="2">
        <f t="shared" si="29"/>
        <v>2.629409724925158E-2</v>
      </c>
      <c r="R115" s="2">
        <f t="shared" si="30"/>
        <v>-0.32884467892095148</v>
      </c>
      <c r="S115" s="2">
        <f t="shared" si="31"/>
        <v>-1.7294719628928701E-2</v>
      </c>
      <c r="T115" s="2">
        <f t="shared" si="32"/>
        <v>0.84304270220186406</v>
      </c>
      <c r="V115" s="20"/>
      <c r="W115" s="21"/>
      <c r="X115" s="21"/>
      <c r="Y115" s="21"/>
      <c r="Z115" s="2"/>
      <c r="AA115" s="2"/>
      <c r="AC115" s="21"/>
      <c r="AD115" s="21"/>
      <c r="AE115" s="21"/>
      <c r="AF115" s="21"/>
      <c r="AG115" s="2"/>
      <c r="AH115" s="2"/>
    </row>
    <row r="116" spans="8:34">
      <c r="H116" s="159">
        <v>41602</v>
      </c>
      <c r="I116" s="78">
        <v>2397.962</v>
      </c>
      <c r="J116" s="78">
        <v>2266.1723999999999</v>
      </c>
      <c r="K116" s="78">
        <v>1198.5724</v>
      </c>
      <c r="L116" s="78">
        <v>2218.1945000000001</v>
      </c>
      <c r="M116" s="78">
        <v>2311.8033</v>
      </c>
      <c r="O116" s="13">
        <f t="shared" si="27"/>
        <v>41602</v>
      </c>
      <c r="P116" s="2">
        <f t="shared" si="28"/>
        <v>-0.1447621737793765</v>
      </c>
      <c r="Q116" s="2">
        <f t="shared" si="29"/>
        <v>6.9148449829095515E-2</v>
      </c>
      <c r="R116" s="2">
        <f t="shared" si="30"/>
        <v>-0.31861358491582892</v>
      </c>
      <c r="S116" s="2">
        <f t="shared" si="31"/>
        <v>3.5929304257936057E-2</v>
      </c>
      <c r="T116" s="2">
        <f t="shared" si="32"/>
        <v>0.87385689664354116</v>
      </c>
      <c r="V116" s="20"/>
      <c r="W116" s="21"/>
      <c r="X116" s="21"/>
      <c r="Y116" s="21"/>
      <c r="Z116" s="2"/>
      <c r="AA116" s="2"/>
      <c r="AC116" s="21"/>
      <c r="AD116" s="21"/>
      <c r="AE116" s="21"/>
      <c r="AF116" s="21"/>
      <c r="AG116" s="2"/>
      <c r="AH116" s="2"/>
    </row>
    <row r="117" spans="8:34">
      <c r="H117" s="159">
        <v>41609</v>
      </c>
      <c r="I117" s="78">
        <v>2438.944</v>
      </c>
      <c r="J117" s="78">
        <v>2359.0731999999998</v>
      </c>
      <c r="K117" s="78">
        <v>1238.1647</v>
      </c>
      <c r="L117" s="78">
        <v>2299.9131000000002</v>
      </c>
      <c r="M117" s="78">
        <v>2448.2624000000001</v>
      </c>
      <c r="O117" s="13">
        <f t="shared" si="27"/>
        <v>41609</v>
      </c>
      <c r="P117" s="2">
        <f t="shared" si="28"/>
        <v>-0.13014586351500468</v>
      </c>
      <c r="Q117" s="2">
        <f t="shared" si="29"/>
        <v>0.11297774821252071</v>
      </c>
      <c r="R117" s="2">
        <f t="shared" si="30"/>
        <v>-0.29610542824382735</v>
      </c>
      <c r="S117" s="2">
        <f t="shared" si="31"/>
        <v>7.4093086758944215E-2</v>
      </c>
      <c r="T117" s="2">
        <f t="shared" si="32"/>
        <v>0.98446527999725064</v>
      </c>
      <c r="V117" s="20"/>
      <c r="W117" s="21"/>
      <c r="X117" s="21"/>
      <c r="Y117" s="21"/>
      <c r="Z117" s="2"/>
      <c r="AA117" s="2"/>
      <c r="AC117" s="21"/>
      <c r="AD117" s="21"/>
      <c r="AE117" s="21"/>
      <c r="AF117" s="21"/>
      <c r="AG117" s="2"/>
      <c r="AH117" s="2"/>
    </row>
    <row r="118" spans="8:34">
      <c r="H118" s="159">
        <v>41616</v>
      </c>
      <c r="I118" s="78">
        <v>2452.2869999999998</v>
      </c>
      <c r="J118" s="78">
        <v>2229.4322999999999</v>
      </c>
      <c r="K118" s="78">
        <v>1220.1681000000001</v>
      </c>
      <c r="L118" s="78">
        <v>2178.5488999999998</v>
      </c>
      <c r="M118" s="78">
        <v>2248.5598</v>
      </c>
      <c r="O118" s="13">
        <f t="shared" si="27"/>
        <v>41616</v>
      </c>
      <c r="P118" s="2">
        <f t="shared" si="28"/>
        <v>-0.12538705653004756</v>
      </c>
      <c r="Q118" s="2">
        <f t="shared" si="29"/>
        <v>5.1814984395677444E-2</v>
      </c>
      <c r="R118" s="2">
        <f t="shared" si="30"/>
        <v>-0.30633646539911619</v>
      </c>
      <c r="S118" s="2">
        <f t="shared" si="31"/>
        <v>1.7414228675119103E-2</v>
      </c>
      <c r="T118" s="2">
        <f t="shared" si="32"/>
        <v>0.82259420113528758</v>
      </c>
      <c r="V118" s="20"/>
      <c r="W118" s="21"/>
      <c r="X118" s="21"/>
      <c r="Y118" s="21"/>
      <c r="Z118" s="2"/>
      <c r="AA118" s="2"/>
      <c r="AC118" s="21"/>
      <c r="AD118" s="21"/>
      <c r="AE118" s="21"/>
      <c r="AF118" s="21"/>
      <c r="AG118" s="2"/>
      <c r="AH118" s="2"/>
    </row>
    <row r="119" spans="8:34">
      <c r="H119" s="159">
        <v>41623</v>
      </c>
      <c r="I119" s="78">
        <v>2406.6390000000001</v>
      </c>
      <c r="J119" s="78">
        <v>2240.1433000000002</v>
      </c>
      <c r="K119" s="78">
        <v>1198.5723</v>
      </c>
      <c r="L119" s="78">
        <v>2171.7997</v>
      </c>
      <c r="M119" s="78">
        <v>2344.3762999999999</v>
      </c>
      <c r="O119" s="13">
        <f t="shared" si="27"/>
        <v>41623</v>
      </c>
      <c r="P119" s="2">
        <f t="shared" si="28"/>
        <v>-0.1416675047987519</v>
      </c>
      <c r="Q119" s="2">
        <f t="shared" si="29"/>
        <v>5.6868284420918069E-2</v>
      </c>
      <c r="R119" s="2">
        <f t="shared" si="30"/>
        <v>-0.31861364176566254</v>
      </c>
      <c r="S119" s="2">
        <f t="shared" si="31"/>
        <v>1.4262253471728492E-2</v>
      </c>
      <c r="T119" s="2">
        <f t="shared" si="32"/>
        <v>0.90025929026170481</v>
      </c>
      <c r="V119" s="20"/>
      <c r="W119" s="21"/>
      <c r="X119" s="21"/>
      <c r="Y119" s="21"/>
      <c r="Z119" s="2"/>
      <c r="AA119" s="2"/>
      <c r="AC119" s="21"/>
      <c r="AD119" s="21"/>
      <c r="AE119" s="21"/>
      <c r="AF119" s="21"/>
      <c r="AG119" s="2"/>
      <c r="AH119" s="2"/>
    </row>
    <row r="120" spans="8:34">
      <c r="H120" s="159">
        <v>41630</v>
      </c>
      <c r="I120" s="78">
        <v>2278.136</v>
      </c>
      <c r="J120" s="78">
        <v>2129.4735999999998</v>
      </c>
      <c r="K120" s="78">
        <v>1151.7811999999999</v>
      </c>
      <c r="L120" s="78">
        <v>2065.1046000000001</v>
      </c>
      <c r="M120" s="78">
        <v>2213.7098999999998</v>
      </c>
      <c r="O120" s="13">
        <f t="shared" si="27"/>
        <v>41630</v>
      </c>
      <c r="P120" s="2">
        <f t="shared" si="28"/>
        <v>-0.18749835048472563</v>
      </c>
      <c r="Q120" s="2">
        <f t="shared" si="29"/>
        <v>4.6558674847434478E-3</v>
      </c>
      <c r="R120" s="2">
        <f t="shared" si="30"/>
        <v>-0.3452143042595136</v>
      </c>
      <c r="S120" s="2">
        <f t="shared" si="31"/>
        <v>-3.5565920167116349E-2</v>
      </c>
      <c r="T120" s="2">
        <f t="shared" si="32"/>
        <v>0.79434624186369285</v>
      </c>
      <c r="V120" s="20"/>
      <c r="W120" s="21"/>
      <c r="X120" s="21"/>
      <c r="Y120" s="21"/>
      <c r="Z120" s="2"/>
      <c r="AA120" s="2"/>
      <c r="AC120" s="21"/>
      <c r="AD120" s="21"/>
      <c r="AE120" s="21"/>
      <c r="AF120" s="21"/>
      <c r="AG120" s="2"/>
      <c r="AH120" s="2"/>
    </row>
    <row r="121" spans="8:34">
      <c r="H121" s="159">
        <v>41637</v>
      </c>
      <c r="I121" s="78">
        <v>2303.4780000000001</v>
      </c>
      <c r="J121" s="78">
        <v>2149.2174</v>
      </c>
      <c r="K121" s="78">
        <v>1151.7810999999999</v>
      </c>
      <c r="L121" s="78">
        <v>2068.6691999999998</v>
      </c>
      <c r="M121" s="78">
        <v>2296.9366</v>
      </c>
      <c r="O121" s="13">
        <f t="shared" si="27"/>
        <v>41637</v>
      </c>
      <c r="P121" s="2">
        <f t="shared" si="28"/>
        <v>-0.17846007673723374</v>
      </c>
      <c r="Q121" s="2">
        <f t="shared" si="29"/>
        <v>1.397071624194135E-2</v>
      </c>
      <c r="R121" s="2">
        <f t="shared" si="30"/>
        <v>-0.34521436110934722</v>
      </c>
      <c r="S121" s="2">
        <f t="shared" si="31"/>
        <v>-3.3901199783959002E-2</v>
      </c>
      <c r="T121" s="2">
        <f t="shared" si="32"/>
        <v>0.86180653391357587</v>
      </c>
      <c r="V121" s="20"/>
      <c r="W121" s="21"/>
      <c r="X121" s="21"/>
      <c r="Y121" s="21"/>
      <c r="Z121" s="2"/>
      <c r="AA121" s="2"/>
      <c r="AC121" s="21"/>
      <c r="AD121" s="21"/>
      <c r="AE121" s="21"/>
      <c r="AF121" s="21"/>
      <c r="AG121" s="2"/>
      <c r="AH121" s="2"/>
    </row>
    <row r="122" spans="8:34">
      <c r="H122" s="159">
        <v>41644</v>
      </c>
      <c r="I122" s="78">
        <v>2290.779</v>
      </c>
      <c r="J122" s="78">
        <v>2203.8096</v>
      </c>
      <c r="K122" s="78">
        <v>1140.9830999999999</v>
      </c>
      <c r="L122" s="78">
        <v>2131.1320999999998</v>
      </c>
      <c r="M122" s="78">
        <v>2362.3193999999999</v>
      </c>
      <c r="O122" s="13">
        <f t="shared" si="27"/>
        <v>41644</v>
      </c>
      <c r="P122" s="2">
        <f t="shared" si="28"/>
        <v>-0.18298919986561346</v>
      </c>
      <c r="Q122" s="2">
        <f t="shared" si="29"/>
        <v>3.9726552824700834E-2</v>
      </c>
      <c r="R122" s="2">
        <f t="shared" si="30"/>
        <v>-0.35135300614245402</v>
      </c>
      <c r="S122" s="2">
        <f t="shared" si="31"/>
        <v>-4.7301110724267126E-3</v>
      </c>
      <c r="T122" s="2">
        <f t="shared" si="32"/>
        <v>0.91480326192320605</v>
      </c>
      <c r="V122" s="20"/>
      <c r="W122" s="21"/>
      <c r="X122" s="21"/>
      <c r="Y122" s="21"/>
      <c r="Z122" s="2"/>
      <c r="AA122" s="2"/>
      <c r="AC122" s="21"/>
      <c r="AD122" s="21"/>
      <c r="AE122" s="21"/>
      <c r="AF122" s="21"/>
      <c r="AG122" s="2"/>
      <c r="AH122" s="2"/>
    </row>
    <row r="123" spans="8:34">
      <c r="H123" s="159">
        <v>41651</v>
      </c>
      <c r="I123" s="78">
        <v>2204.8510000000001</v>
      </c>
      <c r="J123" s="78">
        <v>2138.1235999999999</v>
      </c>
      <c r="K123" s="78">
        <v>1079.7947999999999</v>
      </c>
      <c r="L123" s="78">
        <v>2045.9758999999999</v>
      </c>
      <c r="M123" s="78">
        <v>2395.9011</v>
      </c>
      <c r="O123" s="13">
        <f t="shared" si="27"/>
        <v>41651</v>
      </c>
      <c r="P123" s="2">
        <f t="shared" si="28"/>
        <v>-0.21363558872894228</v>
      </c>
      <c r="Q123" s="2">
        <f t="shared" si="29"/>
        <v>8.736816529494762E-3</v>
      </c>
      <c r="R123" s="2">
        <f t="shared" si="30"/>
        <v>-0.38613845288066928</v>
      </c>
      <c r="S123" s="2">
        <f t="shared" si="31"/>
        <v>-4.4499303097404574E-2</v>
      </c>
      <c r="T123" s="2">
        <f t="shared" si="32"/>
        <v>0.94202326811751091</v>
      </c>
      <c r="V123" s="20"/>
      <c r="W123" s="21"/>
      <c r="X123" s="21"/>
      <c r="Y123" s="21"/>
      <c r="Z123" s="2"/>
      <c r="AA123" s="2"/>
      <c r="AC123" s="21"/>
      <c r="AD123" s="21"/>
      <c r="AE123" s="21"/>
      <c r="AF123" s="21"/>
      <c r="AG123" s="2"/>
      <c r="AH123" s="2"/>
    </row>
    <row r="124" spans="8:34">
      <c r="H124" s="159">
        <v>41658</v>
      </c>
      <c r="I124" s="78">
        <v>2178.4879999999998</v>
      </c>
      <c r="J124" s="78">
        <v>2157.4580000000001</v>
      </c>
      <c r="K124" s="78">
        <v>1076.1955</v>
      </c>
      <c r="L124" s="78">
        <v>2056.7008999999998</v>
      </c>
      <c r="M124" s="78">
        <v>2451.5484000000001</v>
      </c>
      <c r="O124" s="13">
        <f t="shared" si="27"/>
        <v>41658</v>
      </c>
      <c r="P124" s="2">
        <f t="shared" si="28"/>
        <v>-0.22303800411861674</v>
      </c>
      <c r="Q124" s="2">
        <f t="shared" si="29"/>
        <v>1.7858516091441512E-2</v>
      </c>
      <c r="R124" s="2">
        <f t="shared" si="30"/>
        <v>-0.38818464894176019</v>
      </c>
      <c r="S124" s="2">
        <f t="shared" si="31"/>
        <v>-3.9490571091186699E-2</v>
      </c>
      <c r="T124" s="2">
        <f t="shared" si="32"/>
        <v>0.98712878245110169</v>
      </c>
      <c r="V124" s="20"/>
      <c r="W124" s="21"/>
      <c r="X124" s="21"/>
      <c r="Y124" s="21"/>
      <c r="Z124" s="2"/>
      <c r="AA124" s="2"/>
      <c r="AC124" s="21"/>
      <c r="AD124" s="21"/>
      <c r="AE124" s="21"/>
      <c r="AF124" s="21"/>
      <c r="AG124" s="2"/>
      <c r="AH124" s="2"/>
    </row>
    <row r="125" spans="8:34">
      <c r="H125" s="159">
        <v>41665</v>
      </c>
      <c r="I125" s="78">
        <v>2245.6779999999999</v>
      </c>
      <c r="J125" s="78">
        <v>2316.8321000000001</v>
      </c>
      <c r="K125" s="78">
        <v>1090.5927999999999</v>
      </c>
      <c r="L125" s="78">
        <v>2225.7372999999998</v>
      </c>
      <c r="M125" s="78">
        <v>2668.2937000000002</v>
      </c>
      <c r="O125" s="13">
        <f t="shared" si="27"/>
        <v>41665</v>
      </c>
      <c r="P125" s="2">
        <f t="shared" si="28"/>
        <v>-0.1990745595170077</v>
      </c>
      <c r="Q125" s="2">
        <f t="shared" si="29"/>
        <v>9.3048987901047653E-2</v>
      </c>
      <c r="R125" s="2">
        <f t="shared" si="30"/>
        <v>-0.37999980784756249</v>
      </c>
      <c r="S125" s="2">
        <f t="shared" si="31"/>
        <v>3.9451902279054707E-2</v>
      </c>
      <c r="T125" s="2">
        <f t="shared" si="32"/>
        <v>1.1628140041220254</v>
      </c>
      <c r="V125" s="20"/>
      <c r="W125" s="21"/>
      <c r="X125" s="21"/>
      <c r="Y125" s="21"/>
      <c r="Z125" s="2"/>
      <c r="AA125" s="2"/>
      <c r="AC125" s="21"/>
      <c r="AD125" s="21"/>
      <c r="AE125" s="21"/>
      <c r="AF125" s="21"/>
      <c r="AG125" s="2"/>
      <c r="AH125" s="2"/>
    </row>
    <row r="126" spans="8:34">
      <c r="H126" s="159">
        <v>41672</v>
      </c>
      <c r="I126" s="78">
        <v>2202.4499999999998</v>
      </c>
      <c r="J126" s="78">
        <v>2348.4225999999999</v>
      </c>
      <c r="K126" s="78">
        <v>1079.7947999999999</v>
      </c>
      <c r="L126" s="78">
        <v>2236.0410999999999</v>
      </c>
      <c r="M126" s="78">
        <v>2803.5774999999999</v>
      </c>
      <c r="O126" s="13">
        <f t="shared" si="27"/>
        <v>41672</v>
      </c>
      <c r="P126" s="2">
        <f t="shared" si="28"/>
        <v>-0.21449191006379076</v>
      </c>
      <c r="Q126" s="2">
        <f t="shared" si="29"/>
        <v>0.10795294406269096</v>
      </c>
      <c r="R126" s="2">
        <f t="shared" si="30"/>
        <v>-0.38613845288066928</v>
      </c>
      <c r="S126" s="2">
        <f t="shared" si="31"/>
        <v>4.4263927719210283E-2</v>
      </c>
      <c r="T126" s="2">
        <f t="shared" si="32"/>
        <v>1.2724697354872956</v>
      </c>
      <c r="V126" s="20"/>
      <c r="W126" s="21"/>
      <c r="X126" s="21"/>
      <c r="Y126" s="21"/>
      <c r="Z126" s="2"/>
      <c r="AA126" s="2"/>
      <c r="AC126" s="21"/>
      <c r="AD126" s="21"/>
      <c r="AE126" s="21"/>
      <c r="AF126" s="21"/>
      <c r="AG126" s="2"/>
      <c r="AH126" s="2"/>
    </row>
    <row r="127" spans="8:34">
      <c r="H127" s="159">
        <v>41679</v>
      </c>
      <c r="I127" s="78">
        <v>2212.4830000000002</v>
      </c>
      <c r="J127" s="78">
        <v>2418.1556</v>
      </c>
      <c r="K127" s="78">
        <v>1090.5926999999999</v>
      </c>
      <c r="L127" s="78">
        <v>2304.1871999999998</v>
      </c>
      <c r="M127" s="78">
        <v>2902.6107999999999</v>
      </c>
      <c r="O127" s="13">
        <f t="shared" si="27"/>
        <v>41679</v>
      </c>
      <c r="P127" s="2">
        <f t="shared" si="28"/>
        <v>-0.21091362103732925</v>
      </c>
      <c r="Q127" s="2">
        <f t="shared" si="29"/>
        <v>0.14085199836762041</v>
      </c>
      <c r="R127" s="2">
        <f t="shared" si="30"/>
        <v>-0.37999986469739599</v>
      </c>
      <c r="S127" s="2">
        <f t="shared" si="31"/>
        <v>7.6089154028666783E-2</v>
      </c>
      <c r="T127" s="2">
        <f t="shared" si="32"/>
        <v>1.3527422362672579</v>
      </c>
      <c r="V127" s="20"/>
      <c r="W127" s="21"/>
      <c r="X127" s="21"/>
      <c r="Y127" s="21"/>
      <c r="Z127" s="2"/>
      <c r="AA127" s="2"/>
      <c r="AC127" s="21"/>
      <c r="AD127" s="21"/>
      <c r="AE127" s="21"/>
      <c r="AF127" s="21"/>
      <c r="AG127" s="2"/>
      <c r="AH127" s="2"/>
    </row>
    <row r="128" spans="8:34">
      <c r="H128" s="159">
        <v>41686</v>
      </c>
      <c r="I128" s="78">
        <v>2295.5749999999998</v>
      </c>
      <c r="J128" s="78">
        <v>2454.0450999999998</v>
      </c>
      <c r="K128" s="78">
        <v>1121.5161000000001</v>
      </c>
      <c r="L128" s="78">
        <v>2370.3274999999999</v>
      </c>
      <c r="M128" s="78">
        <v>2815.8939999999998</v>
      </c>
      <c r="O128" s="13">
        <f t="shared" si="27"/>
        <v>41686</v>
      </c>
      <c r="P128" s="2">
        <f t="shared" si="28"/>
        <v>-0.18127869710762401</v>
      </c>
      <c r="Q128" s="2">
        <f t="shared" si="29"/>
        <v>0.15778416261520412</v>
      </c>
      <c r="R128" s="2">
        <f t="shared" si="30"/>
        <v>-0.36241996325113046</v>
      </c>
      <c r="S128" s="2">
        <f t="shared" si="31"/>
        <v>0.10697764237466667</v>
      </c>
      <c r="T128" s="2">
        <f t="shared" si="32"/>
        <v>1.2824530063250483</v>
      </c>
      <c r="V128" s="20"/>
      <c r="W128" s="21"/>
      <c r="X128" s="21"/>
      <c r="Y128" s="21"/>
      <c r="Z128" s="2"/>
      <c r="AA128" s="2"/>
      <c r="AC128" s="21"/>
      <c r="AD128" s="21"/>
      <c r="AE128" s="21"/>
      <c r="AF128" s="21"/>
      <c r="AG128" s="2"/>
      <c r="AH128" s="2"/>
    </row>
    <row r="129" spans="8:34">
      <c r="H129" s="159">
        <v>41693</v>
      </c>
      <c r="I129" s="78">
        <v>2264.2939999999999</v>
      </c>
      <c r="J129" s="78">
        <v>2484.6660999999999</v>
      </c>
      <c r="K129" s="78">
        <v>1156.8973000000001</v>
      </c>
      <c r="L129" s="78">
        <v>2393.4209999999998</v>
      </c>
      <c r="M129" s="78">
        <v>2854.4380000000001</v>
      </c>
      <c r="O129" s="13">
        <f t="shared" si="27"/>
        <v>41693</v>
      </c>
      <c r="P129" s="2">
        <f t="shared" si="28"/>
        <v>-0.19243512679333519</v>
      </c>
      <c r="Q129" s="2">
        <f t="shared" si="29"/>
        <v>0.17223072223362368</v>
      </c>
      <c r="R129" s="2">
        <f t="shared" si="30"/>
        <v>-0.34230580992224013</v>
      </c>
      <c r="S129" s="2">
        <f t="shared" si="31"/>
        <v>0.11776264494674971</v>
      </c>
      <c r="T129" s="2">
        <f t="shared" si="32"/>
        <v>1.3136952578713754</v>
      </c>
      <c r="V129" s="20"/>
      <c r="W129" s="21"/>
      <c r="X129" s="21"/>
      <c r="Y129" s="21"/>
      <c r="Z129" s="2"/>
      <c r="AA129" s="2"/>
      <c r="AC129" s="21"/>
      <c r="AD129" s="21"/>
      <c r="AE129" s="21"/>
      <c r="AF129" s="21"/>
      <c r="AG129" s="2"/>
      <c r="AH129" s="2"/>
    </row>
    <row r="130" spans="8:34">
      <c r="H130" s="159">
        <v>41700</v>
      </c>
      <c r="I130" s="78">
        <v>2178.971</v>
      </c>
      <c r="J130" s="78">
        <v>2369.819</v>
      </c>
      <c r="K130" s="78">
        <v>1126.4799</v>
      </c>
      <c r="L130" s="78">
        <v>2322.1084999999998</v>
      </c>
      <c r="M130" s="78">
        <v>2548.3116</v>
      </c>
      <c r="O130" s="13">
        <f t="shared" si="27"/>
        <v>41700</v>
      </c>
      <c r="P130" s="2">
        <f t="shared" si="28"/>
        <v>-0.22286574122618363</v>
      </c>
      <c r="Q130" s="2">
        <f t="shared" si="29"/>
        <v>0.1180474663911435</v>
      </c>
      <c r="R130" s="2">
        <f t="shared" si="30"/>
        <v>-0.35959805121044375</v>
      </c>
      <c r="S130" s="2">
        <f t="shared" si="31"/>
        <v>8.4458663483494956E-2</v>
      </c>
      <c r="T130" s="2">
        <f t="shared" si="32"/>
        <v>1.0655612293903798</v>
      </c>
      <c r="V130" s="20"/>
      <c r="W130" s="21"/>
      <c r="X130" s="21"/>
      <c r="Y130" s="21"/>
      <c r="Z130" s="2"/>
      <c r="AA130" s="2"/>
      <c r="AC130" s="21"/>
      <c r="AD130" s="21"/>
      <c r="AE130" s="21"/>
      <c r="AF130" s="21"/>
      <c r="AG130" s="2"/>
      <c r="AH130" s="2"/>
    </row>
    <row r="131" spans="8:34">
      <c r="H131" s="159">
        <v>41707</v>
      </c>
      <c r="I131" s="78">
        <v>2168.3580000000002</v>
      </c>
      <c r="J131" s="78">
        <v>2437.7447000000002</v>
      </c>
      <c r="K131" s="78">
        <v>1187.8178</v>
      </c>
      <c r="L131" s="78">
        <v>2385.0167999999999</v>
      </c>
      <c r="M131" s="78">
        <v>2601.1932999999999</v>
      </c>
      <c r="O131" s="13">
        <f t="shared" si="27"/>
        <v>41707</v>
      </c>
      <c r="P131" s="2">
        <f t="shared" si="28"/>
        <v>-0.22665088838434511</v>
      </c>
      <c r="Q131" s="2">
        <f t="shared" si="29"/>
        <v>0.15009386182802942</v>
      </c>
      <c r="R131" s="2">
        <f t="shared" si="30"/>
        <v>-0.32472755712114942</v>
      </c>
      <c r="S131" s="2">
        <f t="shared" si="31"/>
        <v>0.11383776051535999</v>
      </c>
      <c r="T131" s="2">
        <f t="shared" si="32"/>
        <v>1.1084250570573939</v>
      </c>
      <c r="V131" s="20"/>
      <c r="W131" s="21"/>
      <c r="X131" s="21"/>
      <c r="Y131" s="21"/>
      <c r="Z131" s="2"/>
      <c r="AA131" s="2"/>
      <c r="AC131" s="21"/>
      <c r="AD131" s="21"/>
      <c r="AE131" s="21"/>
      <c r="AF131" s="21"/>
      <c r="AG131" s="2"/>
      <c r="AH131" s="2"/>
    </row>
    <row r="132" spans="8:34">
      <c r="H132" s="159">
        <v>41714</v>
      </c>
      <c r="I132" s="78">
        <v>2122.8359999999998</v>
      </c>
      <c r="J132" s="78">
        <v>2302.0371</v>
      </c>
      <c r="K132" s="78">
        <v>1126.1039000000001</v>
      </c>
      <c r="L132" s="78">
        <v>2245.4641999999999</v>
      </c>
      <c r="M132" s="78">
        <v>2477.0315999999998</v>
      </c>
      <c r="O132" s="13">
        <f t="shared" ref="O132:O156" si="33">H132</f>
        <v>41714</v>
      </c>
      <c r="P132" s="2">
        <f t="shared" si="28"/>
        <v>-0.24288639850719762</v>
      </c>
      <c r="Q132" s="2">
        <f t="shared" si="29"/>
        <v>8.6068913783464263E-2</v>
      </c>
      <c r="R132" s="2">
        <f t="shared" si="30"/>
        <v>-0.35981180658481382</v>
      </c>
      <c r="S132" s="2">
        <f t="shared" si="31"/>
        <v>4.8664653366556676E-2</v>
      </c>
      <c r="T132" s="2">
        <f t="shared" si="32"/>
        <v>1.0077844628321038</v>
      </c>
      <c r="V132" s="20"/>
      <c r="W132" s="21"/>
      <c r="X132" s="21"/>
      <c r="Y132" s="21"/>
      <c r="Z132" s="2"/>
      <c r="AA132" s="2"/>
      <c r="AC132" s="21"/>
      <c r="AD132" s="21"/>
      <c r="AE132" s="21"/>
      <c r="AF132" s="21"/>
      <c r="AG132" s="2"/>
      <c r="AH132" s="2"/>
    </row>
    <row r="133" spans="8:34">
      <c r="H133" s="159">
        <v>41721</v>
      </c>
      <c r="I133" s="78">
        <v>2158.7979999999998</v>
      </c>
      <c r="J133" s="78">
        <v>2364.9497000000001</v>
      </c>
      <c r="K133" s="78">
        <v>1140.0393999999999</v>
      </c>
      <c r="L133" s="78">
        <v>2314.2240000000002</v>
      </c>
      <c r="M133" s="78">
        <v>2535.3119000000002</v>
      </c>
      <c r="O133" s="13">
        <f t="shared" si="33"/>
        <v>41721</v>
      </c>
      <c r="P133" s="2">
        <f t="shared" ref="P133:P156" si="34">I133/I$4-1</f>
        <v>-0.23006048103788579</v>
      </c>
      <c r="Q133" s="2">
        <f t="shared" ref="Q133:Q156" si="35">J133/J$4-1</f>
        <v>0.1157501987398597</v>
      </c>
      <c r="R133" s="2">
        <f t="shared" ref="R133:R156" si="36">K133/K$4-1</f>
        <v>-0.3518894980222228</v>
      </c>
      <c r="S133" s="2">
        <f t="shared" ref="S133:S156" si="37">L133/L$4-1</f>
        <v>8.077648656013614E-2</v>
      </c>
      <c r="T133" s="2">
        <f t="shared" ref="T133:T156" si="38">M133/M$4-1</f>
        <v>1.0550241834837073</v>
      </c>
      <c r="V133" s="20"/>
      <c r="W133" s="21"/>
      <c r="X133" s="21"/>
      <c r="Y133" s="21"/>
      <c r="Z133" s="2"/>
      <c r="AA133" s="2"/>
      <c r="AC133" s="21"/>
      <c r="AD133" s="21"/>
      <c r="AE133" s="21"/>
      <c r="AF133" s="21"/>
      <c r="AG133" s="2"/>
      <c r="AH133" s="2"/>
    </row>
    <row r="134" spans="8:34">
      <c r="H134" s="159">
        <v>41728</v>
      </c>
      <c r="I134" s="78">
        <v>2151.9650000000001</v>
      </c>
      <c r="J134" s="78">
        <v>2240.1324</v>
      </c>
      <c r="K134" s="78">
        <v>1124.9690000000001</v>
      </c>
      <c r="L134" s="78">
        <v>2189.6446000000001</v>
      </c>
      <c r="M134" s="78">
        <v>2358.1480000000001</v>
      </c>
      <c r="O134" s="13">
        <f t="shared" si="33"/>
        <v>41728</v>
      </c>
      <c r="P134" s="2">
        <f t="shared" si="34"/>
        <v>-0.23249748382048419</v>
      </c>
      <c r="Q134" s="2">
        <f t="shared" si="35"/>
        <v>5.6863141953335639E-2</v>
      </c>
      <c r="R134" s="2">
        <f t="shared" si="36"/>
        <v>-0.36045699534644315</v>
      </c>
      <c r="S134" s="2">
        <f t="shared" si="37"/>
        <v>2.2596083008116219E-2</v>
      </c>
      <c r="T134" s="2">
        <f t="shared" si="38"/>
        <v>0.91142208902728594</v>
      </c>
      <c r="V134" s="20"/>
      <c r="W134" s="21"/>
      <c r="X134" s="21"/>
      <c r="Y134" s="21"/>
      <c r="Z134" s="2"/>
      <c r="AA134" s="2"/>
      <c r="AC134" s="21"/>
      <c r="AD134" s="21"/>
      <c r="AE134" s="21"/>
      <c r="AF134" s="21"/>
      <c r="AG134" s="2"/>
      <c r="AH134" s="2"/>
    </row>
    <row r="135" spans="8:34">
      <c r="H135" s="159">
        <v>41735</v>
      </c>
      <c r="I135" s="78">
        <v>2185.4720000000002</v>
      </c>
      <c r="J135" s="78">
        <v>2290.7345999999998</v>
      </c>
      <c r="K135" s="78">
        <v>1121.1306</v>
      </c>
      <c r="L135" s="78">
        <v>2251.8935000000001</v>
      </c>
      <c r="M135" s="78">
        <v>2396.4618</v>
      </c>
      <c r="O135" s="13">
        <f t="shared" si="33"/>
        <v>41735</v>
      </c>
      <c r="P135" s="2">
        <f t="shared" si="34"/>
        <v>-0.22054714689138577</v>
      </c>
      <c r="Q135" s="2">
        <f t="shared" si="35"/>
        <v>8.0736552329325306E-2</v>
      </c>
      <c r="R135" s="2">
        <f t="shared" si="36"/>
        <v>-0.36263911935969351</v>
      </c>
      <c r="S135" s="2">
        <f t="shared" si="37"/>
        <v>5.1667230586843749E-2</v>
      </c>
      <c r="T135" s="2">
        <f t="shared" si="38"/>
        <v>0.94247774950091756</v>
      </c>
      <c r="V135" s="20"/>
      <c r="W135" s="21"/>
      <c r="X135" s="21"/>
      <c r="Y135" s="21"/>
      <c r="Z135" s="2"/>
      <c r="AA135" s="2"/>
      <c r="AC135" s="21"/>
      <c r="AD135" s="21"/>
      <c r="AE135" s="21"/>
      <c r="AF135" s="21"/>
      <c r="AG135" s="2"/>
      <c r="AH135" s="2"/>
    </row>
    <row r="136" spans="8:34">
      <c r="H136" s="159">
        <v>41742</v>
      </c>
      <c r="I136" s="78">
        <v>2270.6660000000002</v>
      </c>
      <c r="J136" s="78">
        <v>2362.0987</v>
      </c>
      <c r="K136" s="78">
        <v>1150.5731000000001</v>
      </c>
      <c r="L136" s="78">
        <v>2332.1286</v>
      </c>
      <c r="M136" s="78">
        <v>2439.8507</v>
      </c>
      <c r="O136" s="13">
        <f t="shared" si="33"/>
        <v>41742</v>
      </c>
      <c r="P136" s="2">
        <f t="shared" si="34"/>
        <v>-0.19016254056024307</v>
      </c>
      <c r="Q136" s="2">
        <f t="shared" si="35"/>
        <v>0.11440513680615028</v>
      </c>
      <c r="R136" s="2">
        <f t="shared" si="36"/>
        <v>-0.34590110709934463</v>
      </c>
      <c r="S136" s="2">
        <f t="shared" si="37"/>
        <v>8.9138196870488295E-2</v>
      </c>
      <c r="T136" s="2">
        <f t="shared" si="38"/>
        <v>0.97764708657331334</v>
      </c>
      <c r="V136" s="20"/>
      <c r="W136" s="21"/>
      <c r="X136" s="21"/>
      <c r="Y136" s="21"/>
      <c r="Z136" s="2"/>
      <c r="AA136" s="2"/>
      <c r="AC136" s="21"/>
      <c r="AD136" s="21"/>
      <c r="AE136" s="21"/>
      <c r="AF136" s="21"/>
      <c r="AG136" s="2"/>
      <c r="AH136" s="2"/>
    </row>
    <row r="137" spans="8:34">
      <c r="H137" s="159">
        <v>41749</v>
      </c>
      <c r="I137" s="78">
        <v>2224.4789999999998</v>
      </c>
      <c r="J137" s="78">
        <v>2385.6163999999999</v>
      </c>
      <c r="K137" s="78">
        <v>1144.7942</v>
      </c>
      <c r="L137" s="78">
        <v>2359.0176000000001</v>
      </c>
      <c r="M137" s="78">
        <v>2470.5147999999999</v>
      </c>
      <c r="O137" s="13">
        <f t="shared" si="33"/>
        <v>41749</v>
      </c>
      <c r="P137" s="2">
        <f t="shared" si="34"/>
        <v>-0.20663522423064828</v>
      </c>
      <c r="Q137" s="2">
        <f t="shared" si="35"/>
        <v>0.12550045881190131</v>
      </c>
      <c r="R137" s="2">
        <f t="shared" si="36"/>
        <v>-0.34918640213377883</v>
      </c>
      <c r="S137" s="2">
        <f t="shared" si="37"/>
        <v>0.10169575350593751</v>
      </c>
      <c r="T137" s="2">
        <f t="shared" si="38"/>
        <v>1.0025022008749356</v>
      </c>
      <c r="V137" s="20"/>
      <c r="W137" s="21"/>
      <c r="X137" s="21"/>
      <c r="Y137" s="21"/>
      <c r="Z137" s="2"/>
      <c r="AA137" s="2"/>
      <c r="AC137" s="21"/>
      <c r="AD137" s="21"/>
      <c r="AE137" s="21"/>
      <c r="AF137" s="21"/>
      <c r="AG137" s="2"/>
      <c r="AH137" s="2"/>
    </row>
    <row r="138" spans="8:34">
      <c r="H138" s="159">
        <v>41756</v>
      </c>
      <c r="I138" s="78">
        <v>2167.826</v>
      </c>
      <c r="J138" s="78">
        <v>2218.5679</v>
      </c>
      <c r="K138" s="78">
        <v>1123.0618999999999</v>
      </c>
      <c r="L138" s="78">
        <v>2171.3647000000001</v>
      </c>
      <c r="M138" s="78">
        <v>2310.8078</v>
      </c>
      <c r="O138" s="13">
        <f t="shared" si="33"/>
        <v>41756</v>
      </c>
      <c r="P138" s="2">
        <f t="shared" si="34"/>
        <v>-0.2268406272223874</v>
      </c>
      <c r="Q138" s="2">
        <f t="shared" si="35"/>
        <v>4.6689312395469917E-2</v>
      </c>
      <c r="R138" s="2">
        <f t="shared" si="36"/>
        <v>-0.36154117852320167</v>
      </c>
      <c r="S138" s="2">
        <f t="shared" si="37"/>
        <v>1.405910210364425E-2</v>
      </c>
      <c r="T138" s="2">
        <f t="shared" si="38"/>
        <v>0.87304998346861473</v>
      </c>
      <c r="V138" s="20"/>
      <c r="W138" s="21"/>
      <c r="X138" s="21"/>
      <c r="Y138" s="21"/>
      <c r="Z138" s="2"/>
      <c r="AA138" s="2"/>
      <c r="AC138" s="21"/>
      <c r="AD138" s="21"/>
      <c r="AE138" s="21"/>
      <c r="AF138" s="21"/>
      <c r="AG138" s="2"/>
      <c r="AH138" s="2"/>
    </row>
    <row r="139" spans="8:34">
      <c r="H139" s="159">
        <v>41763</v>
      </c>
      <c r="I139" s="78">
        <v>2158.6590000000001</v>
      </c>
      <c r="J139" s="78">
        <v>2222.1552000000001</v>
      </c>
      <c r="K139" s="78">
        <v>1158.7552000000001</v>
      </c>
      <c r="L139" s="78">
        <v>2142.6731</v>
      </c>
      <c r="M139" s="78">
        <v>2395.0374000000002</v>
      </c>
      <c r="O139" s="13">
        <f t="shared" si="33"/>
        <v>41763</v>
      </c>
      <c r="P139" s="2">
        <f t="shared" si="34"/>
        <v>-0.23011005565910336</v>
      </c>
      <c r="Q139" s="2">
        <f t="shared" si="35"/>
        <v>4.8381750373300836E-2</v>
      </c>
      <c r="R139" s="2">
        <f t="shared" si="36"/>
        <v>-0.34124959686361733</v>
      </c>
      <c r="S139" s="2">
        <f t="shared" si="37"/>
        <v>6.597048794390048E-4</v>
      </c>
      <c r="T139" s="2">
        <f t="shared" si="38"/>
        <v>0.94132318684258975</v>
      </c>
      <c r="V139" s="20"/>
      <c r="W139" s="21"/>
      <c r="X139" s="21"/>
      <c r="Y139" s="21"/>
      <c r="Z139" s="2"/>
      <c r="AA139" s="2"/>
      <c r="AC139" s="21"/>
      <c r="AD139" s="21"/>
      <c r="AE139" s="21"/>
      <c r="AF139" s="21"/>
      <c r="AG139" s="2"/>
      <c r="AH139" s="2"/>
    </row>
    <row r="140" spans="8:34">
      <c r="H140" s="159">
        <v>41770</v>
      </c>
      <c r="I140" s="78">
        <v>2133.9110000000001</v>
      </c>
      <c r="J140" s="78">
        <v>2190.8658</v>
      </c>
      <c r="K140" s="78">
        <v>1172.5814</v>
      </c>
      <c r="L140" s="78">
        <v>2112.7150999999999</v>
      </c>
      <c r="M140" s="78">
        <v>2323.9222</v>
      </c>
      <c r="O140" s="13">
        <f t="shared" si="33"/>
        <v>41770</v>
      </c>
      <c r="P140" s="2">
        <f t="shared" si="34"/>
        <v>-0.23893647814757824</v>
      </c>
      <c r="Q140" s="2">
        <f t="shared" si="35"/>
        <v>3.3619848981295997E-2</v>
      </c>
      <c r="R140" s="2">
        <f t="shared" si="36"/>
        <v>-0.33338942516916092</v>
      </c>
      <c r="S140" s="2">
        <f t="shared" si="37"/>
        <v>-1.3331119683943182E-2</v>
      </c>
      <c r="T140" s="2">
        <f t="shared" si="38"/>
        <v>0.88368000068735553</v>
      </c>
      <c r="V140" s="20"/>
      <c r="W140" s="21"/>
      <c r="X140" s="21"/>
      <c r="Y140" s="21"/>
      <c r="Z140" s="2"/>
      <c r="AA140" s="2"/>
      <c r="AC140" s="21"/>
      <c r="AD140" s="21"/>
      <c r="AE140" s="21"/>
      <c r="AF140" s="21"/>
      <c r="AG140" s="2"/>
      <c r="AH140" s="2"/>
    </row>
    <row r="141" spans="8:34">
      <c r="H141" s="159">
        <v>41777</v>
      </c>
      <c r="I141" s="78">
        <v>2145.9520000000002</v>
      </c>
      <c r="J141" s="78">
        <v>2175.1513</v>
      </c>
      <c r="K141" s="78">
        <v>1177.1020000000001</v>
      </c>
      <c r="L141" s="78">
        <v>2109.2961</v>
      </c>
      <c r="M141" s="78">
        <v>2246.1363999999999</v>
      </c>
      <c r="O141" s="13">
        <f t="shared" si="33"/>
        <v>41777</v>
      </c>
      <c r="P141" s="2">
        <f t="shared" si="34"/>
        <v>-0.23464203200309275</v>
      </c>
      <c r="Q141" s="2">
        <f t="shared" si="35"/>
        <v>2.6205967621325765E-2</v>
      </c>
      <c r="R141" s="2">
        <f t="shared" si="36"/>
        <v>-0.33081947159102953</v>
      </c>
      <c r="S141" s="2">
        <f t="shared" si="37"/>
        <v>-1.4927842735622199E-2</v>
      </c>
      <c r="T141" s="2">
        <f t="shared" si="38"/>
        <v>0.82062988833958994</v>
      </c>
      <c r="V141" s="20"/>
      <c r="W141" s="21"/>
      <c r="X141" s="21"/>
      <c r="Y141" s="21"/>
      <c r="Z141" s="2"/>
      <c r="AA141" s="2"/>
      <c r="AC141" s="21"/>
      <c r="AD141" s="21"/>
      <c r="AE141" s="21"/>
      <c r="AF141" s="21"/>
      <c r="AG141" s="2"/>
      <c r="AH141" s="2"/>
    </row>
    <row r="142" spans="8:34">
      <c r="H142" s="159">
        <v>41784</v>
      </c>
      <c r="I142" s="78">
        <v>2148.4140000000002</v>
      </c>
      <c r="J142" s="78">
        <v>2251.9059999999999</v>
      </c>
      <c r="K142" s="78">
        <v>1173.9565</v>
      </c>
      <c r="L142" s="78">
        <v>2202.1712000000002</v>
      </c>
      <c r="M142" s="78">
        <v>2308.9679999999998</v>
      </c>
      <c r="O142" s="13">
        <f t="shared" si="33"/>
        <v>41784</v>
      </c>
      <c r="P142" s="2">
        <f t="shared" si="34"/>
        <v>-0.23376395489922075</v>
      </c>
      <c r="Q142" s="2">
        <f t="shared" si="35"/>
        <v>6.2417761799957949E-2</v>
      </c>
      <c r="R142" s="2">
        <f t="shared" si="36"/>
        <v>-0.33260768310720268</v>
      </c>
      <c r="S142" s="2">
        <f t="shared" si="37"/>
        <v>2.8446188588450827E-2</v>
      </c>
      <c r="T142" s="2">
        <f t="shared" si="38"/>
        <v>0.87155871389630923</v>
      </c>
      <c r="V142" s="20"/>
      <c r="W142" s="21"/>
      <c r="X142" s="21"/>
      <c r="Y142" s="21"/>
      <c r="Z142" s="2"/>
      <c r="AA142" s="2"/>
      <c r="AC142" s="21"/>
      <c r="AD142" s="21"/>
      <c r="AE142" s="21"/>
      <c r="AF142" s="21"/>
      <c r="AG142" s="2"/>
      <c r="AH142" s="2"/>
    </row>
    <row r="143" spans="8:34">
      <c r="H143" s="159">
        <v>41791</v>
      </c>
      <c r="I143" s="78">
        <v>2156.4639999999999</v>
      </c>
      <c r="J143" s="78">
        <v>2316.1008000000002</v>
      </c>
      <c r="K143" s="78">
        <v>1190.0208</v>
      </c>
      <c r="L143" s="78">
        <v>2269.1873000000001</v>
      </c>
      <c r="M143" s="78">
        <v>2379.0724</v>
      </c>
      <c r="O143" s="13">
        <f t="shared" si="33"/>
        <v>41791</v>
      </c>
      <c r="P143" s="2">
        <f t="shared" si="34"/>
        <v>-0.23089290669200324</v>
      </c>
      <c r="Q143" s="2">
        <f t="shared" si="35"/>
        <v>9.2703970787009871E-2</v>
      </c>
      <c r="R143" s="2">
        <f t="shared" si="36"/>
        <v>-0.32347515528674176</v>
      </c>
      <c r="S143" s="2">
        <f t="shared" si="37"/>
        <v>5.9743688355527125E-2</v>
      </c>
      <c r="T143" s="2">
        <f t="shared" si="38"/>
        <v>0.9283825852979366</v>
      </c>
      <c r="V143" s="20"/>
      <c r="W143" s="21"/>
      <c r="X143" s="21"/>
      <c r="Y143" s="21"/>
      <c r="Z143" s="2"/>
      <c r="AA143" s="2"/>
      <c r="AC143" s="21"/>
      <c r="AD143" s="21"/>
      <c r="AE143" s="21"/>
      <c r="AF143" s="21"/>
      <c r="AG143" s="2"/>
      <c r="AH143" s="2"/>
    </row>
    <row r="144" spans="8:34">
      <c r="H144" s="159">
        <v>41798</v>
      </c>
      <c r="I144" s="78">
        <v>2134.7159999999999</v>
      </c>
      <c r="J144" s="78">
        <v>2289.1642000000002</v>
      </c>
      <c r="K144" s="78">
        <v>1168.6637000000001</v>
      </c>
      <c r="L144" s="78">
        <v>2255.8242</v>
      </c>
      <c r="M144" s="78">
        <v>2315.2512000000002</v>
      </c>
      <c r="O144" s="13">
        <f t="shared" si="33"/>
        <v>41798</v>
      </c>
      <c r="P144" s="2">
        <f t="shared" si="34"/>
        <v>-0.23864937332685654</v>
      </c>
      <c r="Q144" s="2">
        <f t="shared" si="35"/>
        <v>7.9995659568646182E-2</v>
      </c>
      <c r="R144" s="2">
        <f t="shared" si="36"/>
        <v>-0.33561663110046325</v>
      </c>
      <c r="S144" s="2">
        <f t="shared" si="37"/>
        <v>5.350292502943943E-2</v>
      </c>
      <c r="T144" s="2">
        <f t="shared" si="38"/>
        <v>0.87665162887440928</v>
      </c>
      <c r="V144" s="20"/>
      <c r="W144" s="21"/>
      <c r="X144" s="21"/>
      <c r="Y144" s="21"/>
      <c r="Z144" s="2"/>
      <c r="AA144" s="2"/>
      <c r="AC144" s="21"/>
      <c r="AD144" s="21"/>
      <c r="AE144" s="21"/>
      <c r="AF144" s="21"/>
      <c r="AG144" s="2"/>
      <c r="AH144" s="2"/>
    </row>
    <row r="145" spans="8:34">
      <c r="H145" s="159">
        <v>41805</v>
      </c>
      <c r="I145" s="78">
        <v>2176.2420000000002</v>
      </c>
      <c r="J145" s="78">
        <v>2346.9141</v>
      </c>
      <c r="K145" s="78">
        <v>1164.4272000000001</v>
      </c>
      <c r="L145" s="78">
        <v>2330.0419999999999</v>
      </c>
      <c r="M145" s="78">
        <v>2349.9861000000001</v>
      </c>
      <c r="O145" s="13">
        <f t="shared" si="33"/>
        <v>41805</v>
      </c>
      <c r="P145" s="2">
        <f t="shared" si="34"/>
        <v>-0.22383904440102786</v>
      </c>
      <c r="Q145" s="2">
        <f t="shared" si="35"/>
        <v>0.1072412548564472</v>
      </c>
      <c r="R145" s="2">
        <f t="shared" si="36"/>
        <v>-0.33802507430131123</v>
      </c>
      <c r="S145" s="2">
        <f t="shared" si="37"/>
        <v>8.8163724124178389E-2</v>
      </c>
      <c r="T145" s="2">
        <f t="shared" si="38"/>
        <v>0.90480637366572592</v>
      </c>
      <c r="V145" s="20"/>
      <c r="W145" s="21"/>
      <c r="X145" s="21"/>
      <c r="Y145" s="21"/>
      <c r="Z145" s="2"/>
      <c r="AA145" s="2"/>
      <c r="AC145" s="21"/>
      <c r="AD145" s="21"/>
      <c r="AE145" s="21"/>
      <c r="AF145" s="21"/>
      <c r="AG145" s="2"/>
      <c r="AH145" s="2"/>
    </row>
    <row r="146" spans="8:34">
      <c r="H146" s="159">
        <v>41812</v>
      </c>
      <c r="I146" s="78">
        <v>2136.7289999999998</v>
      </c>
      <c r="J146" s="78">
        <v>2321.4773</v>
      </c>
      <c r="K146" s="78">
        <v>1172.5198</v>
      </c>
      <c r="L146" s="78">
        <v>2268.5214000000001</v>
      </c>
      <c r="M146" s="78">
        <v>2415.9661999999998</v>
      </c>
      <c r="O146" s="13">
        <f t="shared" si="33"/>
        <v>41812</v>
      </c>
      <c r="P146" s="2">
        <f t="shared" si="34"/>
        <v>-0.23793143294907648</v>
      </c>
      <c r="Q146" s="2">
        <f t="shared" si="35"/>
        <v>9.524052830598162E-2</v>
      </c>
      <c r="R146" s="2">
        <f t="shared" si="36"/>
        <v>-0.3334244446666641</v>
      </c>
      <c r="S146" s="2">
        <f t="shared" si="37"/>
        <v>5.943270330723438E-2</v>
      </c>
      <c r="T146" s="2">
        <f t="shared" si="38"/>
        <v>0.95828724958031186</v>
      </c>
      <c r="V146" s="20"/>
      <c r="W146" s="21"/>
      <c r="X146" s="21"/>
      <c r="Y146" s="21"/>
      <c r="Z146" s="2"/>
      <c r="AA146" s="2"/>
      <c r="AC146" s="21"/>
      <c r="AD146" s="21"/>
      <c r="AE146" s="21"/>
      <c r="AF146" s="21"/>
      <c r="AG146" s="2"/>
      <c r="AH146" s="2"/>
    </row>
    <row r="147" spans="8:34">
      <c r="H147" s="159">
        <v>41819</v>
      </c>
      <c r="I147" s="78">
        <v>2150.2579999999998</v>
      </c>
      <c r="J147" s="78">
        <v>2423.8168000000001</v>
      </c>
      <c r="K147" s="78">
        <v>1227.5684000000001</v>
      </c>
      <c r="L147" s="78">
        <v>2375.5329000000002</v>
      </c>
      <c r="M147" s="78">
        <v>2497.8559</v>
      </c>
      <c r="O147" s="13">
        <f t="shared" si="33"/>
        <v>41819</v>
      </c>
      <c r="P147" s="2">
        <f t="shared" si="34"/>
        <v>-0.23310628870119487</v>
      </c>
      <c r="Q147" s="2">
        <f t="shared" si="35"/>
        <v>0.14352287336555625</v>
      </c>
      <c r="R147" s="2">
        <f t="shared" si="36"/>
        <v>-0.30212940716254455</v>
      </c>
      <c r="S147" s="2">
        <f t="shared" si="37"/>
        <v>0.10940864037794573</v>
      </c>
      <c r="T147" s="2">
        <f t="shared" si="38"/>
        <v>1.024663821976878</v>
      </c>
      <c r="V147" s="20"/>
      <c r="W147" s="21"/>
      <c r="X147" s="21"/>
      <c r="Y147" s="21"/>
      <c r="Z147" s="2"/>
      <c r="AA147" s="2"/>
      <c r="AC147" s="21"/>
      <c r="AD147" s="21"/>
      <c r="AE147" s="21"/>
      <c r="AF147" s="21"/>
      <c r="AG147" s="2"/>
      <c r="AH147" s="2"/>
    </row>
    <row r="148" spans="8:34">
      <c r="H148" s="159">
        <v>41826</v>
      </c>
      <c r="I148" s="78">
        <v>2178.6950000000002</v>
      </c>
      <c r="J148" s="78">
        <v>2513.1992</v>
      </c>
      <c r="K148" s="78">
        <v>1230.4782</v>
      </c>
      <c r="L148" s="78">
        <v>2434.4479000000001</v>
      </c>
      <c r="M148" s="78">
        <v>2714.4758999999999</v>
      </c>
      <c r="O148" s="13">
        <f t="shared" si="33"/>
        <v>41826</v>
      </c>
      <c r="P148" s="2">
        <f t="shared" si="34"/>
        <v>-0.22296417716471673</v>
      </c>
      <c r="Q148" s="2">
        <f t="shared" si="35"/>
        <v>0.18569223982770366</v>
      </c>
      <c r="R148" s="2">
        <f t="shared" si="36"/>
        <v>-0.30047519070418804</v>
      </c>
      <c r="S148" s="2">
        <f t="shared" si="37"/>
        <v>0.13692280785079647</v>
      </c>
      <c r="T148" s="2">
        <f t="shared" si="38"/>
        <v>1.200247480392334</v>
      </c>
      <c r="V148" s="20"/>
      <c r="W148" s="21"/>
      <c r="X148" s="21"/>
      <c r="Y148" s="21"/>
      <c r="Z148" s="2"/>
      <c r="AA148" s="2"/>
      <c r="AC148" s="21"/>
      <c r="AD148" s="21"/>
      <c r="AE148" s="21"/>
      <c r="AF148" s="21"/>
      <c r="AG148" s="2"/>
      <c r="AH148" s="2"/>
    </row>
    <row r="149" spans="8:34">
      <c r="H149" s="159">
        <v>41833</v>
      </c>
      <c r="I149" s="78">
        <v>2148.009</v>
      </c>
      <c r="J149" s="78">
        <v>2499.6504</v>
      </c>
      <c r="K149" s="78">
        <v>1258.2625</v>
      </c>
      <c r="L149" s="78">
        <v>2445.0841999999998</v>
      </c>
      <c r="M149" s="78">
        <v>2594.3942999999999</v>
      </c>
      <c r="O149" s="13">
        <f t="shared" si="33"/>
        <v>41833</v>
      </c>
      <c r="P149" s="2">
        <f t="shared" si="34"/>
        <v>-0.23390839893945969</v>
      </c>
      <c r="Q149" s="2">
        <f t="shared" si="35"/>
        <v>0.17930010544417474</v>
      </c>
      <c r="R149" s="2">
        <f t="shared" si="36"/>
        <v>-0.28467986238474474</v>
      </c>
      <c r="S149" s="2">
        <f t="shared" si="37"/>
        <v>0.1418901156585104</v>
      </c>
      <c r="T149" s="2">
        <f t="shared" si="38"/>
        <v>1.1029140548712308</v>
      </c>
      <c r="V149" s="20"/>
      <c r="W149" s="21"/>
      <c r="X149" s="21"/>
      <c r="Y149" s="21"/>
      <c r="Z149" s="2"/>
      <c r="AA149" s="2"/>
      <c r="AC149" s="21"/>
      <c r="AD149" s="21"/>
      <c r="AE149" s="21"/>
      <c r="AF149" s="21"/>
      <c r="AG149" s="2"/>
      <c r="AH149" s="2"/>
    </row>
    <row r="150" spans="8:34">
      <c r="H150" s="159">
        <v>41840</v>
      </c>
      <c r="I150" s="78">
        <v>2164.1439999999998</v>
      </c>
      <c r="J150" s="78">
        <v>2436.6039999999998</v>
      </c>
      <c r="K150" s="78">
        <v>1240.4229</v>
      </c>
      <c r="L150" s="78">
        <v>2411.0255999999999</v>
      </c>
      <c r="M150" s="78">
        <v>2429.1138999999998</v>
      </c>
      <c r="O150" s="13">
        <f t="shared" si="33"/>
        <v>41840</v>
      </c>
      <c r="P150" s="2">
        <f t="shared" si="34"/>
        <v>-0.22815381970673221</v>
      </c>
      <c r="Q150" s="2">
        <f t="shared" si="35"/>
        <v>0.14955569551874048</v>
      </c>
      <c r="R150" s="2">
        <f t="shared" si="36"/>
        <v>-0.29482164530126742</v>
      </c>
      <c r="S150" s="2">
        <f t="shared" si="37"/>
        <v>0.12598425086531972</v>
      </c>
      <c r="T150" s="2">
        <f t="shared" si="38"/>
        <v>0.96894425847029853</v>
      </c>
      <c r="V150" s="20"/>
      <c r="W150" s="21"/>
      <c r="X150" s="21"/>
      <c r="Y150" s="21"/>
      <c r="Z150" s="2"/>
      <c r="AA150" s="2"/>
      <c r="AC150" s="21"/>
      <c r="AD150" s="21"/>
      <c r="AE150" s="21"/>
      <c r="AF150" s="21"/>
      <c r="AG150" s="2"/>
      <c r="AH150" s="2"/>
    </row>
    <row r="151" spans="8:34">
      <c r="H151" s="159">
        <v>41847</v>
      </c>
      <c r="I151" s="78">
        <v>2260.4540000000002</v>
      </c>
      <c r="J151" s="78">
        <v>2418.7082999999998</v>
      </c>
      <c r="K151" s="78">
        <v>1283.1224999999999</v>
      </c>
      <c r="L151" s="78">
        <v>2394.3883999999998</v>
      </c>
      <c r="M151" s="78">
        <v>2357.6489999999999</v>
      </c>
      <c r="O151" s="13">
        <f t="shared" si="33"/>
        <v>41847</v>
      </c>
      <c r="P151" s="2">
        <f t="shared" si="34"/>
        <v>-0.19380467028597059</v>
      </c>
      <c r="Q151" s="2">
        <f t="shared" si="35"/>
        <v>0.14111275449906935</v>
      </c>
      <c r="R151" s="2">
        <f t="shared" si="36"/>
        <v>-0.27054699374953139</v>
      </c>
      <c r="S151" s="2">
        <f t="shared" si="37"/>
        <v>0.11821443490878392</v>
      </c>
      <c r="T151" s="2">
        <f t="shared" si="38"/>
        <v>0.91101761923894986</v>
      </c>
      <c r="V151" s="20"/>
      <c r="W151" s="21"/>
      <c r="X151" s="21"/>
      <c r="Y151" s="21"/>
      <c r="Z151" s="2"/>
      <c r="AA151" s="2"/>
      <c r="AC151" s="21"/>
      <c r="AD151" s="21"/>
      <c r="AE151" s="21"/>
      <c r="AF151" s="21"/>
      <c r="AG151" s="2"/>
      <c r="AH151" s="2"/>
    </row>
    <row r="152" spans="8:34">
      <c r="H152" s="159">
        <v>41854</v>
      </c>
      <c r="I152" s="78">
        <v>2329.402</v>
      </c>
      <c r="J152" s="78">
        <v>2458.8483999999999</v>
      </c>
      <c r="K152" s="78">
        <v>1276.5856000000001</v>
      </c>
      <c r="L152" s="78">
        <v>2440.6282000000001</v>
      </c>
      <c r="M152" s="78">
        <v>2402.6605</v>
      </c>
      <c r="O152" s="13">
        <f t="shared" si="33"/>
        <v>41854</v>
      </c>
      <c r="P152" s="2">
        <f t="shared" si="34"/>
        <v>-0.16921423155413939</v>
      </c>
      <c r="Q152" s="2">
        <f t="shared" si="35"/>
        <v>0.16005029238938384</v>
      </c>
      <c r="R152" s="2">
        <f t="shared" si="36"/>
        <v>-0.27426321052272218</v>
      </c>
      <c r="S152" s="2">
        <f t="shared" si="37"/>
        <v>0.13980909842590394</v>
      </c>
      <c r="T152" s="2">
        <f t="shared" si="38"/>
        <v>0.94750217210003074</v>
      </c>
      <c r="V152" s="20"/>
      <c r="W152" s="21"/>
      <c r="X152" s="21"/>
      <c r="Y152" s="21"/>
      <c r="Z152" s="2"/>
      <c r="AA152" s="2"/>
      <c r="AC152" s="21"/>
      <c r="AD152" s="21"/>
      <c r="AE152" s="21"/>
      <c r="AF152" s="21"/>
      <c r="AG152" s="2"/>
      <c r="AH152" s="2"/>
    </row>
    <row r="153" spans="8:34">
      <c r="H153" s="159">
        <v>41861</v>
      </c>
      <c r="I153" s="78">
        <v>2331.134</v>
      </c>
      <c r="J153" s="78">
        <v>2526.7833000000001</v>
      </c>
      <c r="K153" s="78">
        <v>1289.4033999999999</v>
      </c>
      <c r="L153" s="78">
        <v>2510.8964000000001</v>
      </c>
      <c r="M153" s="78">
        <v>2481.6828</v>
      </c>
      <c r="O153" s="13">
        <f t="shared" si="33"/>
        <v>41861</v>
      </c>
      <c r="P153" s="2">
        <f t="shared" si="34"/>
        <v>-0.16859651037464851</v>
      </c>
      <c r="Q153" s="2">
        <f t="shared" si="35"/>
        <v>0.19210102825762343</v>
      </c>
      <c r="R153" s="2">
        <f t="shared" si="36"/>
        <v>-0.26697631255037968</v>
      </c>
      <c r="S153" s="2">
        <f t="shared" si="37"/>
        <v>0.17262537650136456</v>
      </c>
      <c r="T153" s="2">
        <f t="shared" si="38"/>
        <v>1.0115545427509574</v>
      </c>
      <c r="V153" s="20"/>
      <c r="W153" s="21"/>
      <c r="X153" s="21"/>
      <c r="Y153" s="21"/>
      <c r="Z153" s="2"/>
      <c r="AA153" s="2"/>
      <c r="AC153" s="21"/>
      <c r="AD153" s="21"/>
      <c r="AE153" s="21"/>
      <c r="AF153" s="21"/>
      <c r="AG153" s="2"/>
      <c r="AH153" s="2"/>
    </row>
    <row r="154" spans="8:34">
      <c r="H154" s="159">
        <v>41868</v>
      </c>
      <c r="I154" s="78">
        <v>2360.6350000000002</v>
      </c>
      <c r="J154" s="78">
        <v>2591.4524000000001</v>
      </c>
      <c r="K154" s="78">
        <v>1317.5410999999999</v>
      </c>
      <c r="L154" s="78">
        <v>2563.3420000000001</v>
      </c>
      <c r="M154" s="78">
        <v>2588.4499000000001</v>
      </c>
      <c r="O154" s="13">
        <f t="shared" si="33"/>
        <v>41868</v>
      </c>
      <c r="P154" s="2">
        <f t="shared" si="34"/>
        <v>-0.1580749211620861</v>
      </c>
      <c r="Q154" s="2">
        <f t="shared" si="35"/>
        <v>0.22261100535241241</v>
      </c>
      <c r="R154" s="2">
        <f t="shared" si="36"/>
        <v>-0.25098007691896185</v>
      </c>
      <c r="S154" s="2">
        <f t="shared" si="37"/>
        <v>0.19711823946689355</v>
      </c>
      <c r="T154" s="2">
        <f t="shared" si="38"/>
        <v>1.0980957578576365</v>
      </c>
      <c r="V154" s="20"/>
      <c r="W154" s="21"/>
      <c r="X154" s="21"/>
      <c r="Y154" s="21"/>
      <c r="Z154" s="2"/>
      <c r="AA154" s="2"/>
      <c r="AC154" s="21"/>
      <c r="AD154" s="21"/>
      <c r="AE154" s="21"/>
      <c r="AF154" s="21"/>
      <c r="AG154" s="2"/>
      <c r="AH154" s="2"/>
    </row>
    <row r="155" spans="8:34">
      <c r="H155" s="159">
        <v>41875</v>
      </c>
      <c r="I155" s="78">
        <v>2365.364</v>
      </c>
      <c r="J155" s="78">
        <v>2670.6147999999998</v>
      </c>
      <c r="K155" s="78">
        <v>1289.9056</v>
      </c>
      <c r="L155" s="78">
        <v>2664.3002999999999</v>
      </c>
      <c r="M155" s="78">
        <v>2660.6808000000001</v>
      </c>
      <c r="O155" s="13">
        <f t="shared" si="33"/>
        <v>41875</v>
      </c>
      <c r="P155" s="2">
        <f t="shared" si="34"/>
        <v>-0.15638831408482745</v>
      </c>
      <c r="Q155" s="2">
        <f t="shared" si="35"/>
        <v>0.25995871872353571</v>
      </c>
      <c r="R155" s="2">
        <f t="shared" si="36"/>
        <v>-0.26669081268599482</v>
      </c>
      <c r="S155" s="2">
        <f t="shared" si="37"/>
        <v>0.24426724352314921</v>
      </c>
      <c r="T155" s="2">
        <f t="shared" si="38"/>
        <v>1.1566432865837046</v>
      </c>
      <c r="V155" s="20"/>
      <c r="W155" s="21"/>
      <c r="X155" s="21"/>
      <c r="Y155" s="21"/>
      <c r="Z155" s="2"/>
      <c r="AA155" s="2"/>
      <c r="AC155" s="21"/>
      <c r="AD155" s="21"/>
      <c r="AE155" s="21"/>
      <c r="AF155" s="21"/>
      <c r="AG155" s="2"/>
      <c r="AH155" s="2"/>
    </row>
    <row r="156" spans="8:34">
      <c r="H156" s="159">
        <v>41880</v>
      </c>
      <c r="I156" s="78">
        <v>2338.2869999999998</v>
      </c>
      <c r="J156" s="78">
        <v>2607.4358999999999</v>
      </c>
      <c r="K156" s="78">
        <v>1275.5579</v>
      </c>
      <c r="L156" s="78">
        <v>2602.6309999999999</v>
      </c>
      <c r="M156" s="78">
        <v>2577.5855000000001</v>
      </c>
      <c r="O156" s="66">
        <f t="shared" si="33"/>
        <v>41880</v>
      </c>
      <c r="P156" s="2">
        <f t="shared" si="34"/>
        <v>-0.1660453789676638</v>
      </c>
      <c r="Q156" s="2">
        <f t="shared" si="35"/>
        <v>0.23015179715088419</v>
      </c>
      <c r="R156" s="2">
        <f t="shared" si="36"/>
        <v>-0.27484745626272256</v>
      </c>
      <c r="S156" s="2">
        <f t="shared" si="37"/>
        <v>0.21546677762934507</v>
      </c>
      <c r="T156" s="2">
        <f t="shared" si="38"/>
        <v>1.0892895022095481</v>
      </c>
      <c r="V156" s="20"/>
      <c r="W156" s="21"/>
      <c r="X156" s="21"/>
      <c r="Y156" s="21"/>
      <c r="Z156" s="2"/>
      <c r="AA156" s="2"/>
      <c r="AC156" s="21"/>
      <c r="AD156" s="21"/>
      <c r="AE156" s="21"/>
      <c r="AF156" s="21"/>
      <c r="AG156" s="2"/>
      <c r="AH156" s="2"/>
    </row>
    <row r="157" spans="8:34">
      <c r="H157" s="160"/>
      <c r="I157" s="78"/>
      <c r="J157" s="78"/>
      <c r="K157" s="78"/>
      <c r="L157" s="78"/>
      <c r="M157" s="78"/>
      <c r="N157" s="1"/>
      <c r="O157" s="1"/>
      <c r="P157" s="21"/>
      <c r="Q157" s="21"/>
      <c r="R157" s="21"/>
      <c r="S157" s="21"/>
      <c r="T157" s="21"/>
      <c r="W157" s="14"/>
      <c r="X157" s="14"/>
      <c r="Y157" s="14"/>
      <c r="AC157" s="21"/>
      <c r="AD157" s="21"/>
      <c r="AE157" s="21"/>
      <c r="AF157" s="21"/>
    </row>
    <row r="158" spans="8:34" ht="14.25">
      <c r="H158"/>
      <c r="I158" s="140"/>
      <c r="J158" s="140"/>
      <c r="K158" s="140"/>
      <c r="L158" s="140"/>
      <c r="M158" s="140"/>
      <c r="N158" s="1"/>
      <c r="O158" s="1"/>
      <c r="P158" s="21"/>
      <c r="Q158" s="21"/>
      <c r="R158" s="21"/>
      <c r="S158" s="21"/>
      <c r="T158" s="21"/>
      <c r="W158" s="14"/>
      <c r="X158" s="14"/>
      <c r="Y158" s="14"/>
      <c r="AC158" s="21"/>
      <c r="AD158" s="21"/>
      <c r="AE158" s="21"/>
      <c r="AF158" s="21"/>
    </row>
    <row r="159" spans="8:34" ht="14.25">
      <c r="H159" s="140"/>
      <c r="I159" s="140"/>
      <c r="J159" s="140"/>
      <c r="K159" s="140"/>
      <c r="L159" s="140"/>
      <c r="M159" s="140"/>
      <c r="N159" s="1"/>
      <c r="O159" s="1"/>
      <c r="P159" s="21"/>
      <c r="Q159" s="21"/>
      <c r="R159" s="21"/>
      <c r="S159" s="21"/>
      <c r="T159" s="21"/>
      <c r="W159" s="14"/>
      <c r="X159" s="14"/>
      <c r="Y159" s="14"/>
      <c r="AC159" s="21"/>
      <c r="AD159" s="21"/>
      <c r="AE159" s="21"/>
      <c r="AF159" s="21"/>
    </row>
    <row r="160" spans="8:34" ht="14.25">
      <c r="H160" s="141"/>
      <c r="I160" s="144"/>
      <c r="J160" s="144"/>
      <c r="K160" s="144"/>
      <c r="L160" s="144"/>
      <c r="M160" s="144"/>
      <c r="N160" s="1"/>
      <c r="O160" s="1"/>
      <c r="P160" s="21"/>
      <c r="Q160" s="21"/>
      <c r="R160" s="21"/>
      <c r="S160" s="21"/>
      <c r="T160" s="21"/>
      <c r="W160" s="14"/>
      <c r="X160" s="14"/>
      <c r="Y160" s="14"/>
      <c r="AC160" s="21"/>
      <c r="AD160" s="21"/>
      <c r="AE160" s="21"/>
      <c r="AF160" s="21"/>
    </row>
    <row r="161" spans="8:32">
      <c r="H161" s="142"/>
      <c r="I161" s="145"/>
      <c r="J161" s="145"/>
      <c r="K161" s="145"/>
      <c r="L161" s="145"/>
      <c r="M161" s="145"/>
      <c r="N161" s="1"/>
      <c r="O161" s="1"/>
      <c r="P161" s="21"/>
      <c r="Q161" s="21"/>
      <c r="R161" s="21"/>
      <c r="S161" s="21"/>
      <c r="T161" s="21"/>
      <c r="W161" s="14"/>
      <c r="X161" s="14"/>
      <c r="Y161" s="14"/>
      <c r="AC161" s="21"/>
      <c r="AD161" s="21"/>
      <c r="AE161" s="21"/>
      <c r="AF161" s="21"/>
    </row>
    <row r="162" spans="8:32">
      <c r="H162" s="142"/>
      <c r="I162" s="145"/>
      <c r="J162" s="145"/>
      <c r="K162" s="145"/>
      <c r="L162" s="145"/>
      <c r="M162" s="145"/>
      <c r="N162" s="1"/>
      <c r="O162" s="1"/>
      <c r="P162" s="21"/>
      <c r="Q162" s="21"/>
      <c r="R162" s="21"/>
      <c r="S162" s="21"/>
      <c r="T162" s="21"/>
      <c r="W162" s="14"/>
      <c r="X162" s="14"/>
      <c r="Y162" s="14"/>
      <c r="AC162" s="21"/>
      <c r="AD162" s="21"/>
      <c r="AE162" s="21"/>
      <c r="AF162" s="21"/>
    </row>
    <row r="163" spans="8:32">
      <c r="H163" s="143"/>
      <c r="I163" s="146"/>
      <c r="J163" s="146"/>
      <c r="K163" s="146"/>
      <c r="L163" s="146"/>
      <c r="M163" s="146"/>
      <c r="O163" s="13"/>
      <c r="P163" s="21"/>
      <c r="Q163" s="21"/>
      <c r="R163" s="21"/>
      <c r="S163" s="21"/>
      <c r="T163" s="21"/>
      <c r="W163" s="14"/>
      <c r="X163" s="14"/>
      <c r="Y163" s="14"/>
      <c r="AC163" s="21"/>
      <c r="AD163" s="21"/>
      <c r="AE163" s="21"/>
      <c r="AF163" s="21"/>
    </row>
    <row r="164" spans="8:32">
      <c r="H164" s="143"/>
      <c r="I164" s="146"/>
      <c r="J164" s="146"/>
      <c r="K164" s="146"/>
      <c r="L164" s="146"/>
      <c r="M164" s="146"/>
      <c r="O164" s="13"/>
      <c r="P164" s="21"/>
      <c r="Q164" s="21"/>
      <c r="R164" s="21"/>
      <c r="S164" s="21"/>
      <c r="T164" s="21"/>
      <c r="W164" s="14"/>
      <c r="X164" s="14"/>
      <c r="Y164" s="14"/>
      <c r="AC164" s="21"/>
      <c r="AD164" s="21"/>
      <c r="AE164" s="21"/>
      <c r="AF164" s="21"/>
    </row>
    <row r="165" spans="8:32">
      <c r="H165" s="143"/>
      <c r="I165" s="146"/>
      <c r="J165" s="146"/>
      <c r="K165" s="146"/>
      <c r="L165" s="146"/>
      <c r="M165" s="146"/>
      <c r="O165" s="13"/>
      <c r="P165" s="21"/>
      <c r="Q165" s="21"/>
      <c r="R165" s="21"/>
      <c r="S165" s="21"/>
      <c r="T165" s="21"/>
      <c r="W165" s="14"/>
      <c r="X165" s="14"/>
      <c r="Y165" s="14"/>
      <c r="AC165" s="21"/>
      <c r="AD165" s="21"/>
      <c r="AE165" s="21"/>
      <c r="AF165" s="21"/>
    </row>
    <row r="166" spans="8:32">
      <c r="H166" s="143"/>
      <c r="I166" s="146"/>
      <c r="J166" s="146"/>
      <c r="K166" s="146"/>
      <c r="L166" s="146"/>
      <c r="M166" s="146"/>
      <c r="O166" s="13"/>
      <c r="P166" s="21"/>
      <c r="Q166" s="21"/>
      <c r="R166" s="21"/>
      <c r="S166" s="21"/>
      <c r="T166" s="21"/>
      <c r="W166" s="14"/>
      <c r="X166" s="14"/>
      <c r="Y166" s="14"/>
      <c r="AC166" s="21"/>
      <c r="AD166" s="21"/>
      <c r="AE166" s="21"/>
      <c r="AF166" s="21"/>
    </row>
    <row r="167" spans="8:32">
      <c r="H167" s="143"/>
      <c r="I167" s="146"/>
      <c r="J167" s="146"/>
      <c r="K167" s="146"/>
      <c r="L167" s="146"/>
      <c r="M167" s="146"/>
      <c r="O167" s="13"/>
      <c r="P167" s="21"/>
      <c r="Q167" s="21"/>
      <c r="R167" s="21"/>
      <c r="S167" s="21"/>
      <c r="T167" s="21"/>
      <c r="W167" s="14"/>
      <c r="X167" s="14"/>
      <c r="Y167" s="14"/>
      <c r="AC167" s="21"/>
      <c r="AD167" s="21"/>
      <c r="AE167" s="21"/>
      <c r="AF167" s="21"/>
    </row>
    <row r="168" spans="8:32">
      <c r="H168" s="143"/>
      <c r="I168" s="146"/>
      <c r="J168" s="146"/>
      <c r="K168" s="146"/>
      <c r="L168" s="146"/>
      <c r="M168" s="146"/>
      <c r="O168" s="13"/>
      <c r="P168" s="21"/>
      <c r="Q168" s="21"/>
      <c r="R168" s="21"/>
      <c r="S168" s="21"/>
      <c r="T168" s="21"/>
      <c r="W168" s="14"/>
      <c r="X168" s="14"/>
      <c r="Y168" s="14"/>
      <c r="AC168" s="21"/>
      <c r="AD168" s="21"/>
      <c r="AE168" s="21"/>
      <c r="AF168" s="21"/>
    </row>
    <row r="169" spans="8:32">
      <c r="H169" s="143"/>
      <c r="I169" s="146"/>
      <c r="J169" s="146"/>
      <c r="K169" s="146"/>
      <c r="L169" s="146"/>
      <c r="M169" s="146"/>
      <c r="O169" s="13"/>
      <c r="P169" s="21"/>
      <c r="Q169" s="21"/>
      <c r="R169" s="21"/>
      <c r="S169" s="21"/>
      <c r="T169" s="21"/>
      <c r="W169" s="14"/>
      <c r="X169" s="14"/>
      <c r="Y169" s="14"/>
      <c r="AC169" s="21"/>
      <c r="AD169" s="21"/>
      <c r="AE169" s="21"/>
      <c r="AF169" s="21"/>
    </row>
    <row r="170" spans="8:32">
      <c r="H170" s="143"/>
      <c r="I170" s="146"/>
      <c r="J170" s="146"/>
      <c r="K170" s="146"/>
      <c r="L170" s="146"/>
      <c r="M170" s="146"/>
      <c r="O170" s="13"/>
      <c r="P170" s="21"/>
      <c r="Q170" s="21"/>
      <c r="R170" s="21"/>
      <c r="S170" s="21"/>
      <c r="T170" s="21"/>
      <c r="W170" s="14"/>
      <c r="X170" s="14"/>
      <c r="Y170" s="14"/>
      <c r="AC170" s="21"/>
      <c r="AD170" s="21"/>
      <c r="AE170" s="21"/>
      <c r="AF170" s="21"/>
    </row>
    <row r="171" spans="8:32">
      <c r="H171" s="143"/>
      <c r="I171" s="146"/>
      <c r="J171" s="146"/>
      <c r="K171" s="146"/>
      <c r="L171" s="146"/>
      <c r="M171" s="146"/>
      <c r="O171" s="13"/>
      <c r="P171" s="21"/>
      <c r="Q171" s="21"/>
      <c r="R171" s="21"/>
      <c r="S171" s="21"/>
      <c r="T171" s="21"/>
      <c r="W171" s="14"/>
      <c r="X171" s="14"/>
      <c r="Y171" s="14"/>
      <c r="AC171" s="21"/>
      <c r="AD171" s="21"/>
      <c r="AE171" s="21"/>
      <c r="AF171" s="21"/>
    </row>
    <row r="172" spans="8:32">
      <c r="H172" s="143"/>
      <c r="I172" s="146"/>
      <c r="J172" s="146"/>
      <c r="K172" s="146"/>
      <c r="L172" s="146"/>
      <c r="M172" s="146"/>
      <c r="O172" s="13"/>
      <c r="P172" s="21"/>
      <c r="Q172" s="21"/>
      <c r="R172" s="21"/>
      <c r="S172" s="21"/>
      <c r="T172" s="21"/>
      <c r="W172" s="14"/>
      <c r="X172" s="14"/>
      <c r="Y172" s="14"/>
      <c r="AC172" s="21"/>
      <c r="AD172" s="21"/>
      <c r="AE172" s="21"/>
      <c r="AF172" s="21"/>
    </row>
    <row r="173" spans="8:32">
      <c r="H173" s="143"/>
      <c r="I173" s="146"/>
      <c r="J173" s="146"/>
      <c r="K173" s="146"/>
      <c r="L173" s="146"/>
      <c r="M173" s="146"/>
      <c r="O173" s="13"/>
      <c r="P173" s="21"/>
      <c r="Q173" s="21"/>
      <c r="R173" s="21"/>
      <c r="S173" s="21"/>
      <c r="T173" s="21"/>
      <c r="W173" s="14"/>
      <c r="X173" s="14"/>
      <c r="Y173" s="14"/>
      <c r="AC173" s="21"/>
      <c r="AD173" s="21"/>
      <c r="AE173" s="21"/>
      <c r="AF173" s="21"/>
    </row>
    <row r="174" spans="8:32">
      <c r="H174" s="143"/>
      <c r="I174" s="146"/>
      <c r="J174" s="146"/>
      <c r="K174" s="146"/>
      <c r="L174" s="146"/>
      <c r="M174" s="146"/>
      <c r="O174" s="13"/>
      <c r="P174" s="21"/>
      <c r="Q174" s="21"/>
      <c r="R174" s="21"/>
      <c r="S174" s="21"/>
      <c r="T174" s="21"/>
      <c r="W174" s="14"/>
      <c r="X174" s="14"/>
      <c r="Y174" s="14"/>
      <c r="AC174" s="21"/>
      <c r="AD174" s="21"/>
      <c r="AE174" s="21"/>
      <c r="AF174" s="21"/>
    </row>
    <row r="175" spans="8:32">
      <c r="H175" s="143"/>
      <c r="I175" s="146"/>
      <c r="J175" s="146"/>
      <c r="K175" s="146"/>
      <c r="L175" s="146"/>
      <c r="M175" s="146"/>
      <c r="O175" s="13"/>
      <c r="P175" s="21"/>
      <c r="Q175" s="21"/>
      <c r="R175" s="21"/>
      <c r="S175" s="21"/>
      <c r="T175" s="21"/>
      <c r="W175" s="14"/>
      <c r="X175" s="14"/>
      <c r="Y175" s="14"/>
      <c r="AC175" s="21"/>
      <c r="AD175" s="21"/>
      <c r="AE175" s="21"/>
      <c r="AF175" s="21"/>
    </row>
    <row r="176" spans="8:32">
      <c r="H176" s="143"/>
      <c r="I176" s="146"/>
      <c r="J176" s="146"/>
      <c r="K176" s="146"/>
      <c r="L176" s="146"/>
      <c r="M176" s="146"/>
      <c r="O176" s="13"/>
      <c r="P176" s="21"/>
      <c r="Q176" s="21"/>
      <c r="R176" s="21"/>
      <c r="S176" s="21"/>
      <c r="T176" s="21"/>
      <c r="W176" s="14"/>
      <c r="X176" s="14"/>
      <c r="Y176" s="14"/>
      <c r="AC176" s="21"/>
      <c r="AD176" s="21"/>
      <c r="AE176" s="21"/>
      <c r="AF176" s="21"/>
    </row>
    <row r="177" spans="8:32">
      <c r="H177" s="143"/>
      <c r="I177" s="146"/>
      <c r="J177" s="146"/>
      <c r="K177" s="146"/>
      <c r="L177" s="146"/>
      <c r="M177" s="146"/>
      <c r="O177" s="13"/>
      <c r="P177" s="21"/>
      <c r="Q177" s="21"/>
      <c r="R177" s="21"/>
      <c r="S177" s="21"/>
      <c r="T177" s="21"/>
      <c r="W177" s="14"/>
      <c r="X177" s="14"/>
      <c r="Y177" s="14"/>
      <c r="AC177" s="21"/>
      <c r="AD177" s="21"/>
      <c r="AE177" s="21"/>
      <c r="AF177" s="21"/>
    </row>
    <row r="178" spans="8:32">
      <c r="H178" s="143"/>
      <c r="I178" s="146"/>
      <c r="J178" s="146"/>
      <c r="K178" s="146"/>
      <c r="L178" s="146"/>
      <c r="M178" s="146"/>
      <c r="O178" s="13"/>
      <c r="P178" s="21"/>
      <c r="Q178" s="21"/>
      <c r="R178" s="21"/>
      <c r="S178" s="21"/>
      <c r="T178" s="21"/>
      <c r="W178" s="14"/>
      <c r="X178" s="14"/>
      <c r="Y178" s="14"/>
      <c r="AC178" s="21"/>
      <c r="AD178" s="21"/>
      <c r="AE178" s="21"/>
      <c r="AF178" s="21"/>
    </row>
    <row r="179" spans="8:32">
      <c r="H179" s="143"/>
      <c r="I179" s="146"/>
      <c r="J179" s="146"/>
      <c r="K179" s="146"/>
      <c r="L179" s="146"/>
      <c r="M179" s="146"/>
      <c r="O179" s="13"/>
      <c r="P179" s="21"/>
      <c r="Q179" s="21"/>
      <c r="R179" s="21"/>
      <c r="S179" s="21"/>
      <c r="T179" s="21"/>
      <c r="W179" s="14"/>
      <c r="X179" s="14"/>
      <c r="Y179" s="14"/>
      <c r="AC179" s="21"/>
      <c r="AD179" s="21"/>
      <c r="AE179" s="21"/>
      <c r="AF179" s="21"/>
    </row>
    <row r="180" spans="8:32">
      <c r="H180" s="143"/>
      <c r="I180" s="146"/>
      <c r="J180" s="146"/>
      <c r="K180" s="146"/>
      <c r="L180" s="146"/>
      <c r="M180" s="146"/>
      <c r="O180" s="13"/>
      <c r="P180" s="21"/>
      <c r="Q180" s="21"/>
      <c r="R180" s="21"/>
      <c r="S180" s="21"/>
      <c r="T180" s="21"/>
      <c r="W180" s="14"/>
      <c r="X180" s="14"/>
      <c r="Y180" s="14"/>
      <c r="AC180" s="21"/>
      <c r="AD180" s="21"/>
      <c r="AE180" s="21"/>
      <c r="AF180" s="21"/>
    </row>
    <row r="181" spans="8:32">
      <c r="H181" s="143"/>
      <c r="I181" s="146"/>
      <c r="J181" s="146"/>
      <c r="K181" s="146"/>
      <c r="L181" s="146"/>
      <c r="M181" s="146"/>
      <c r="O181" s="13"/>
      <c r="P181" s="21"/>
      <c r="Q181" s="21"/>
      <c r="R181" s="21"/>
      <c r="S181" s="21"/>
      <c r="T181" s="21"/>
      <c r="W181" s="14"/>
      <c r="X181" s="14"/>
      <c r="Y181" s="14"/>
      <c r="AC181" s="21"/>
      <c r="AD181" s="21"/>
      <c r="AE181" s="21"/>
      <c r="AF181" s="21"/>
    </row>
    <row r="182" spans="8:32">
      <c r="H182" s="143"/>
      <c r="I182" s="146"/>
      <c r="J182" s="146"/>
      <c r="K182" s="146"/>
      <c r="L182" s="146"/>
      <c r="M182" s="146"/>
      <c r="O182" s="13"/>
      <c r="P182" s="21"/>
      <c r="Q182" s="21"/>
      <c r="R182" s="21"/>
      <c r="S182" s="21"/>
      <c r="T182" s="21"/>
      <c r="AC182" s="21"/>
      <c r="AD182" s="21"/>
      <c r="AE182" s="21"/>
      <c r="AF182" s="21"/>
    </row>
    <row r="183" spans="8:32">
      <c r="H183" s="143"/>
      <c r="I183" s="146"/>
      <c r="J183" s="146"/>
      <c r="K183" s="146"/>
      <c r="L183" s="146"/>
      <c r="M183" s="146"/>
      <c r="O183" s="13"/>
      <c r="P183" s="21"/>
      <c r="Q183" s="21"/>
      <c r="R183" s="21"/>
      <c r="S183" s="21"/>
      <c r="T183" s="21"/>
      <c r="AC183" s="21"/>
      <c r="AD183" s="21"/>
      <c r="AE183" s="21"/>
      <c r="AF183" s="21"/>
    </row>
    <row r="184" spans="8:32">
      <c r="H184" s="143"/>
      <c r="I184" s="146"/>
      <c r="J184" s="146"/>
      <c r="K184" s="146"/>
      <c r="L184" s="146"/>
      <c r="M184" s="146"/>
      <c r="O184" s="13"/>
      <c r="P184" s="21"/>
      <c r="Q184" s="21"/>
      <c r="R184" s="21"/>
      <c r="S184" s="21"/>
      <c r="T184" s="21"/>
      <c r="AC184" s="21"/>
      <c r="AD184" s="21"/>
      <c r="AE184" s="21"/>
      <c r="AF184" s="21"/>
    </row>
    <row r="185" spans="8:32">
      <c r="H185" s="143"/>
      <c r="I185" s="146"/>
      <c r="J185" s="146"/>
      <c r="K185" s="146"/>
      <c r="L185" s="146"/>
      <c r="M185" s="146"/>
      <c r="O185" s="13"/>
      <c r="P185" s="21"/>
      <c r="Q185" s="21"/>
      <c r="R185" s="21"/>
      <c r="S185" s="21"/>
      <c r="T185" s="21"/>
      <c r="AC185" s="21"/>
      <c r="AD185" s="21"/>
      <c r="AE185" s="21"/>
      <c r="AF185" s="21"/>
    </row>
    <row r="186" spans="8:32">
      <c r="H186" s="143"/>
      <c r="I186" s="146"/>
      <c r="J186" s="146"/>
      <c r="K186" s="146"/>
      <c r="L186" s="146"/>
      <c r="M186" s="146"/>
      <c r="O186" s="13"/>
      <c r="P186" s="21"/>
      <c r="Q186" s="21"/>
      <c r="R186" s="21"/>
      <c r="S186" s="21"/>
      <c r="T186" s="21"/>
      <c r="AC186" s="21"/>
      <c r="AD186" s="21"/>
      <c r="AE186" s="21"/>
      <c r="AF186" s="21"/>
    </row>
    <row r="187" spans="8:32">
      <c r="H187" s="143"/>
      <c r="I187" s="146"/>
      <c r="J187" s="146"/>
      <c r="K187" s="146"/>
      <c r="L187" s="146"/>
      <c r="M187" s="146"/>
      <c r="O187" s="13"/>
      <c r="P187" s="21"/>
      <c r="Q187" s="21"/>
      <c r="R187" s="21"/>
      <c r="S187" s="21"/>
      <c r="T187" s="21"/>
      <c r="AC187" s="21"/>
      <c r="AD187" s="21"/>
      <c r="AE187" s="21"/>
      <c r="AF187" s="21"/>
    </row>
    <row r="188" spans="8:32">
      <c r="H188" s="143"/>
      <c r="I188" s="146"/>
      <c r="J188" s="146"/>
      <c r="K188" s="146"/>
      <c r="L188" s="146"/>
      <c r="M188" s="146"/>
      <c r="O188" s="13"/>
      <c r="P188" s="21"/>
      <c r="Q188" s="21"/>
      <c r="R188" s="21"/>
      <c r="S188" s="21"/>
      <c r="T188" s="21"/>
      <c r="AC188" s="21"/>
      <c r="AD188" s="21"/>
      <c r="AE188" s="21"/>
      <c r="AF188" s="21"/>
    </row>
    <row r="189" spans="8:32">
      <c r="H189" s="143"/>
      <c r="I189" s="146"/>
      <c r="J189" s="146"/>
      <c r="K189" s="146"/>
      <c r="L189" s="146"/>
      <c r="M189" s="146"/>
      <c r="O189" s="13"/>
      <c r="P189" s="21"/>
      <c r="Q189" s="21"/>
      <c r="R189" s="21"/>
      <c r="S189" s="21"/>
      <c r="T189" s="21"/>
      <c r="AC189" s="21"/>
      <c r="AD189" s="21"/>
      <c r="AE189" s="21"/>
      <c r="AF189" s="21"/>
    </row>
    <row r="190" spans="8:32">
      <c r="H190" s="143"/>
      <c r="I190" s="146"/>
      <c r="J190" s="146"/>
      <c r="K190" s="146"/>
      <c r="L190" s="146"/>
      <c r="M190" s="146"/>
      <c r="O190" s="13"/>
      <c r="P190" s="21"/>
      <c r="Q190" s="21"/>
      <c r="R190" s="21"/>
      <c r="S190" s="21"/>
      <c r="T190" s="21"/>
      <c r="AC190" s="21"/>
      <c r="AD190" s="21"/>
      <c r="AE190" s="21"/>
      <c r="AF190" s="21"/>
    </row>
    <row r="191" spans="8:32">
      <c r="H191" s="143"/>
      <c r="I191" s="146"/>
      <c r="J191" s="146"/>
      <c r="K191" s="146"/>
      <c r="L191" s="146"/>
      <c r="M191" s="146"/>
      <c r="O191" s="13"/>
      <c r="P191" s="21"/>
      <c r="Q191" s="21"/>
      <c r="R191" s="21"/>
      <c r="S191" s="21"/>
      <c r="T191" s="21"/>
      <c r="AC191" s="21"/>
      <c r="AD191" s="21"/>
      <c r="AE191" s="21"/>
      <c r="AF191" s="21"/>
    </row>
    <row r="192" spans="8:32">
      <c r="H192" s="143"/>
      <c r="I192" s="146"/>
      <c r="J192" s="146"/>
      <c r="K192" s="146"/>
      <c r="L192" s="146"/>
      <c r="M192" s="146"/>
      <c r="O192" s="13"/>
      <c r="P192" s="21"/>
      <c r="Q192" s="21"/>
      <c r="R192" s="21"/>
      <c r="S192" s="21"/>
      <c r="T192" s="21"/>
      <c r="AC192" s="21"/>
      <c r="AD192" s="21"/>
      <c r="AE192" s="21"/>
      <c r="AF192" s="21"/>
    </row>
    <row r="193" spans="8:32">
      <c r="H193" s="143"/>
      <c r="I193" s="146"/>
      <c r="J193" s="146"/>
      <c r="K193" s="146"/>
      <c r="L193" s="146"/>
      <c r="M193" s="146"/>
      <c r="O193" s="13"/>
      <c r="P193" s="21"/>
      <c r="Q193" s="21"/>
      <c r="R193" s="21"/>
      <c r="S193" s="21"/>
      <c r="T193" s="21"/>
      <c r="AC193" s="21"/>
      <c r="AD193" s="21"/>
      <c r="AE193" s="21"/>
      <c r="AF193" s="21"/>
    </row>
    <row r="194" spans="8:32">
      <c r="H194" s="143"/>
      <c r="I194" s="146"/>
      <c r="J194" s="146"/>
      <c r="K194" s="146"/>
      <c r="L194" s="146"/>
      <c r="M194" s="146"/>
      <c r="O194" s="13"/>
      <c r="P194" s="21"/>
      <c r="Q194" s="21"/>
      <c r="R194" s="21"/>
      <c r="S194" s="21"/>
      <c r="T194" s="21"/>
      <c r="AC194" s="21"/>
      <c r="AD194" s="21"/>
      <c r="AE194" s="21"/>
      <c r="AF194" s="21"/>
    </row>
    <row r="195" spans="8:32">
      <c r="H195" s="143"/>
      <c r="I195" s="146"/>
      <c r="J195" s="146"/>
      <c r="K195" s="146"/>
      <c r="L195" s="146"/>
      <c r="M195" s="146"/>
      <c r="O195" s="13"/>
      <c r="P195" s="21"/>
      <c r="Q195" s="21"/>
      <c r="R195" s="21"/>
      <c r="S195" s="21"/>
      <c r="T195" s="21"/>
      <c r="AC195" s="21"/>
      <c r="AD195" s="21"/>
      <c r="AE195" s="21"/>
      <c r="AF195" s="21"/>
    </row>
    <row r="196" spans="8:32">
      <c r="H196" s="143"/>
      <c r="I196" s="146"/>
      <c r="J196" s="146"/>
      <c r="K196" s="146"/>
      <c r="L196" s="146"/>
      <c r="M196" s="146"/>
      <c r="O196" s="13"/>
      <c r="P196" s="21"/>
      <c r="Q196" s="21"/>
      <c r="R196" s="21"/>
      <c r="S196" s="21"/>
      <c r="T196" s="21"/>
      <c r="AC196" s="21"/>
      <c r="AD196" s="21"/>
      <c r="AE196" s="21"/>
      <c r="AF196" s="21"/>
    </row>
    <row r="197" spans="8:32">
      <c r="H197" s="143"/>
      <c r="I197" s="146"/>
      <c r="J197" s="146"/>
      <c r="K197" s="146"/>
      <c r="L197" s="146"/>
      <c r="M197" s="146"/>
      <c r="O197" s="13"/>
      <c r="P197" s="21"/>
      <c r="Q197" s="21"/>
      <c r="R197" s="21"/>
      <c r="S197" s="21"/>
      <c r="T197" s="21"/>
      <c r="AC197" s="21"/>
      <c r="AD197" s="21"/>
      <c r="AE197" s="21"/>
      <c r="AF197" s="21"/>
    </row>
    <row r="198" spans="8:32">
      <c r="H198" s="143"/>
      <c r="I198" s="146"/>
      <c r="J198" s="146"/>
      <c r="K198" s="146"/>
      <c r="L198" s="146"/>
      <c r="M198" s="146"/>
      <c r="O198" s="13"/>
      <c r="P198" s="21"/>
      <c r="Q198" s="21"/>
      <c r="R198" s="21"/>
      <c r="S198" s="21"/>
      <c r="T198" s="21"/>
      <c r="AC198" s="21"/>
      <c r="AD198" s="21"/>
      <c r="AE198" s="21"/>
      <c r="AF198" s="21"/>
    </row>
    <row r="199" spans="8:32">
      <c r="H199" s="143"/>
      <c r="I199" s="146"/>
      <c r="J199" s="146"/>
      <c r="K199" s="146"/>
      <c r="L199" s="146"/>
      <c r="M199" s="146"/>
      <c r="O199" s="13"/>
      <c r="P199" s="21"/>
      <c r="Q199" s="21"/>
      <c r="R199" s="21"/>
      <c r="S199" s="21"/>
      <c r="T199" s="21"/>
      <c r="AC199" s="21"/>
      <c r="AD199" s="21"/>
      <c r="AE199" s="21"/>
      <c r="AF199" s="21"/>
    </row>
    <row r="200" spans="8:32">
      <c r="H200" s="143"/>
      <c r="I200" s="146"/>
      <c r="J200" s="146"/>
      <c r="K200" s="146"/>
      <c r="L200" s="146"/>
      <c r="M200" s="146"/>
      <c r="O200" s="13"/>
      <c r="P200" s="21"/>
      <c r="Q200" s="21"/>
      <c r="R200" s="21"/>
      <c r="S200" s="21"/>
      <c r="T200" s="21"/>
      <c r="AC200" s="21"/>
      <c r="AD200" s="21"/>
      <c r="AE200" s="21"/>
      <c r="AF200" s="21"/>
    </row>
    <row r="201" spans="8:32">
      <c r="H201" s="143"/>
      <c r="I201" s="146"/>
      <c r="J201" s="146"/>
      <c r="K201" s="146"/>
      <c r="L201" s="146"/>
      <c r="M201" s="146"/>
      <c r="O201" s="13"/>
      <c r="P201" s="21"/>
      <c r="Q201" s="21"/>
      <c r="R201" s="21"/>
      <c r="S201" s="21"/>
      <c r="T201" s="21"/>
      <c r="AC201" s="21"/>
      <c r="AD201" s="21"/>
      <c r="AE201" s="21"/>
      <c r="AF201" s="21"/>
    </row>
    <row r="202" spans="8:32">
      <c r="H202" s="143"/>
      <c r="I202" s="146"/>
      <c r="J202" s="146"/>
      <c r="K202" s="146"/>
      <c r="L202" s="146"/>
      <c r="M202" s="146"/>
      <c r="O202" s="13"/>
      <c r="P202" s="21"/>
      <c r="Q202" s="21"/>
      <c r="R202" s="21"/>
      <c r="S202" s="21"/>
      <c r="T202" s="21"/>
      <c r="AC202" s="21"/>
      <c r="AD202" s="21"/>
      <c r="AE202" s="21"/>
      <c r="AF202" s="21"/>
    </row>
    <row r="203" spans="8:32">
      <c r="H203" s="143"/>
      <c r="I203" s="146"/>
      <c r="J203" s="146"/>
      <c r="K203" s="146"/>
      <c r="L203" s="146"/>
      <c r="M203" s="146"/>
      <c r="O203" s="13"/>
      <c r="P203" s="21"/>
      <c r="Q203" s="21"/>
      <c r="R203" s="21"/>
      <c r="S203" s="21"/>
      <c r="T203" s="21"/>
      <c r="AC203" s="21"/>
      <c r="AD203" s="21"/>
      <c r="AE203" s="21"/>
      <c r="AF203" s="21"/>
    </row>
    <row r="204" spans="8:32">
      <c r="H204" s="143"/>
      <c r="I204" s="146"/>
      <c r="J204" s="146"/>
      <c r="K204" s="146"/>
      <c r="L204" s="146"/>
      <c r="M204" s="146"/>
      <c r="O204" s="13"/>
      <c r="P204" s="21"/>
      <c r="Q204" s="21"/>
      <c r="R204" s="21"/>
      <c r="S204" s="21"/>
      <c r="T204" s="21"/>
      <c r="AC204" s="21"/>
      <c r="AD204" s="21"/>
      <c r="AE204" s="21"/>
      <c r="AF204" s="21"/>
    </row>
    <row r="205" spans="8:32">
      <c r="H205" s="143"/>
      <c r="I205" s="146"/>
      <c r="J205" s="146"/>
      <c r="K205" s="146"/>
      <c r="L205" s="146"/>
      <c r="M205" s="146"/>
      <c r="O205" s="13"/>
      <c r="P205" s="21"/>
      <c r="Q205" s="21"/>
      <c r="R205" s="21"/>
      <c r="S205" s="21"/>
      <c r="T205" s="21"/>
      <c r="AC205" s="21"/>
      <c r="AD205" s="21"/>
      <c r="AE205" s="21"/>
      <c r="AF205" s="21"/>
    </row>
    <row r="206" spans="8:32">
      <c r="H206" s="143"/>
      <c r="I206" s="146"/>
      <c r="J206" s="146"/>
      <c r="K206" s="146"/>
      <c r="L206" s="146"/>
      <c r="M206" s="146"/>
      <c r="O206" s="13"/>
      <c r="P206" s="21"/>
      <c r="Q206" s="21"/>
      <c r="R206" s="21"/>
      <c r="S206" s="21"/>
      <c r="T206" s="21"/>
      <c r="AC206" s="21"/>
      <c r="AD206" s="21"/>
      <c r="AE206" s="21"/>
      <c r="AF206" s="21"/>
    </row>
    <row r="207" spans="8:32">
      <c r="H207" s="143"/>
      <c r="I207" s="146"/>
      <c r="J207" s="146"/>
      <c r="K207" s="146"/>
      <c r="L207" s="146"/>
      <c r="M207" s="146"/>
      <c r="O207" s="13"/>
      <c r="P207" s="21"/>
      <c r="Q207" s="21"/>
      <c r="R207" s="21"/>
      <c r="S207" s="21"/>
      <c r="T207" s="21"/>
      <c r="AC207" s="21"/>
      <c r="AD207" s="21"/>
      <c r="AE207" s="21"/>
      <c r="AF207" s="21"/>
    </row>
    <row r="208" spans="8:32">
      <c r="H208" s="143"/>
      <c r="I208" s="146"/>
      <c r="J208" s="146"/>
      <c r="K208" s="146"/>
      <c r="L208" s="146"/>
      <c r="M208" s="146"/>
      <c r="O208" s="13"/>
      <c r="P208" s="21"/>
      <c r="Q208" s="21"/>
      <c r="R208" s="21"/>
      <c r="S208" s="21"/>
      <c r="T208" s="21"/>
      <c r="AC208" s="21"/>
      <c r="AD208" s="21"/>
      <c r="AE208" s="21"/>
      <c r="AF208" s="21"/>
    </row>
    <row r="209" spans="8:32">
      <c r="H209" s="143"/>
      <c r="I209" s="146"/>
      <c r="J209" s="146"/>
      <c r="K209" s="146"/>
      <c r="L209" s="146"/>
      <c r="M209" s="146"/>
      <c r="O209" s="13"/>
      <c r="P209" s="21"/>
      <c r="Q209" s="21"/>
      <c r="R209" s="21"/>
      <c r="S209" s="21"/>
      <c r="T209" s="21"/>
      <c r="AC209" s="21"/>
      <c r="AD209" s="21"/>
      <c r="AE209" s="21"/>
      <c r="AF209" s="21"/>
    </row>
    <row r="210" spans="8:32">
      <c r="H210" s="143"/>
      <c r="I210" s="146"/>
      <c r="J210" s="146"/>
      <c r="K210" s="146"/>
      <c r="L210" s="146"/>
      <c r="M210" s="146"/>
      <c r="O210" s="13"/>
      <c r="P210" s="21"/>
      <c r="Q210" s="21"/>
      <c r="R210" s="21"/>
      <c r="S210" s="21"/>
      <c r="T210" s="21"/>
      <c r="AC210" s="21"/>
      <c r="AD210" s="21"/>
      <c r="AE210" s="21"/>
      <c r="AF210" s="21"/>
    </row>
    <row r="211" spans="8:32">
      <c r="H211" s="143"/>
      <c r="I211" s="146"/>
      <c r="J211" s="146"/>
      <c r="K211" s="146"/>
      <c r="L211" s="146"/>
      <c r="M211" s="146"/>
      <c r="O211" s="13"/>
      <c r="P211" s="21"/>
      <c r="Q211" s="21"/>
      <c r="R211" s="21"/>
      <c r="S211" s="21"/>
      <c r="T211" s="21"/>
      <c r="AC211" s="21"/>
      <c r="AD211" s="21"/>
      <c r="AE211" s="21"/>
      <c r="AF211" s="21"/>
    </row>
    <row r="212" spans="8:32">
      <c r="H212" s="143"/>
      <c r="I212" s="146"/>
      <c r="J212" s="146"/>
      <c r="K212" s="146"/>
      <c r="L212" s="146"/>
      <c r="M212" s="146"/>
      <c r="O212" s="13"/>
      <c r="P212" s="21"/>
      <c r="Q212" s="21"/>
      <c r="R212" s="21"/>
      <c r="S212" s="21"/>
      <c r="T212" s="21"/>
      <c r="AC212" s="21"/>
      <c r="AD212" s="21"/>
      <c r="AE212" s="21"/>
      <c r="AF212" s="21"/>
    </row>
    <row r="213" spans="8:32">
      <c r="H213" s="143"/>
      <c r="I213" s="146"/>
      <c r="J213" s="146"/>
      <c r="K213" s="146"/>
      <c r="L213" s="146"/>
      <c r="M213" s="146"/>
      <c r="O213" s="13"/>
      <c r="P213" s="21"/>
      <c r="Q213" s="21"/>
      <c r="R213" s="21"/>
      <c r="S213" s="21"/>
      <c r="T213" s="21"/>
      <c r="AC213" s="21"/>
    </row>
    <row r="214" spans="8:32">
      <c r="H214" s="143"/>
      <c r="I214" s="146"/>
      <c r="J214" s="146"/>
      <c r="K214" s="146"/>
      <c r="L214" s="146"/>
      <c r="M214" s="146"/>
      <c r="O214" s="13"/>
      <c r="P214" s="21"/>
      <c r="Q214" s="21"/>
      <c r="R214" s="21"/>
      <c r="S214" s="21"/>
      <c r="T214" s="21"/>
      <c r="AC214" s="21"/>
    </row>
    <row r="215" spans="8:32">
      <c r="H215" s="143"/>
      <c r="I215" s="146"/>
      <c r="J215" s="146"/>
      <c r="K215" s="146"/>
      <c r="L215" s="146"/>
      <c r="M215" s="146"/>
      <c r="O215" s="13"/>
      <c r="P215" s="21"/>
      <c r="Q215" s="21"/>
      <c r="R215" s="21"/>
      <c r="S215" s="21"/>
      <c r="T215" s="21"/>
      <c r="AC215" s="21"/>
    </row>
    <row r="216" spans="8:32">
      <c r="H216" s="143"/>
      <c r="I216" s="146"/>
      <c r="J216" s="146"/>
      <c r="K216" s="146"/>
      <c r="L216" s="146"/>
      <c r="M216" s="146"/>
      <c r="O216" s="13"/>
      <c r="P216" s="21"/>
      <c r="Q216" s="21"/>
      <c r="R216" s="21"/>
      <c r="S216" s="21"/>
      <c r="T216" s="21"/>
      <c r="AC216" s="21"/>
    </row>
    <row r="217" spans="8:32">
      <c r="H217" s="143"/>
      <c r="I217" s="146"/>
      <c r="J217" s="146"/>
      <c r="K217" s="146"/>
      <c r="L217" s="146"/>
      <c r="M217" s="146"/>
      <c r="O217" s="13"/>
      <c r="P217" s="21"/>
      <c r="Q217" s="21"/>
      <c r="R217" s="21"/>
      <c r="S217" s="21"/>
      <c r="T217" s="21"/>
      <c r="AC217" s="21"/>
    </row>
    <row r="218" spans="8:32">
      <c r="H218" s="143"/>
      <c r="I218" s="146"/>
      <c r="J218" s="146"/>
      <c r="K218" s="146"/>
      <c r="L218" s="146"/>
      <c r="M218" s="146"/>
      <c r="O218" s="13"/>
      <c r="P218" s="21"/>
      <c r="Q218" s="21"/>
      <c r="R218" s="21"/>
      <c r="S218" s="21"/>
      <c r="T218" s="21"/>
      <c r="AC218" s="21"/>
    </row>
    <row r="219" spans="8:32">
      <c r="H219" s="143"/>
      <c r="I219" s="146"/>
      <c r="J219" s="146"/>
      <c r="K219" s="146"/>
      <c r="L219" s="146"/>
      <c r="M219" s="146"/>
      <c r="O219" s="13"/>
      <c r="P219" s="21"/>
      <c r="Q219" s="21"/>
      <c r="R219" s="21"/>
      <c r="S219" s="21"/>
      <c r="T219" s="21"/>
      <c r="AC219" s="21"/>
    </row>
    <row r="220" spans="8:32">
      <c r="H220" s="143"/>
      <c r="I220" s="146"/>
      <c r="J220" s="146"/>
      <c r="K220" s="146"/>
      <c r="L220" s="146"/>
      <c r="M220" s="146"/>
      <c r="O220" s="13"/>
      <c r="P220" s="21"/>
      <c r="Q220" s="21"/>
      <c r="R220" s="21"/>
      <c r="S220" s="21"/>
      <c r="T220" s="21"/>
      <c r="AC220" s="21"/>
    </row>
    <row r="221" spans="8:32">
      <c r="H221" s="143"/>
      <c r="I221" s="146"/>
      <c r="J221" s="146"/>
      <c r="K221" s="146"/>
      <c r="L221" s="146"/>
      <c r="M221" s="146"/>
      <c r="O221" s="13"/>
      <c r="P221" s="21"/>
      <c r="Q221" s="21"/>
      <c r="R221" s="21"/>
      <c r="S221" s="21"/>
      <c r="T221" s="21"/>
      <c r="AC221" s="21"/>
    </row>
    <row r="222" spans="8:32">
      <c r="H222" s="143"/>
      <c r="I222" s="146"/>
      <c r="J222" s="146"/>
      <c r="K222" s="146"/>
      <c r="L222" s="146"/>
      <c r="M222" s="146"/>
      <c r="O222" s="13"/>
      <c r="P222" s="21"/>
      <c r="Q222" s="21"/>
      <c r="R222" s="21"/>
      <c r="S222" s="21"/>
      <c r="T222" s="21"/>
      <c r="AC222" s="21"/>
    </row>
    <row r="223" spans="8:32">
      <c r="H223" s="143"/>
      <c r="I223" s="146"/>
      <c r="J223" s="146"/>
      <c r="K223" s="146"/>
      <c r="L223" s="146"/>
      <c r="M223" s="146"/>
      <c r="O223" s="13"/>
      <c r="P223" s="21"/>
      <c r="Q223" s="21"/>
      <c r="R223" s="21"/>
      <c r="S223" s="21"/>
      <c r="T223" s="21"/>
      <c r="AC223" s="21"/>
    </row>
    <row r="224" spans="8:32">
      <c r="H224" s="143"/>
      <c r="I224" s="146"/>
      <c r="J224" s="146"/>
      <c r="K224" s="146"/>
      <c r="L224" s="146"/>
      <c r="M224" s="146"/>
      <c r="O224" s="13"/>
      <c r="P224" s="21"/>
      <c r="Q224" s="21"/>
      <c r="R224" s="21"/>
      <c r="S224" s="21"/>
      <c r="T224" s="21"/>
      <c r="AC224" s="21"/>
    </row>
    <row r="225" spans="8:29">
      <c r="H225" s="143"/>
      <c r="I225" s="146"/>
      <c r="J225" s="146"/>
      <c r="K225" s="146"/>
      <c r="L225" s="146"/>
      <c r="M225" s="146"/>
      <c r="O225" s="13"/>
      <c r="P225" s="21"/>
      <c r="Q225" s="21"/>
      <c r="R225" s="21"/>
      <c r="S225" s="21"/>
      <c r="T225" s="21"/>
      <c r="AC225" s="21"/>
    </row>
    <row r="226" spans="8:29">
      <c r="H226" s="143"/>
      <c r="I226" s="146"/>
      <c r="J226" s="146"/>
      <c r="K226" s="146"/>
      <c r="L226" s="146"/>
      <c r="M226" s="146"/>
      <c r="O226" s="13"/>
      <c r="P226" s="21"/>
      <c r="Q226" s="21"/>
      <c r="R226" s="21"/>
      <c r="S226" s="21"/>
      <c r="T226" s="21"/>
      <c r="AC226" s="21"/>
    </row>
    <row r="227" spans="8:29">
      <c r="H227" s="143"/>
      <c r="I227" s="146"/>
      <c r="J227" s="146"/>
      <c r="K227" s="146"/>
      <c r="L227" s="146"/>
      <c r="M227" s="146"/>
      <c r="O227" s="13"/>
      <c r="P227" s="21"/>
      <c r="Q227" s="21"/>
      <c r="R227" s="21"/>
      <c r="S227" s="21"/>
      <c r="T227" s="21"/>
    </row>
    <row r="228" spans="8:29">
      <c r="H228" s="143"/>
      <c r="I228" s="146"/>
      <c r="J228" s="146"/>
      <c r="K228" s="146"/>
      <c r="L228" s="146"/>
      <c r="M228" s="146"/>
      <c r="O228" s="13"/>
      <c r="P228" s="21"/>
      <c r="Q228" s="21"/>
      <c r="R228" s="21"/>
      <c r="S228" s="21"/>
      <c r="T228" s="21"/>
    </row>
    <row r="229" spans="8:29">
      <c r="H229" s="143"/>
      <c r="I229" s="146"/>
      <c r="J229" s="146"/>
      <c r="K229" s="146"/>
      <c r="L229" s="146"/>
      <c r="M229" s="146"/>
      <c r="O229" s="13"/>
      <c r="P229" s="21"/>
      <c r="Q229" s="21"/>
      <c r="R229" s="21"/>
      <c r="S229" s="21"/>
      <c r="T229" s="21"/>
    </row>
    <row r="230" spans="8:29">
      <c r="H230" s="143"/>
      <c r="I230" s="146"/>
      <c r="J230" s="146"/>
      <c r="K230" s="146"/>
      <c r="L230" s="146"/>
      <c r="M230" s="146"/>
      <c r="O230" s="13"/>
      <c r="P230" s="21"/>
      <c r="Q230" s="21"/>
      <c r="R230" s="21"/>
      <c r="S230" s="21"/>
      <c r="T230" s="21"/>
    </row>
    <row r="231" spans="8:29">
      <c r="H231" s="143"/>
      <c r="I231" s="146"/>
      <c r="J231" s="146"/>
      <c r="K231" s="146"/>
      <c r="L231" s="146"/>
      <c r="M231" s="146"/>
      <c r="O231" s="13"/>
      <c r="P231" s="21"/>
      <c r="Q231" s="21"/>
      <c r="R231" s="21"/>
      <c r="S231" s="21"/>
      <c r="T231" s="21"/>
    </row>
    <row r="232" spans="8:29">
      <c r="H232" s="143"/>
      <c r="I232" s="146"/>
      <c r="J232" s="146"/>
      <c r="K232" s="146"/>
      <c r="L232" s="146"/>
      <c r="M232" s="146"/>
      <c r="O232" s="13"/>
      <c r="P232" s="21"/>
      <c r="Q232" s="21"/>
      <c r="R232" s="21"/>
      <c r="S232" s="21"/>
      <c r="T232" s="21"/>
    </row>
    <row r="233" spans="8:29">
      <c r="H233" s="143"/>
      <c r="I233" s="146"/>
      <c r="J233" s="146"/>
      <c r="K233" s="146"/>
      <c r="L233" s="146"/>
      <c r="M233" s="146"/>
      <c r="O233" s="13"/>
      <c r="P233" s="21"/>
      <c r="Q233" s="21"/>
      <c r="R233" s="21"/>
      <c r="S233" s="21"/>
      <c r="T233" s="21"/>
    </row>
    <row r="234" spans="8:29">
      <c r="H234" s="143"/>
      <c r="I234" s="146"/>
      <c r="J234" s="146"/>
      <c r="K234" s="146"/>
      <c r="L234" s="146"/>
      <c r="M234" s="146"/>
      <c r="O234" s="13"/>
      <c r="P234" s="21"/>
      <c r="Q234" s="21"/>
      <c r="R234" s="21"/>
      <c r="S234" s="21"/>
      <c r="T234" s="21"/>
    </row>
    <row r="235" spans="8:29">
      <c r="H235" s="143"/>
      <c r="I235" s="146"/>
      <c r="J235" s="146"/>
      <c r="K235" s="146"/>
      <c r="L235" s="146"/>
      <c r="M235" s="146"/>
      <c r="O235" s="13"/>
      <c r="P235" s="21"/>
      <c r="Q235" s="21"/>
      <c r="R235" s="21"/>
      <c r="S235" s="21"/>
      <c r="T235" s="21"/>
    </row>
    <row r="236" spans="8:29">
      <c r="H236" s="143"/>
      <c r="I236" s="146"/>
      <c r="J236" s="146"/>
      <c r="K236" s="146"/>
      <c r="L236" s="146"/>
      <c r="M236" s="146"/>
      <c r="O236" s="13"/>
      <c r="P236" s="21"/>
      <c r="Q236" s="21"/>
      <c r="R236" s="21"/>
      <c r="S236" s="21"/>
      <c r="T236" s="21"/>
    </row>
    <row r="237" spans="8:29">
      <c r="H237" s="143"/>
      <c r="I237" s="146"/>
      <c r="J237" s="146"/>
      <c r="K237" s="146"/>
      <c r="L237" s="146"/>
      <c r="M237" s="146"/>
      <c r="O237" s="13"/>
      <c r="P237" s="21"/>
      <c r="Q237" s="21"/>
      <c r="R237" s="21"/>
      <c r="S237" s="21"/>
      <c r="T237" s="21"/>
    </row>
    <row r="238" spans="8:29">
      <c r="H238" s="143"/>
      <c r="I238" s="146"/>
      <c r="J238" s="146"/>
      <c r="K238" s="146"/>
      <c r="L238" s="146"/>
      <c r="M238" s="146"/>
      <c r="O238" s="13"/>
      <c r="P238" s="21"/>
      <c r="Q238" s="21"/>
      <c r="R238" s="21"/>
      <c r="S238" s="21"/>
      <c r="T238" s="21"/>
    </row>
    <row r="239" spans="8:29">
      <c r="H239" s="143"/>
      <c r="I239" s="146"/>
      <c r="J239" s="146"/>
      <c r="K239" s="146"/>
      <c r="L239" s="146"/>
      <c r="M239" s="146"/>
      <c r="O239" s="13"/>
      <c r="P239" s="21"/>
      <c r="Q239" s="21"/>
      <c r="R239" s="21"/>
      <c r="S239" s="21"/>
      <c r="T239" s="21"/>
    </row>
    <row r="240" spans="8:29">
      <c r="H240" s="143"/>
      <c r="I240" s="146"/>
      <c r="J240" s="146"/>
      <c r="K240" s="146"/>
      <c r="L240" s="146"/>
      <c r="M240" s="146"/>
      <c r="O240" s="13"/>
      <c r="P240" s="21"/>
      <c r="Q240" s="21"/>
      <c r="R240" s="21"/>
      <c r="S240" s="21"/>
      <c r="T240" s="21"/>
    </row>
    <row r="241" spans="8:20">
      <c r="H241" s="143"/>
      <c r="I241" s="146"/>
      <c r="J241" s="146"/>
      <c r="K241" s="146"/>
      <c r="L241" s="146"/>
      <c r="M241" s="146"/>
      <c r="O241" s="13"/>
      <c r="P241" s="21"/>
      <c r="Q241" s="21"/>
      <c r="R241" s="21"/>
      <c r="S241" s="21"/>
      <c r="T241" s="21"/>
    </row>
    <row r="242" spans="8:20">
      <c r="H242" s="143"/>
      <c r="I242" s="146"/>
      <c r="J242" s="146"/>
      <c r="K242" s="146"/>
      <c r="L242" s="146"/>
      <c r="M242" s="146"/>
      <c r="O242" s="13"/>
      <c r="P242" s="21"/>
      <c r="Q242" s="21"/>
      <c r="R242" s="21"/>
      <c r="S242" s="21"/>
      <c r="T242" s="21"/>
    </row>
    <row r="243" spans="8:20">
      <c r="H243" s="143"/>
      <c r="I243" s="146"/>
      <c r="J243" s="146"/>
      <c r="K243" s="146"/>
      <c r="L243" s="146"/>
      <c r="M243" s="146"/>
      <c r="O243" s="13"/>
      <c r="P243" s="21"/>
      <c r="Q243" s="21"/>
      <c r="R243" s="21"/>
      <c r="S243" s="21"/>
      <c r="T243" s="21"/>
    </row>
    <row r="244" spans="8:20">
      <c r="H244" s="143"/>
      <c r="I244" s="146"/>
      <c r="J244" s="146"/>
      <c r="K244" s="146"/>
      <c r="L244" s="146"/>
      <c r="M244" s="146"/>
      <c r="O244" s="13"/>
      <c r="P244" s="21"/>
      <c r="Q244" s="21"/>
      <c r="R244" s="21"/>
      <c r="S244" s="21"/>
      <c r="T244" s="21"/>
    </row>
    <row r="245" spans="8:20">
      <c r="H245" s="143"/>
      <c r="I245" s="146"/>
      <c r="J245" s="146"/>
      <c r="K245" s="146"/>
      <c r="L245" s="146"/>
      <c r="M245" s="146"/>
      <c r="O245" s="13"/>
      <c r="P245" s="21"/>
      <c r="Q245" s="21"/>
      <c r="R245" s="21"/>
      <c r="S245" s="21"/>
      <c r="T245" s="21"/>
    </row>
    <row r="246" spans="8:20">
      <c r="H246" s="143"/>
      <c r="I246" s="146"/>
      <c r="J246" s="146"/>
      <c r="K246" s="146"/>
      <c r="L246" s="146"/>
      <c r="M246" s="146"/>
      <c r="O246" s="13"/>
      <c r="P246" s="21"/>
      <c r="Q246" s="21"/>
      <c r="R246" s="21"/>
      <c r="S246" s="21"/>
      <c r="T246" s="21"/>
    </row>
    <row r="247" spans="8:20">
      <c r="H247" s="143"/>
      <c r="I247" s="146"/>
      <c r="J247" s="146"/>
      <c r="K247" s="146"/>
      <c r="L247" s="146"/>
      <c r="M247" s="146"/>
      <c r="O247" s="13"/>
      <c r="P247" s="21"/>
      <c r="Q247" s="21"/>
      <c r="R247" s="21"/>
      <c r="S247" s="21"/>
      <c r="T247" s="21"/>
    </row>
    <row r="248" spans="8:20">
      <c r="H248" s="143"/>
      <c r="I248" s="146"/>
      <c r="J248" s="146"/>
      <c r="K248" s="146"/>
      <c r="L248" s="146"/>
      <c r="M248" s="146"/>
      <c r="O248" s="13"/>
      <c r="P248" s="21"/>
      <c r="Q248" s="21"/>
      <c r="R248" s="21"/>
      <c r="S248" s="21"/>
      <c r="T248" s="21"/>
    </row>
    <row r="249" spans="8:20">
      <c r="H249" s="143"/>
      <c r="I249" s="146"/>
      <c r="J249" s="146"/>
      <c r="K249" s="146"/>
      <c r="L249" s="146"/>
      <c r="M249" s="146"/>
      <c r="O249" s="13"/>
      <c r="P249" s="21"/>
      <c r="Q249" s="21"/>
      <c r="R249" s="21"/>
      <c r="S249" s="21"/>
      <c r="T249" s="21"/>
    </row>
    <row r="250" spans="8:20">
      <c r="H250" s="143"/>
      <c r="I250" s="146"/>
      <c r="J250" s="146"/>
      <c r="K250" s="146"/>
      <c r="L250" s="146"/>
      <c r="M250" s="146"/>
      <c r="O250" s="13"/>
      <c r="P250" s="21"/>
      <c r="Q250" s="21"/>
      <c r="R250" s="21"/>
      <c r="S250" s="21"/>
      <c r="T250" s="21"/>
    </row>
    <row r="251" spans="8:20">
      <c r="H251" s="143"/>
      <c r="I251" s="146"/>
      <c r="J251" s="146"/>
      <c r="K251" s="146"/>
      <c r="L251" s="146"/>
      <c r="M251" s="146"/>
      <c r="O251" s="13"/>
      <c r="P251" s="21"/>
      <c r="Q251" s="21"/>
      <c r="R251" s="21"/>
      <c r="S251" s="21"/>
      <c r="T251" s="21"/>
    </row>
    <row r="252" spans="8:20">
      <c r="H252" s="143"/>
      <c r="I252" s="146"/>
      <c r="J252" s="146"/>
      <c r="K252" s="146"/>
      <c r="L252" s="146"/>
      <c r="M252" s="146"/>
      <c r="O252" s="13"/>
      <c r="P252" s="21"/>
      <c r="Q252" s="21"/>
      <c r="R252" s="21"/>
      <c r="S252" s="21"/>
      <c r="T252" s="21"/>
    </row>
    <row r="253" spans="8:20">
      <c r="H253" s="143"/>
      <c r="I253" s="146"/>
      <c r="J253" s="146"/>
      <c r="K253" s="146"/>
      <c r="L253" s="146"/>
      <c r="M253" s="146"/>
      <c r="O253" s="13"/>
      <c r="P253" s="21"/>
      <c r="Q253" s="21"/>
      <c r="R253" s="21"/>
      <c r="S253" s="21"/>
      <c r="T253" s="21"/>
    </row>
    <row r="254" spans="8:20">
      <c r="H254" s="143"/>
      <c r="I254" s="146"/>
      <c r="J254" s="146"/>
      <c r="K254" s="146"/>
      <c r="L254" s="146"/>
      <c r="M254" s="146"/>
      <c r="O254" s="13"/>
      <c r="P254" s="21"/>
      <c r="Q254" s="21"/>
      <c r="R254" s="21"/>
      <c r="S254" s="21"/>
      <c r="T254" s="21"/>
    </row>
    <row r="255" spans="8:20">
      <c r="H255" s="143"/>
      <c r="I255" s="146"/>
      <c r="J255" s="146"/>
      <c r="K255" s="146"/>
      <c r="L255" s="146"/>
      <c r="M255" s="146"/>
      <c r="O255" s="13"/>
      <c r="P255" s="21"/>
      <c r="Q255" s="21"/>
      <c r="R255" s="21"/>
      <c r="S255" s="21"/>
      <c r="T255" s="21"/>
    </row>
    <row r="256" spans="8:20">
      <c r="H256" s="143"/>
      <c r="I256" s="146"/>
      <c r="J256" s="146"/>
      <c r="K256" s="146"/>
      <c r="L256" s="146"/>
      <c r="M256" s="146"/>
      <c r="O256" s="13"/>
      <c r="P256" s="21"/>
      <c r="Q256" s="21"/>
      <c r="R256" s="21"/>
      <c r="S256" s="21"/>
      <c r="T256" s="21"/>
    </row>
    <row r="257" spans="8:20">
      <c r="H257" s="143"/>
      <c r="I257" s="146"/>
      <c r="J257" s="146"/>
      <c r="K257" s="146"/>
      <c r="L257" s="146"/>
      <c r="M257" s="146"/>
      <c r="O257" s="13"/>
      <c r="P257" s="21"/>
      <c r="Q257" s="21"/>
      <c r="R257" s="21"/>
      <c r="S257" s="21"/>
      <c r="T257" s="21"/>
    </row>
    <row r="258" spans="8:20">
      <c r="H258" s="143"/>
      <c r="I258" s="146"/>
      <c r="J258" s="146"/>
      <c r="K258" s="146"/>
      <c r="L258" s="146"/>
      <c r="M258" s="146"/>
      <c r="O258" s="13"/>
      <c r="P258" s="21"/>
      <c r="Q258" s="21"/>
      <c r="R258" s="21"/>
      <c r="S258" s="21"/>
      <c r="T258" s="21"/>
    </row>
    <row r="259" spans="8:20">
      <c r="H259" s="143"/>
      <c r="I259" s="146"/>
      <c r="J259" s="146"/>
      <c r="K259" s="146"/>
      <c r="L259" s="146"/>
      <c r="M259" s="146"/>
      <c r="O259" s="13"/>
      <c r="P259" s="21"/>
      <c r="Q259" s="21"/>
      <c r="R259" s="21"/>
      <c r="S259" s="21"/>
      <c r="T259" s="21"/>
    </row>
    <row r="260" spans="8:20">
      <c r="H260" s="143"/>
      <c r="I260" s="146"/>
      <c r="J260" s="146"/>
      <c r="K260" s="146"/>
      <c r="L260" s="146"/>
      <c r="M260" s="146"/>
      <c r="O260" s="13"/>
      <c r="P260" s="21"/>
      <c r="Q260" s="21"/>
      <c r="R260" s="21"/>
      <c r="S260" s="21"/>
      <c r="T260" s="21"/>
    </row>
    <row r="261" spans="8:20">
      <c r="H261" s="143"/>
      <c r="I261" s="146"/>
      <c r="J261" s="146"/>
      <c r="K261" s="146"/>
      <c r="L261" s="146"/>
      <c r="M261" s="146"/>
      <c r="O261" s="13"/>
      <c r="P261" s="21"/>
      <c r="Q261" s="21"/>
      <c r="R261" s="21"/>
      <c r="S261" s="21"/>
      <c r="T261" s="21"/>
    </row>
    <row r="262" spans="8:20">
      <c r="H262" s="143"/>
      <c r="I262" s="146"/>
      <c r="J262" s="146"/>
      <c r="K262" s="146"/>
      <c r="L262" s="146"/>
      <c r="M262" s="146"/>
      <c r="O262" s="13"/>
      <c r="P262" s="21"/>
      <c r="Q262" s="21"/>
      <c r="R262" s="21"/>
      <c r="S262" s="21"/>
      <c r="T262" s="21"/>
    </row>
    <row r="263" spans="8:20">
      <c r="H263" s="143"/>
      <c r="I263" s="146"/>
      <c r="J263" s="146"/>
      <c r="K263" s="146"/>
      <c r="L263" s="146"/>
      <c r="M263" s="146"/>
      <c r="O263" s="13"/>
      <c r="P263" s="21"/>
      <c r="Q263" s="21"/>
      <c r="R263" s="21"/>
      <c r="S263" s="21"/>
      <c r="T263" s="21"/>
    </row>
    <row r="264" spans="8:20">
      <c r="H264" s="143"/>
      <c r="I264" s="146"/>
      <c r="J264" s="146"/>
      <c r="K264" s="146"/>
      <c r="L264" s="146"/>
      <c r="M264" s="146"/>
      <c r="O264" s="13"/>
      <c r="P264" s="21"/>
      <c r="Q264" s="21"/>
      <c r="R264" s="21"/>
      <c r="S264" s="21"/>
      <c r="T264" s="21"/>
    </row>
    <row r="265" spans="8:20">
      <c r="H265" s="143"/>
      <c r="I265" s="146"/>
      <c r="J265" s="146"/>
      <c r="K265" s="146"/>
      <c r="L265" s="146"/>
      <c r="M265" s="146"/>
      <c r="O265" s="13"/>
      <c r="P265" s="21"/>
      <c r="Q265" s="21"/>
      <c r="R265" s="21"/>
      <c r="S265" s="21"/>
      <c r="T265" s="21"/>
    </row>
    <row r="266" spans="8:20">
      <c r="H266" s="143"/>
      <c r="I266" s="146"/>
      <c r="J266" s="146"/>
      <c r="K266" s="146"/>
      <c r="L266" s="146"/>
      <c r="M266" s="146"/>
      <c r="O266" s="13"/>
      <c r="P266" s="21"/>
      <c r="Q266" s="21"/>
      <c r="R266" s="21"/>
      <c r="S266" s="21"/>
      <c r="T266" s="21"/>
    </row>
    <row r="267" spans="8:20">
      <c r="H267" s="143"/>
      <c r="I267" s="146"/>
      <c r="J267" s="146"/>
      <c r="K267" s="146"/>
      <c r="L267" s="146"/>
      <c r="M267" s="146"/>
      <c r="O267" s="13"/>
      <c r="P267" s="21"/>
      <c r="Q267" s="21"/>
      <c r="R267" s="21"/>
      <c r="S267" s="21"/>
      <c r="T267" s="21"/>
    </row>
    <row r="268" spans="8:20">
      <c r="H268" s="143"/>
      <c r="I268" s="146"/>
      <c r="J268" s="146"/>
      <c r="K268" s="146"/>
      <c r="L268" s="146"/>
      <c r="M268" s="146"/>
      <c r="O268" s="13"/>
      <c r="P268" s="21"/>
      <c r="Q268" s="21"/>
      <c r="R268" s="21"/>
      <c r="S268" s="21"/>
      <c r="T268" s="21"/>
    </row>
    <row r="269" spans="8:20">
      <c r="H269" s="143"/>
      <c r="I269" s="146"/>
      <c r="J269" s="146"/>
      <c r="K269" s="146"/>
      <c r="L269" s="146"/>
      <c r="M269" s="146"/>
      <c r="O269" s="13"/>
      <c r="P269" s="21"/>
      <c r="Q269" s="21"/>
      <c r="R269" s="21"/>
      <c r="S269" s="21"/>
      <c r="T269" s="21"/>
    </row>
    <row r="270" spans="8:20">
      <c r="H270" s="143"/>
      <c r="I270" s="146"/>
      <c r="J270" s="146"/>
      <c r="K270" s="146"/>
      <c r="L270" s="146"/>
      <c r="M270" s="146"/>
      <c r="O270" s="13"/>
      <c r="P270" s="21"/>
      <c r="Q270" s="21"/>
      <c r="R270" s="21"/>
      <c r="S270" s="21"/>
      <c r="T270" s="21"/>
    </row>
    <row r="271" spans="8:20">
      <c r="H271" s="143"/>
      <c r="I271" s="146"/>
      <c r="J271" s="146"/>
      <c r="K271" s="146"/>
      <c r="L271" s="146"/>
      <c r="M271" s="146"/>
      <c r="O271" s="13"/>
      <c r="P271" s="21"/>
      <c r="Q271" s="21"/>
      <c r="R271" s="21"/>
      <c r="S271" s="21"/>
      <c r="T271" s="21"/>
    </row>
    <row r="272" spans="8:20">
      <c r="H272" s="143"/>
      <c r="I272" s="146"/>
      <c r="J272" s="146"/>
      <c r="K272" s="146"/>
      <c r="L272" s="146"/>
      <c r="M272" s="146"/>
      <c r="O272" s="13"/>
      <c r="P272" s="21"/>
      <c r="Q272" s="21"/>
      <c r="R272" s="21"/>
      <c r="S272" s="21"/>
      <c r="T272" s="21"/>
    </row>
    <row r="273" spans="8:20">
      <c r="H273" s="143"/>
      <c r="I273" s="146"/>
      <c r="J273" s="146"/>
      <c r="K273" s="146"/>
      <c r="L273" s="146"/>
      <c r="M273" s="146"/>
      <c r="O273" s="13"/>
      <c r="P273" s="21"/>
      <c r="Q273" s="21"/>
      <c r="R273" s="21"/>
      <c r="S273" s="21"/>
      <c r="T273" s="21"/>
    </row>
    <row r="274" spans="8:20">
      <c r="H274" s="143"/>
      <c r="I274" s="146"/>
      <c r="J274" s="146"/>
      <c r="K274" s="146"/>
      <c r="L274" s="146"/>
      <c r="M274" s="146"/>
      <c r="O274" s="13"/>
      <c r="P274" s="21"/>
      <c r="Q274" s="21"/>
      <c r="R274" s="21"/>
      <c r="S274" s="21"/>
      <c r="T274" s="21"/>
    </row>
    <row r="275" spans="8:20">
      <c r="H275" s="143"/>
      <c r="I275" s="146"/>
      <c r="J275" s="146"/>
      <c r="K275" s="146"/>
      <c r="L275" s="146"/>
      <c r="M275" s="146"/>
      <c r="O275" s="13"/>
      <c r="P275" s="21"/>
      <c r="Q275" s="21"/>
      <c r="R275" s="21"/>
      <c r="S275" s="21"/>
      <c r="T275" s="21"/>
    </row>
    <row r="276" spans="8:20">
      <c r="H276" s="143"/>
      <c r="I276" s="146"/>
      <c r="J276" s="146"/>
      <c r="K276" s="146"/>
      <c r="L276" s="146"/>
      <c r="M276" s="146"/>
      <c r="O276" s="13"/>
      <c r="P276" s="21"/>
      <c r="Q276" s="21"/>
      <c r="R276" s="21"/>
      <c r="S276" s="21"/>
      <c r="T276" s="21"/>
    </row>
    <row r="277" spans="8:20">
      <c r="H277" s="143"/>
      <c r="I277" s="146"/>
      <c r="J277" s="146"/>
      <c r="K277" s="146"/>
      <c r="L277" s="146"/>
      <c r="M277" s="146"/>
      <c r="O277" s="13"/>
      <c r="P277" s="21"/>
      <c r="Q277" s="21"/>
      <c r="R277" s="21"/>
      <c r="S277" s="21"/>
      <c r="T277" s="21"/>
    </row>
    <row r="278" spans="8:20">
      <c r="H278" s="143"/>
      <c r="I278" s="146"/>
      <c r="J278" s="146"/>
      <c r="K278" s="146"/>
      <c r="L278" s="146"/>
      <c r="M278" s="146"/>
      <c r="O278" s="13"/>
      <c r="P278" s="21"/>
      <c r="Q278" s="21"/>
      <c r="R278" s="21"/>
      <c r="S278" s="21"/>
      <c r="T278" s="21"/>
    </row>
    <row r="279" spans="8:20">
      <c r="H279" s="143"/>
      <c r="I279" s="146"/>
      <c r="J279" s="146"/>
      <c r="K279" s="146"/>
      <c r="L279" s="146"/>
      <c r="M279" s="146"/>
      <c r="O279" s="13"/>
      <c r="P279" s="21"/>
      <c r="Q279" s="21"/>
      <c r="R279" s="21"/>
      <c r="S279" s="21"/>
      <c r="T279" s="21"/>
    </row>
    <row r="280" spans="8:20">
      <c r="H280" s="143"/>
      <c r="I280" s="146"/>
      <c r="J280" s="146"/>
      <c r="K280" s="146"/>
      <c r="L280" s="146"/>
      <c r="M280" s="146"/>
      <c r="O280" s="13"/>
      <c r="P280" s="21"/>
      <c r="Q280" s="21"/>
      <c r="R280" s="21"/>
      <c r="S280" s="21"/>
      <c r="T280" s="21"/>
    </row>
    <row r="281" spans="8:20">
      <c r="H281" s="143"/>
      <c r="I281" s="146"/>
      <c r="J281" s="146"/>
      <c r="K281" s="146"/>
      <c r="L281" s="146"/>
      <c r="M281" s="146"/>
      <c r="O281" s="13"/>
      <c r="P281" s="21"/>
      <c r="Q281" s="21"/>
      <c r="R281" s="21"/>
      <c r="S281" s="21"/>
      <c r="T281" s="21"/>
    </row>
    <row r="282" spans="8:20">
      <c r="H282" s="143"/>
      <c r="I282" s="146"/>
      <c r="J282" s="146"/>
      <c r="K282" s="146"/>
      <c r="L282" s="146"/>
      <c r="M282" s="146"/>
      <c r="O282" s="13"/>
      <c r="P282" s="21"/>
      <c r="Q282" s="21"/>
      <c r="R282" s="21"/>
      <c r="S282" s="21"/>
      <c r="T282" s="21"/>
    </row>
    <row r="283" spans="8:20">
      <c r="H283" s="143"/>
      <c r="I283" s="146"/>
      <c r="J283" s="146"/>
      <c r="K283" s="146"/>
      <c r="L283" s="146"/>
      <c r="M283" s="146"/>
      <c r="O283" s="13"/>
      <c r="P283" s="21"/>
      <c r="Q283" s="21"/>
      <c r="R283" s="21"/>
      <c r="S283" s="21"/>
      <c r="T283" s="21"/>
    </row>
    <row r="284" spans="8:20">
      <c r="H284" s="143"/>
      <c r="I284" s="146"/>
      <c r="J284" s="146"/>
      <c r="K284" s="146"/>
      <c r="L284" s="146"/>
      <c r="M284" s="146"/>
      <c r="O284" s="13"/>
      <c r="P284" s="21"/>
      <c r="Q284" s="21"/>
      <c r="R284" s="21"/>
      <c r="S284" s="21"/>
      <c r="T284" s="21"/>
    </row>
    <row r="285" spans="8:20">
      <c r="H285" s="143"/>
      <c r="I285" s="146"/>
      <c r="J285" s="146"/>
      <c r="K285" s="146"/>
      <c r="L285" s="146"/>
      <c r="M285" s="146"/>
      <c r="O285" s="13"/>
      <c r="P285" s="21"/>
      <c r="Q285" s="21"/>
      <c r="R285" s="21"/>
      <c r="S285" s="21"/>
      <c r="T285" s="21"/>
    </row>
    <row r="286" spans="8:20">
      <c r="H286" s="143"/>
      <c r="I286" s="146"/>
      <c r="J286" s="146"/>
      <c r="K286" s="146"/>
      <c r="L286" s="146"/>
      <c r="M286" s="146"/>
      <c r="O286" s="13"/>
      <c r="P286" s="21"/>
      <c r="Q286" s="21"/>
      <c r="R286" s="21"/>
      <c r="S286" s="21"/>
      <c r="T286" s="21"/>
    </row>
    <row r="287" spans="8:20">
      <c r="H287" s="143"/>
      <c r="I287" s="146"/>
      <c r="J287" s="146"/>
      <c r="K287" s="146"/>
      <c r="L287" s="146"/>
      <c r="M287" s="146"/>
      <c r="O287" s="13"/>
      <c r="P287" s="21"/>
      <c r="Q287" s="21"/>
      <c r="R287" s="21"/>
      <c r="S287" s="21"/>
      <c r="T287" s="21"/>
    </row>
    <row r="288" spans="8:20">
      <c r="H288" s="143"/>
      <c r="I288" s="146"/>
      <c r="J288" s="146"/>
      <c r="K288" s="146"/>
      <c r="L288" s="146"/>
      <c r="M288" s="146"/>
      <c r="O288" s="13"/>
      <c r="P288" s="21"/>
      <c r="Q288" s="21"/>
      <c r="R288" s="21"/>
      <c r="S288" s="21"/>
      <c r="T288" s="21"/>
    </row>
    <row r="289" spans="8:20">
      <c r="H289" s="143"/>
      <c r="I289" s="146"/>
      <c r="J289" s="146"/>
      <c r="K289" s="146"/>
      <c r="L289" s="146"/>
      <c r="M289" s="146"/>
      <c r="O289" s="13"/>
      <c r="P289" s="21"/>
      <c r="Q289" s="21"/>
      <c r="R289" s="21"/>
      <c r="S289" s="21"/>
      <c r="T289" s="21"/>
    </row>
    <row r="290" spans="8:20">
      <c r="H290" s="143"/>
      <c r="I290" s="146"/>
      <c r="J290" s="146"/>
      <c r="K290" s="146"/>
      <c r="L290" s="146"/>
      <c r="M290" s="146"/>
      <c r="O290" s="13"/>
      <c r="P290" s="21"/>
      <c r="Q290" s="21"/>
      <c r="R290" s="21"/>
      <c r="S290" s="21"/>
      <c r="T290" s="21"/>
    </row>
    <row r="291" spans="8:20">
      <c r="H291" s="143"/>
      <c r="I291" s="146"/>
      <c r="J291" s="146"/>
      <c r="K291" s="146"/>
      <c r="L291" s="146"/>
      <c r="M291" s="146"/>
      <c r="O291" s="13"/>
      <c r="P291" s="21"/>
      <c r="Q291" s="21"/>
      <c r="R291" s="21"/>
      <c r="S291" s="21"/>
      <c r="T291" s="21"/>
    </row>
    <row r="292" spans="8:20">
      <c r="H292" s="143"/>
      <c r="I292" s="146"/>
      <c r="J292" s="146"/>
      <c r="K292" s="146"/>
      <c r="L292" s="146"/>
      <c r="M292" s="146"/>
      <c r="O292" s="13"/>
      <c r="P292" s="21"/>
      <c r="Q292" s="21"/>
      <c r="R292" s="21"/>
      <c r="S292" s="21"/>
      <c r="T292" s="21"/>
    </row>
    <row r="293" spans="8:20">
      <c r="H293" s="143"/>
      <c r="I293" s="146"/>
      <c r="J293" s="146"/>
      <c r="K293" s="146"/>
      <c r="L293" s="146"/>
      <c r="M293" s="146"/>
      <c r="O293" s="22"/>
      <c r="P293" s="21"/>
      <c r="Q293" s="21"/>
      <c r="R293" s="21"/>
      <c r="S293" s="21"/>
      <c r="T293" s="21"/>
    </row>
    <row r="294" spans="8:20">
      <c r="H294" s="143"/>
      <c r="I294" s="146"/>
      <c r="J294" s="146"/>
      <c r="K294" s="146"/>
      <c r="L294" s="146"/>
      <c r="M294" s="146"/>
      <c r="O294" s="22"/>
      <c r="P294" s="21"/>
      <c r="Q294" s="21"/>
      <c r="R294" s="21"/>
      <c r="S294" s="21"/>
      <c r="T294" s="21"/>
    </row>
    <row r="295" spans="8:20">
      <c r="H295" s="143"/>
      <c r="I295" s="146"/>
      <c r="J295" s="146"/>
      <c r="K295" s="146"/>
      <c r="L295" s="146"/>
      <c r="M295" s="146"/>
      <c r="O295" s="22"/>
      <c r="P295" s="21"/>
      <c r="Q295" s="21"/>
      <c r="R295" s="21"/>
      <c r="S295" s="21"/>
      <c r="T295" s="21"/>
    </row>
    <row r="296" spans="8:20">
      <c r="H296" s="143"/>
      <c r="I296" s="146"/>
      <c r="J296" s="146"/>
      <c r="K296" s="146"/>
      <c r="L296" s="146"/>
      <c r="M296" s="146"/>
      <c r="O296" s="22"/>
      <c r="P296" s="21"/>
      <c r="Q296" s="21"/>
      <c r="R296" s="21"/>
      <c r="S296" s="21"/>
      <c r="T296" s="21"/>
    </row>
    <row r="297" spans="8:20">
      <c r="H297" s="143"/>
      <c r="I297" s="146"/>
      <c r="J297" s="146"/>
      <c r="K297" s="146"/>
      <c r="L297" s="146"/>
      <c r="M297" s="146"/>
      <c r="O297" s="22"/>
      <c r="P297" s="21"/>
      <c r="Q297" s="21"/>
      <c r="R297" s="21"/>
      <c r="S297" s="21"/>
      <c r="T297" s="21"/>
    </row>
    <row r="298" spans="8:20">
      <c r="H298" s="143"/>
      <c r="I298" s="146"/>
      <c r="J298" s="146"/>
      <c r="K298" s="146"/>
      <c r="L298" s="146"/>
      <c r="M298" s="146"/>
      <c r="O298" s="22"/>
      <c r="P298" s="21"/>
      <c r="Q298" s="21"/>
      <c r="R298" s="21"/>
      <c r="S298" s="21"/>
      <c r="T298" s="21"/>
    </row>
    <row r="299" spans="8:20">
      <c r="H299" s="143"/>
      <c r="I299" s="146"/>
      <c r="J299" s="146"/>
      <c r="K299" s="146"/>
      <c r="L299" s="146"/>
      <c r="M299" s="146"/>
      <c r="O299" s="22"/>
      <c r="P299" s="21"/>
      <c r="Q299" s="21"/>
      <c r="R299" s="21"/>
      <c r="S299" s="21"/>
      <c r="T299" s="21"/>
    </row>
    <row r="300" spans="8:20">
      <c r="H300" s="143"/>
      <c r="I300" s="146"/>
      <c r="J300" s="146"/>
      <c r="K300" s="146"/>
      <c r="L300" s="146"/>
      <c r="M300" s="146"/>
      <c r="O300" s="22"/>
      <c r="P300" s="21"/>
      <c r="Q300" s="21"/>
      <c r="R300" s="21"/>
      <c r="S300" s="21"/>
      <c r="T300" s="21"/>
    </row>
    <row r="301" spans="8:20">
      <c r="H301" s="143"/>
      <c r="I301" s="146"/>
      <c r="J301" s="146"/>
      <c r="K301" s="146"/>
      <c r="L301" s="146"/>
      <c r="M301" s="146"/>
      <c r="O301" s="22"/>
      <c r="P301" s="21"/>
      <c r="Q301" s="21"/>
      <c r="R301" s="21"/>
      <c r="S301" s="21"/>
      <c r="T301" s="21"/>
    </row>
    <row r="302" spans="8:20">
      <c r="H302" s="143"/>
      <c r="I302" s="146"/>
      <c r="J302" s="146"/>
      <c r="K302" s="146"/>
      <c r="L302" s="146"/>
      <c r="M302" s="146"/>
      <c r="O302" s="22"/>
      <c r="P302" s="21"/>
      <c r="Q302" s="21"/>
      <c r="R302" s="21"/>
      <c r="S302" s="21"/>
      <c r="T302" s="21"/>
    </row>
    <row r="303" spans="8:20">
      <c r="H303" s="143"/>
      <c r="I303" s="146"/>
      <c r="J303" s="146"/>
      <c r="K303" s="146"/>
      <c r="L303" s="146"/>
      <c r="M303" s="146"/>
      <c r="O303" s="22"/>
      <c r="P303" s="21"/>
      <c r="Q303" s="21"/>
      <c r="R303" s="21"/>
      <c r="S303" s="21"/>
      <c r="T303" s="21"/>
    </row>
    <row r="304" spans="8:20">
      <c r="H304" s="143"/>
      <c r="I304" s="146"/>
      <c r="J304" s="146"/>
      <c r="K304" s="146"/>
      <c r="L304" s="146"/>
      <c r="M304" s="146"/>
      <c r="O304" s="22"/>
      <c r="P304" s="21"/>
      <c r="Q304" s="21"/>
      <c r="R304" s="21"/>
      <c r="S304" s="21"/>
      <c r="T304" s="21"/>
    </row>
    <row r="305" spans="8:20">
      <c r="H305" s="143"/>
      <c r="I305" s="146"/>
      <c r="J305" s="146"/>
      <c r="K305" s="146"/>
      <c r="L305" s="146"/>
      <c r="M305" s="146"/>
      <c r="O305" s="22"/>
      <c r="P305" s="21"/>
      <c r="Q305" s="21"/>
      <c r="R305" s="21"/>
      <c r="S305" s="21"/>
      <c r="T305" s="21"/>
    </row>
    <row r="306" spans="8:20">
      <c r="H306" s="143"/>
      <c r="I306" s="146"/>
      <c r="J306" s="146"/>
      <c r="K306" s="146"/>
      <c r="L306" s="146"/>
      <c r="M306" s="146"/>
      <c r="O306" s="22"/>
      <c r="P306" s="21"/>
      <c r="Q306" s="21"/>
      <c r="R306" s="21"/>
      <c r="S306" s="21"/>
      <c r="T306" s="21"/>
    </row>
    <row r="307" spans="8:20">
      <c r="H307" s="143"/>
      <c r="I307" s="146"/>
      <c r="J307" s="146"/>
      <c r="K307" s="146"/>
      <c r="L307" s="146"/>
      <c r="M307" s="146"/>
      <c r="O307" s="22"/>
      <c r="P307" s="21"/>
      <c r="Q307" s="21"/>
      <c r="R307" s="21"/>
      <c r="S307" s="21"/>
      <c r="T307" s="21"/>
    </row>
    <row r="308" spans="8:20">
      <c r="H308" s="143"/>
      <c r="I308" s="146"/>
      <c r="J308" s="146"/>
      <c r="K308" s="146"/>
      <c r="L308" s="146"/>
      <c r="M308" s="146"/>
      <c r="O308" s="22"/>
      <c r="P308" s="21"/>
      <c r="Q308" s="21"/>
      <c r="R308" s="21"/>
      <c r="S308" s="21"/>
      <c r="T308" s="21"/>
    </row>
    <row r="309" spans="8:20">
      <c r="H309" s="143"/>
      <c r="I309" s="146"/>
      <c r="J309" s="146"/>
      <c r="K309" s="146"/>
      <c r="L309" s="146"/>
      <c r="M309" s="146"/>
      <c r="O309" s="22"/>
      <c r="P309" s="21"/>
      <c r="Q309" s="21"/>
      <c r="R309" s="21"/>
      <c r="S309" s="21"/>
      <c r="T309" s="21"/>
    </row>
    <row r="310" spans="8:20">
      <c r="H310" s="143"/>
      <c r="I310" s="146"/>
      <c r="J310" s="146"/>
      <c r="K310" s="146"/>
      <c r="L310" s="146"/>
      <c r="M310" s="146"/>
      <c r="O310" s="22"/>
      <c r="P310" s="21"/>
      <c r="Q310" s="21"/>
      <c r="R310" s="21"/>
      <c r="S310" s="21"/>
      <c r="T310" s="21"/>
    </row>
    <row r="311" spans="8:20">
      <c r="H311" s="143"/>
      <c r="I311" s="146"/>
      <c r="J311" s="146"/>
      <c r="K311" s="146"/>
      <c r="L311" s="146"/>
      <c r="M311" s="146"/>
      <c r="O311" s="22"/>
      <c r="P311" s="21"/>
      <c r="Q311" s="21"/>
      <c r="R311" s="21"/>
      <c r="S311" s="21"/>
      <c r="T311" s="21"/>
    </row>
    <row r="312" spans="8:20">
      <c r="H312" s="143"/>
      <c r="I312" s="146"/>
      <c r="J312" s="146"/>
      <c r="K312" s="146"/>
      <c r="L312" s="146"/>
      <c r="M312" s="146"/>
      <c r="O312" s="22"/>
      <c r="P312" s="21"/>
      <c r="Q312" s="21"/>
      <c r="R312" s="21"/>
      <c r="S312" s="21"/>
      <c r="T312" s="21"/>
    </row>
    <row r="313" spans="8:20">
      <c r="H313" s="143"/>
      <c r="I313" s="146"/>
      <c r="J313" s="146"/>
      <c r="K313" s="146"/>
      <c r="L313" s="146"/>
      <c r="M313" s="146"/>
      <c r="O313" s="22"/>
      <c r="P313" s="21"/>
      <c r="Q313" s="21"/>
      <c r="R313" s="21"/>
      <c r="S313" s="21"/>
      <c r="T313" s="21"/>
    </row>
    <row r="314" spans="8:20">
      <c r="H314" s="14"/>
      <c r="I314" s="14"/>
      <c r="J314" s="14"/>
      <c r="K314" s="14"/>
      <c r="L314" s="14"/>
      <c r="M314" s="14"/>
      <c r="O314" s="22"/>
      <c r="P314" s="21"/>
      <c r="Q314" s="21"/>
      <c r="R314" s="21"/>
      <c r="S314" s="21"/>
      <c r="T314" s="21"/>
    </row>
    <row r="315" spans="8:20">
      <c r="H315" s="14"/>
      <c r="I315" s="14"/>
      <c r="J315" s="14"/>
      <c r="K315" s="14"/>
      <c r="L315" s="14"/>
      <c r="M315" s="14"/>
      <c r="O315" s="22"/>
      <c r="P315" s="21"/>
      <c r="Q315" s="21"/>
      <c r="R315" s="21"/>
      <c r="S315" s="21"/>
      <c r="T315" s="21"/>
    </row>
    <row r="316" spans="8:20">
      <c r="H316" s="14"/>
      <c r="I316" s="14"/>
      <c r="J316" s="14"/>
      <c r="K316" s="14"/>
      <c r="L316" s="14"/>
      <c r="M316" s="14"/>
      <c r="O316" s="22"/>
      <c r="P316" s="21"/>
      <c r="Q316" s="21"/>
      <c r="R316" s="21"/>
      <c r="S316" s="21"/>
      <c r="T316" s="21"/>
    </row>
    <row r="317" spans="8:20">
      <c r="H317" s="14"/>
      <c r="I317" s="14"/>
      <c r="J317" s="14"/>
      <c r="K317" s="14"/>
      <c r="L317" s="14"/>
      <c r="M317" s="14"/>
      <c r="O317" s="22"/>
      <c r="P317" s="21"/>
      <c r="Q317" s="21"/>
      <c r="R317" s="21"/>
      <c r="S317" s="21"/>
      <c r="T317" s="21"/>
    </row>
    <row r="318" spans="8:20">
      <c r="H318" s="14"/>
      <c r="I318" s="14"/>
      <c r="J318" s="14"/>
      <c r="K318" s="14"/>
      <c r="L318" s="14"/>
      <c r="M318" s="14"/>
      <c r="O318" s="22"/>
      <c r="P318" s="21"/>
      <c r="Q318" s="21"/>
      <c r="R318" s="21"/>
      <c r="S318" s="21"/>
      <c r="T318" s="21"/>
    </row>
    <row r="319" spans="8:20">
      <c r="H319" s="14"/>
      <c r="I319" s="14"/>
      <c r="J319" s="14"/>
      <c r="K319" s="14"/>
      <c r="L319" s="14"/>
      <c r="M319" s="14"/>
      <c r="O319" s="22"/>
      <c r="P319" s="21"/>
      <c r="Q319" s="21"/>
      <c r="R319" s="21"/>
      <c r="S319" s="21"/>
      <c r="T319" s="21"/>
    </row>
    <row r="320" spans="8:20">
      <c r="H320" s="14"/>
      <c r="I320" s="14"/>
      <c r="J320" s="14"/>
      <c r="K320" s="14"/>
      <c r="L320" s="14"/>
      <c r="M320" s="14"/>
      <c r="O320" s="22"/>
      <c r="P320" s="21"/>
      <c r="Q320" s="21"/>
      <c r="R320" s="21"/>
      <c r="S320" s="21"/>
      <c r="T320" s="21"/>
    </row>
    <row r="321" spans="8:20">
      <c r="H321" s="14"/>
      <c r="I321" s="14"/>
      <c r="J321" s="14"/>
      <c r="K321" s="14"/>
      <c r="L321" s="14"/>
      <c r="M321" s="14"/>
      <c r="O321" s="22"/>
      <c r="P321" s="21"/>
      <c r="Q321" s="21"/>
      <c r="R321" s="21"/>
      <c r="S321" s="21"/>
      <c r="T321" s="21"/>
    </row>
    <row r="322" spans="8:20">
      <c r="H322" s="14"/>
      <c r="I322" s="14"/>
      <c r="J322" s="14"/>
      <c r="K322" s="14"/>
      <c r="L322" s="14"/>
      <c r="M322" s="14"/>
      <c r="O322" s="22"/>
      <c r="P322" s="21"/>
      <c r="Q322" s="21"/>
      <c r="R322" s="21"/>
      <c r="S322" s="21"/>
      <c r="T322" s="21"/>
    </row>
    <row r="323" spans="8:20">
      <c r="H323" s="14"/>
      <c r="I323" s="14"/>
      <c r="J323" s="14"/>
      <c r="K323" s="14"/>
      <c r="L323" s="14"/>
      <c r="M323" s="14"/>
      <c r="O323" s="22"/>
      <c r="P323" s="21"/>
      <c r="Q323" s="21"/>
      <c r="R323" s="21"/>
      <c r="S323" s="21"/>
      <c r="T323" s="21"/>
    </row>
    <row r="324" spans="8:20">
      <c r="H324" s="14"/>
      <c r="I324" s="14"/>
      <c r="J324" s="14"/>
      <c r="K324" s="14"/>
      <c r="L324" s="14"/>
      <c r="M324" s="14"/>
      <c r="O324" s="22"/>
      <c r="P324" s="21"/>
      <c r="Q324" s="21"/>
      <c r="R324" s="21"/>
      <c r="S324" s="21"/>
      <c r="T324" s="21"/>
    </row>
    <row r="325" spans="8:20">
      <c r="H325" s="14"/>
      <c r="I325" s="14"/>
      <c r="J325" s="14"/>
      <c r="K325" s="14"/>
      <c r="L325" s="14"/>
      <c r="M325" s="14"/>
      <c r="O325" s="22"/>
      <c r="P325" s="21"/>
      <c r="Q325" s="21"/>
      <c r="R325" s="21"/>
      <c r="S325" s="21"/>
      <c r="T325" s="21"/>
    </row>
    <row r="326" spans="8:20">
      <c r="H326" s="14"/>
      <c r="I326" s="14"/>
      <c r="J326" s="14"/>
      <c r="K326" s="14"/>
      <c r="L326" s="14"/>
      <c r="M326" s="14"/>
      <c r="O326" s="22"/>
      <c r="P326" s="21"/>
      <c r="Q326" s="21"/>
      <c r="R326" s="21"/>
      <c r="S326" s="21"/>
      <c r="T326" s="21"/>
    </row>
    <row r="327" spans="8:20">
      <c r="H327" s="14"/>
      <c r="I327" s="14"/>
      <c r="J327" s="14"/>
      <c r="K327" s="14"/>
      <c r="L327" s="14"/>
      <c r="M327" s="14"/>
      <c r="O327" s="22"/>
      <c r="P327" s="21"/>
      <c r="Q327" s="21"/>
      <c r="R327" s="21"/>
      <c r="S327" s="21"/>
      <c r="T327" s="21"/>
    </row>
    <row r="328" spans="8:20">
      <c r="H328" s="14"/>
      <c r="I328" s="14"/>
      <c r="J328" s="14"/>
      <c r="K328" s="14"/>
      <c r="L328" s="14"/>
      <c r="M328" s="14"/>
      <c r="O328" s="22"/>
      <c r="P328" s="21"/>
      <c r="Q328" s="21"/>
      <c r="R328" s="21"/>
      <c r="S328" s="21"/>
      <c r="T328" s="21"/>
    </row>
    <row r="329" spans="8:20">
      <c r="H329" s="14"/>
      <c r="I329" s="14"/>
      <c r="J329" s="14"/>
      <c r="K329" s="14"/>
      <c r="L329" s="14"/>
      <c r="M329" s="14"/>
      <c r="O329" s="22"/>
      <c r="P329" s="21"/>
      <c r="Q329" s="21"/>
      <c r="R329" s="21"/>
      <c r="S329" s="21"/>
      <c r="T329" s="21"/>
    </row>
    <row r="330" spans="8:20">
      <c r="H330" s="14"/>
      <c r="I330" s="14"/>
      <c r="J330" s="14"/>
      <c r="K330" s="14"/>
      <c r="L330" s="14"/>
      <c r="M330" s="14"/>
      <c r="O330" s="22"/>
      <c r="P330" s="21"/>
      <c r="Q330" s="21"/>
      <c r="R330" s="21"/>
      <c r="S330" s="21"/>
      <c r="T330" s="21"/>
    </row>
    <row r="331" spans="8:20">
      <c r="H331" s="14"/>
      <c r="I331" s="14"/>
      <c r="J331" s="14"/>
      <c r="K331" s="14"/>
      <c r="L331" s="14"/>
      <c r="M331" s="14"/>
      <c r="O331" s="22"/>
      <c r="P331" s="21"/>
      <c r="Q331" s="21"/>
      <c r="R331" s="21"/>
      <c r="S331" s="21"/>
      <c r="T331" s="21"/>
    </row>
    <row r="332" spans="8:20">
      <c r="H332" s="14"/>
      <c r="I332" s="14"/>
      <c r="J332" s="14"/>
      <c r="K332" s="14"/>
      <c r="L332" s="14"/>
      <c r="M332" s="14"/>
      <c r="O332" s="22"/>
      <c r="P332" s="21"/>
      <c r="Q332" s="21"/>
      <c r="R332" s="21"/>
      <c r="S332" s="21"/>
      <c r="T332" s="21"/>
    </row>
    <row r="333" spans="8:20">
      <c r="H333" s="14"/>
      <c r="I333" s="14"/>
      <c r="J333" s="14"/>
      <c r="K333" s="14"/>
      <c r="L333" s="14"/>
      <c r="M333" s="14"/>
      <c r="O333" s="22"/>
      <c r="P333" s="21"/>
      <c r="Q333" s="21"/>
      <c r="R333" s="21"/>
      <c r="S333" s="21"/>
      <c r="T333" s="21"/>
    </row>
    <row r="334" spans="8:20">
      <c r="H334" s="14"/>
      <c r="I334" s="14"/>
      <c r="J334" s="14"/>
      <c r="K334" s="14"/>
      <c r="L334" s="14"/>
      <c r="M334" s="14"/>
      <c r="O334" s="22"/>
      <c r="P334" s="21"/>
      <c r="Q334" s="21"/>
      <c r="R334" s="21"/>
      <c r="S334" s="21"/>
      <c r="T334" s="21"/>
    </row>
    <row r="335" spans="8:20">
      <c r="H335" s="14"/>
      <c r="I335" s="14"/>
      <c r="J335" s="14"/>
      <c r="K335" s="14"/>
      <c r="L335" s="14"/>
      <c r="M335" s="14"/>
      <c r="O335" s="22"/>
      <c r="P335" s="21"/>
      <c r="Q335" s="21"/>
      <c r="R335" s="21"/>
      <c r="S335" s="21"/>
      <c r="T335" s="21"/>
    </row>
    <row r="336" spans="8:20">
      <c r="H336" s="14"/>
      <c r="I336" s="14"/>
      <c r="J336" s="14"/>
      <c r="K336" s="14"/>
      <c r="L336" s="14"/>
      <c r="M336" s="14"/>
      <c r="O336" s="22"/>
      <c r="P336" s="21"/>
      <c r="Q336" s="21"/>
      <c r="R336" s="21"/>
      <c r="S336" s="21"/>
      <c r="T336" s="21"/>
    </row>
    <row r="337" spans="8:20">
      <c r="H337" s="14"/>
      <c r="I337" s="14"/>
      <c r="J337" s="14"/>
      <c r="K337" s="14"/>
      <c r="L337" s="14"/>
      <c r="M337" s="14"/>
      <c r="O337" s="22"/>
      <c r="P337" s="21"/>
      <c r="Q337" s="21"/>
      <c r="R337" s="21"/>
      <c r="S337" s="21"/>
      <c r="T337" s="21"/>
    </row>
    <row r="338" spans="8:20">
      <c r="H338" s="14"/>
      <c r="I338" s="14"/>
      <c r="J338" s="14"/>
      <c r="K338" s="14"/>
      <c r="L338" s="14"/>
      <c r="M338" s="14"/>
      <c r="O338" s="22"/>
      <c r="P338" s="21"/>
      <c r="Q338" s="21"/>
      <c r="R338" s="21"/>
      <c r="S338" s="21"/>
      <c r="T338" s="21"/>
    </row>
    <row r="339" spans="8:20">
      <c r="H339" s="14"/>
      <c r="I339" s="14"/>
      <c r="J339" s="14"/>
      <c r="K339" s="14"/>
      <c r="L339" s="14"/>
      <c r="M339" s="14"/>
      <c r="O339" s="22"/>
      <c r="P339" s="21"/>
      <c r="Q339" s="21"/>
      <c r="R339" s="21"/>
      <c r="S339" s="21"/>
      <c r="T339" s="21"/>
    </row>
    <row r="340" spans="8:20">
      <c r="H340" s="14"/>
      <c r="I340" s="14"/>
      <c r="J340" s="14"/>
      <c r="K340" s="14"/>
      <c r="L340" s="14"/>
      <c r="M340" s="14"/>
      <c r="O340" s="22"/>
      <c r="P340" s="21"/>
      <c r="Q340" s="21"/>
      <c r="R340" s="21"/>
      <c r="S340" s="21"/>
      <c r="T340" s="21"/>
    </row>
    <row r="341" spans="8:20">
      <c r="H341" s="14"/>
      <c r="I341" s="14"/>
      <c r="J341" s="14"/>
      <c r="K341" s="14"/>
      <c r="L341" s="14"/>
      <c r="M341" s="14"/>
      <c r="O341" s="22"/>
      <c r="P341" s="21"/>
      <c r="Q341" s="21"/>
      <c r="R341" s="21"/>
      <c r="S341" s="21"/>
      <c r="T341" s="21"/>
    </row>
    <row r="342" spans="8:20">
      <c r="H342" s="14"/>
      <c r="I342" s="14"/>
      <c r="J342" s="14"/>
      <c r="K342" s="14"/>
      <c r="L342" s="14"/>
      <c r="M342" s="14"/>
      <c r="O342" s="22"/>
      <c r="P342" s="21"/>
      <c r="Q342" s="21"/>
      <c r="R342" s="21"/>
      <c r="S342" s="21"/>
      <c r="T342" s="21"/>
    </row>
    <row r="343" spans="8:20">
      <c r="H343" s="14"/>
      <c r="I343" s="14"/>
      <c r="J343" s="14"/>
      <c r="K343" s="14"/>
      <c r="L343" s="14"/>
      <c r="M343" s="14"/>
      <c r="O343" s="22"/>
      <c r="P343" s="21"/>
      <c r="Q343" s="21"/>
      <c r="R343" s="21"/>
      <c r="S343" s="21"/>
      <c r="T343" s="21"/>
    </row>
    <row r="344" spans="8:20">
      <c r="H344" s="14"/>
      <c r="I344" s="14"/>
      <c r="J344" s="14"/>
      <c r="K344" s="14"/>
      <c r="L344" s="14"/>
      <c r="M344" s="14"/>
      <c r="O344" s="22"/>
      <c r="P344" s="21"/>
      <c r="Q344" s="21"/>
      <c r="R344" s="21"/>
      <c r="S344" s="21"/>
      <c r="T344" s="21"/>
    </row>
    <row r="345" spans="8:20">
      <c r="H345" s="14"/>
      <c r="I345" s="14"/>
      <c r="J345" s="14"/>
      <c r="K345" s="14"/>
      <c r="L345" s="14"/>
      <c r="M345" s="14"/>
      <c r="O345" s="22"/>
      <c r="P345" s="21"/>
      <c r="Q345" s="21"/>
      <c r="R345" s="21"/>
      <c r="S345" s="21"/>
      <c r="T345" s="21"/>
    </row>
    <row r="346" spans="8:20">
      <c r="H346" s="14"/>
      <c r="I346" s="14"/>
      <c r="J346" s="14"/>
      <c r="K346" s="14"/>
      <c r="L346" s="14"/>
      <c r="M346" s="14"/>
      <c r="O346" s="22"/>
      <c r="P346" s="21"/>
      <c r="Q346" s="21"/>
      <c r="R346" s="21"/>
      <c r="S346" s="21"/>
      <c r="T346" s="21"/>
    </row>
    <row r="347" spans="8:20">
      <c r="H347" s="14"/>
      <c r="I347" s="14"/>
      <c r="J347" s="14"/>
      <c r="K347" s="14"/>
      <c r="L347" s="14"/>
      <c r="M347" s="14"/>
      <c r="O347" s="22"/>
      <c r="P347" s="21"/>
      <c r="Q347" s="21"/>
      <c r="R347" s="21"/>
      <c r="S347" s="21"/>
      <c r="T347" s="21"/>
    </row>
    <row r="348" spans="8:20">
      <c r="H348" s="14"/>
      <c r="I348" s="14"/>
      <c r="J348" s="14"/>
      <c r="K348" s="14"/>
      <c r="L348" s="14"/>
      <c r="M348" s="14"/>
      <c r="O348" s="22"/>
      <c r="P348" s="21"/>
      <c r="Q348" s="21"/>
      <c r="R348" s="21"/>
      <c r="S348" s="21"/>
      <c r="T348" s="21"/>
    </row>
    <row r="349" spans="8:20">
      <c r="H349" s="14"/>
      <c r="I349" s="14"/>
      <c r="J349" s="14"/>
      <c r="K349" s="14"/>
      <c r="L349" s="14"/>
      <c r="M349" s="14"/>
      <c r="O349" s="22"/>
      <c r="P349" s="21"/>
      <c r="Q349" s="21"/>
      <c r="R349" s="21"/>
      <c r="S349" s="21"/>
      <c r="T349" s="21"/>
    </row>
    <row r="350" spans="8:20">
      <c r="H350" s="14"/>
      <c r="I350" s="14"/>
      <c r="J350" s="14"/>
      <c r="K350" s="14"/>
      <c r="L350" s="14"/>
      <c r="M350" s="14"/>
      <c r="O350" s="22"/>
      <c r="P350" s="21"/>
      <c r="Q350" s="21"/>
      <c r="R350" s="21"/>
      <c r="S350" s="21"/>
      <c r="T350" s="21"/>
    </row>
    <row r="351" spans="8:20">
      <c r="H351" s="14"/>
      <c r="I351" s="14"/>
      <c r="J351" s="14"/>
      <c r="K351" s="14"/>
      <c r="L351" s="14"/>
      <c r="M351" s="14"/>
      <c r="O351" s="22"/>
      <c r="P351" s="21"/>
      <c r="Q351" s="21"/>
      <c r="R351" s="21"/>
      <c r="S351" s="21"/>
      <c r="T351" s="21"/>
    </row>
    <row r="352" spans="8:20">
      <c r="H352" s="14"/>
      <c r="I352" s="14"/>
      <c r="J352" s="14"/>
      <c r="K352" s="14"/>
      <c r="L352" s="14"/>
      <c r="M352" s="14"/>
      <c r="O352" s="22"/>
      <c r="P352" s="21"/>
      <c r="Q352" s="21"/>
      <c r="R352" s="21"/>
      <c r="S352" s="21"/>
      <c r="T352" s="21"/>
    </row>
  </sheetData>
  <mergeCells count="3">
    <mergeCell ref="O1:T1"/>
    <mergeCell ref="V1:AA1"/>
    <mergeCell ref="AC1:AH1"/>
  </mergeCells>
  <phoneticPr fontId="4" type="noConversion"/>
  <conditionalFormatting sqref="H163:H273 AC57:AC106 V108:V156 O163:O292">
    <cfRule type="expression" dxfId="3" priority="16" stopIfTrue="1">
      <formula>H57&gt;0</formula>
    </cfRule>
  </conditionalFormatting>
  <conditionalFormatting sqref="A4:B4 A7:B7">
    <cfRule type="expression" dxfId="2" priority="15" stopIfTrue="1">
      <formula>A4&gt;0</formula>
    </cfRule>
  </conditionalFormatting>
  <conditionalFormatting sqref="N4:N156 N163:N65535 AB4:AB65535 U4:U156">
    <cfRule type="expression" dxfId="1" priority="19" stopIfTrue="1">
      <formula>OR(O4&lt;&gt;"",M4&lt;&gt;"")</formula>
    </cfRule>
  </conditionalFormatting>
  <conditionalFormatting sqref="U157:U65535">
    <cfRule type="expression" dxfId="0" priority="29"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8" r:id="rId4" name="Drop Down 2">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13" zoomScaleNormal="100" workbookViewId="0">
      <selection activeCell="P29" sqref="P29"/>
    </sheetView>
  </sheetViews>
  <sheetFormatPr defaultRowHeight="14.25"/>
  <cols>
    <col min="14" max="14" width="9.625" customWidth="1"/>
  </cols>
  <sheetData>
    <row r="1" spans="1:14" ht="20.25" customHeight="1">
      <c r="A1" s="8"/>
      <c r="B1" s="8"/>
      <c r="C1" s="8"/>
    </row>
    <row r="2" spans="1:14" ht="15.75">
      <c r="A2" s="8"/>
      <c r="B2" s="8"/>
      <c r="C2" s="8"/>
    </row>
    <row r="3" spans="1:14" ht="18" customHeight="1">
      <c r="A3" s="8"/>
      <c r="B3" s="8"/>
      <c r="C3" s="8"/>
    </row>
    <row r="4" spans="1:14">
      <c r="A4" s="184" t="s">
        <v>33</v>
      </c>
      <c r="B4" s="184"/>
      <c r="C4" s="184"/>
      <c r="D4" s="184"/>
      <c r="E4" s="184"/>
      <c r="F4" s="184"/>
      <c r="G4" s="184"/>
      <c r="H4" s="184"/>
      <c r="I4" s="184"/>
      <c r="J4" s="184"/>
      <c r="K4" s="184"/>
      <c r="L4" s="184"/>
      <c r="M4" s="184"/>
      <c r="N4" s="184"/>
    </row>
    <row r="5" spans="1:14">
      <c r="A5" s="187" t="s">
        <v>34</v>
      </c>
      <c r="B5" s="187"/>
      <c r="C5" s="187"/>
      <c r="D5" s="187"/>
      <c r="E5" s="187"/>
      <c r="F5" s="187"/>
      <c r="G5" s="187"/>
      <c r="H5" s="187" t="s">
        <v>41</v>
      </c>
      <c r="I5" s="187"/>
      <c r="J5" s="187"/>
      <c r="K5" s="187"/>
      <c r="L5" s="187"/>
      <c r="M5" s="187"/>
      <c r="N5" s="187"/>
    </row>
    <row r="6" spans="1:14">
      <c r="A6" s="187"/>
      <c r="B6" s="187"/>
      <c r="C6" s="187"/>
      <c r="D6" s="187"/>
      <c r="E6" s="187"/>
      <c r="F6" s="187"/>
      <c r="G6" s="187"/>
      <c r="H6" s="187"/>
      <c r="I6" s="187"/>
      <c r="J6" s="187"/>
      <c r="K6" s="187"/>
      <c r="L6" s="187"/>
      <c r="M6" s="187"/>
      <c r="N6" s="187"/>
    </row>
    <row r="7" spans="1:14" ht="15.75">
      <c r="A7" s="72"/>
      <c r="B7" s="72"/>
      <c r="C7" s="72"/>
      <c r="D7" s="72"/>
      <c r="E7" s="72"/>
      <c r="F7" s="72"/>
      <c r="G7" s="72"/>
      <c r="H7" s="72"/>
      <c r="I7" s="72"/>
      <c r="J7" s="72"/>
      <c r="K7" s="72"/>
      <c r="L7" s="72"/>
      <c r="M7" s="9"/>
    </row>
    <row r="8" spans="1:14" ht="15.75">
      <c r="A8" s="72"/>
      <c r="B8" s="72"/>
      <c r="C8" s="72"/>
      <c r="D8" s="72"/>
      <c r="E8" s="72"/>
      <c r="F8" s="72"/>
      <c r="G8" s="72"/>
      <c r="H8" s="72"/>
      <c r="I8" s="72"/>
      <c r="J8" s="72"/>
      <c r="K8" s="72"/>
      <c r="L8" s="72"/>
      <c r="M8" s="9"/>
    </row>
    <row r="9" spans="1:14" ht="15.75">
      <c r="A9" s="72"/>
      <c r="B9" s="72"/>
      <c r="C9" s="72"/>
      <c r="D9" s="72"/>
      <c r="E9" s="72"/>
      <c r="F9" s="72"/>
      <c r="G9" s="72"/>
      <c r="H9" s="72"/>
      <c r="I9" s="72"/>
      <c r="J9" s="72"/>
      <c r="K9" s="72"/>
      <c r="L9" s="72"/>
      <c r="M9" s="9"/>
    </row>
    <row r="10" spans="1:14" ht="15.75">
      <c r="A10" s="72"/>
      <c r="B10" s="72"/>
      <c r="C10" s="72"/>
      <c r="D10" s="72"/>
      <c r="E10" s="72"/>
      <c r="F10" s="72"/>
      <c r="G10" s="72"/>
      <c r="H10" s="72"/>
      <c r="I10" s="72"/>
      <c r="J10" s="72"/>
      <c r="K10" s="72"/>
      <c r="L10" s="72"/>
      <c r="M10" s="9"/>
    </row>
    <row r="11" spans="1:14" ht="15.75">
      <c r="A11" s="72"/>
      <c r="B11" s="72"/>
      <c r="C11" s="72"/>
      <c r="D11" s="72"/>
      <c r="E11" s="72"/>
      <c r="F11" s="72"/>
      <c r="G11" s="72"/>
      <c r="H11" s="72"/>
      <c r="I11" s="72"/>
      <c r="J11" s="72"/>
      <c r="K11" s="72"/>
      <c r="L11" s="72"/>
      <c r="M11" s="9"/>
    </row>
    <row r="12" spans="1:14" ht="15.75">
      <c r="A12" s="72"/>
      <c r="B12" s="72"/>
      <c r="C12" s="72"/>
      <c r="D12" s="72"/>
      <c r="E12" s="72"/>
      <c r="F12" s="72"/>
      <c r="G12" s="72"/>
      <c r="H12" s="72"/>
      <c r="I12" s="72"/>
      <c r="J12" s="72"/>
      <c r="K12" s="72"/>
      <c r="L12" s="72"/>
      <c r="M12" s="9"/>
    </row>
    <row r="13" spans="1:14" ht="15.75">
      <c r="A13" s="72"/>
      <c r="B13" s="72"/>
      <c r="C13" s="72"/>
      <c r="D13" s="72"/>
      <c r="E13" s="72"/>
      <c r="F13" s="72"/>
      <c r="G13" s="72"/>
      <c r="H13" s="72"/>
      <c r="I13" s="72"/>
      <c r="J13" s="72"/>
      <c r="K13" s="72"/>
      <c r="L13" s="72"/>
      <c r="M13" s="9"/>
    </row>
    <row r="14" spans="1:14" ht="15.75">
      <c r="A14" s="72"/>
      <c r="B14" s="72"/>
      <c r="C14" s="72"/>
      <c r="D14" s="72"/>
      <c r="E14" s="72"/>
      <c r="F14" s="72"/>
      <c r="G14" s="72"/>
      <c r="H14" s="72"/>
      <c r="I14" s="72"/>
      <c r="J14" s="72"/>
      <c r="K14" s="72"/>
      <c r="L14" s="72"/>
      <c r="M14" s="9"/>
    </row>
    <row r="15" spans="1:14" ht="15.75">
      <c r="A15" s="72"/>
      <c r="B15" s="72"/>
      <c r="C15" s="72"/>
      <c r="D15" s="72"/>
      <c r="E15" s="72"/>
      <c r="F15" s="72"/>
      <c r="G15" s="72"/>
      <c r="H15" s="72"/>
      <c r="I15" s="72"/>
      <c r="J15" s="72"/>
      <c r="K15" s="72"/>
      <c r="L15" s="72"/>
      <c r="M15" s="9"/>
    </row>
    <row r="16" spans="1:14" ht="15.75">
      <c r="A16" s="72"/>
      <c r="B16" s="72"/>
      <c r="C16" s="72"/>
      <c r="D16" s="72"/>
      <c r="E16" s="72"/>
      <c r="F16" s="72"/>
      <c r="G16" s="72"/>
      <c r="H16" s="72"/>
      <c r="I16" s="72"/>
      <c r="J16" s="72"/>
      <c r="K16" s="72"/>
      <c r="L16" s="72"/>
      <c r="M16" s="9"/>
    </row>
    <row r="17" spans="1:14" ht="15.75">
      <c r="A17" s="72"/>
      <c r="B17" s="72"/>
      <c r="C17" s="72"/>
      <c r="D17" s="72"/>
      <c r="E17" s="72"/>
      <c r="F17" s="72"/>
      <c r="G17" s="72"/>
      <c r="H17" s="72"/>
      <c r="I17" s="72"/>
      <c r="J17" s="72"/>
      <c r="K17" s="72"/>
      <c r="L17" s="72"/>
      <c r="M17" s="9"/>
    </row>
    <row r="18" spans="1:14" ht="15.75">
      <c r="A18" s="72"/>
      <c r="B18" s="72"/>
      <c r="C18" s="72"/>
      <c r="D18" s="72"/>
      <c r="E18" s="72"/>
      <c r="F18" s="72"/>
      <c r="G18" s="72"/>
      <c r="H18" s="72"/>
      <c r="I18" s="72"/>
      <c r="J18" s="72"/>
      <c r="K18" s="72"/>
      <c r="L18" s="72"/>
      <c r="M18" s="9"/>
    </row>
    <row r="19" spans="1:14" ht="15.75">
      <c r="A19" s="72"/>
      <c r="B19" s="72"/>
      <c r="C19" s="72"/>
      <c r="D19" s="72"/>
      <c r="E19" s="72"/>
      <c r="F19" s="72"/>
      <c r="G19" s="72"/>
      <c r="H19" s="72"/>
      <c r="I19" s="72"/>
      <c r="J19" s="72"/>
      <c r="K19" s="72"/>
      <c r="L19" s="72"/>
      <c r="M19" s="9"/>
    </row>
    <row r="20" spans="1:14" ht="15.75">
      <c r="A20" s="72"/>
      <c r="B20" s="72"/>
      <c r="C20" s="72"/>
      <c r="D20" s="72"/>
      <c r="E20" s="72"/>
      <c r="F20" s="72"/>
      <c r="G20" s="72"/>
      <c r="H20" s="72"/>
      <c r="I20" s="72"/>
      <c r="J20" s="72"/>
      <c r="K20" s="72"/>
      <c r="L20" s="72"/>
      <c r="M20" s="9"/>
    </row>
    <row r="21" spans="1:14" ht="15.75" customHeight="1">
      <c r="A21" s="187" t="s">
        <v>299</v>
      </c>
      <c r="B21" s="187"/>
      <c r="C21" s="187"/>
      <c r="D21" s="187"/>
      <c r="E21" s="187"/>
      <c r="F21" s="187"/>
      <c r="G21" s="187"/>
      <c r="H21" s="186" t="s">
        <v>32</v>
      </c>
      <c r="I21" s="186"/>
      <c r="J21" s="186"/>
      <c r="K21" s="186"/>
      <c r="L21" s="186"/>
      <c r="M21" s="186"/>
      <c r="N21" s="186"/>
    </row>
    <row r="22" spans="1:14" ht="15.75" customHeight="1">
      <c r="A22" s="187"/>
      <c r="B22" s="187"/>
      <c r="C22" s="187"/>
      <c r="D22" s="187"/>
      <c r="E22" s="187"/>
      <c r="F22" s="187"/>
      <c r="G22" s="187"/>
      <c r="H22" s="186"/>
      <c r="I22" s="186"/>
      <c r="J22" s="186"/>
      <c r="K22" s="186"/>
      <c r="L22" s="186"/>
      <c r="M22" s="186"/>
      <c r="N22" s="186"/>
    </row>
    <row r="23" spans="1:14" ht="15.75">
      <c r="A23" s="72"/>
      <c r="B23" s="72"/>
      <c r="C23" s="72"/>
      <c r="D23" s="72"/>
      <c r="E23" s="72"/>
      <c r="F23" s="72"/>
      <c r="G23" s="72"/>
      <c r="H23" s="72"/>
      <c r="I23" s="72"/>
      <c r="J23" s="72"/>
      <c r="K23" s="72"/>
      <c r="L23" s="72"/>
      <c r="M23" s="9"/>
    </row>
    <row r="24" spans="1:14" ht="15.75">
      <c r="A24" s="72"/>
      <c r="B24" s="72"/>
      <c r="C24" s="72"/>
      <c r="D24" s="72"/>
      <c r="E24" s="72"/>
      <c r="F24" s="72"/>
      <c r="G24" s="72"/>
      <c r="H24" s="72"/>
      <c r="I24" s="72"/>
      <c r="J24" s="72"/>
      <c r="K24" s="72"/>
      <c r="L24" s="72"/>
      <c r="M24" s="9"/>
    </row>
    <row r="25" spans="1:14" ht="15.75">
      <c r="A25" s="72"/>
      <c r="B25" s="72"/>
      <c r="C25" s="72"/>
      <c r="D25" s="72"/>
      <c r="E25" s="72"/>
      <c r="F25" s="72"/>
      <c r="G25" s="72"/>
      <c r="H25" s="72"/>
      <c r="I25" s="72"/>
      <c r="J25" s="72"/>
      <c r="K25" s="72"/>
      <c r="L25" s="72"/>
      <c r="M25" s="9"/>
    </row>
    <row r="26" spans="1:14" ht="15.75">
      <c r="A26" s="72"/>
      <c r="B26" s="72"/>
      <c r="C26" s="72"/>
      <c r="D26" s="72"/>
      <c r="E26" s="72"/>
      <c r="F26" s="72"/>
      <c r="G26" s="72"/>
      <c r="H26" s="72"/>
      <c r="I26" s="72"/>
      <c r="J26" s="72"/>
      <c r="K26" s="72"/>
      <c r="L26" s="72"/>
      <c r="M26" s="9"/>
    </row>
    <row r="27" spans="1:14" ht="15.75">
      <c r="A27" s="72"/>
      <c r="B27" s="72"/>
      <c r="C27" s="72"/>
      <c r="D27" s="72"/>
      <c r="E27" s="72"/>
      <c r="F27" s="72"/>
      <c r="G27" s="72"/>
      <c r="H27" s="72"/>
      <c r="I27" s="72"/>
      <c r="J27" s="72"/>
      <c r="K27" s="72"/>
      <c r="L27" s="72"/>
      <c r="M27" s="9"/>
    </row>
    <row r="28" spans="1:14" ht="15.75">
      <c r="A28" s="72"/>
      <c r="B28" s="72"/>
      <c r="C28" s="72"/>
      <c r="D28" s="72"/>
      <c r="E28" s="72"/>
      <c r="F28" s="72"/>
      <c r="G28" s="72"/>
      <c r="H28" s="72"/>
      <c r="I28" s="72"/>
      <c r="J28" s="72"/>
      <c r="K28" s="72"/>
      <c r="L28" s="72"/>
      <c r="M28" s="9"/>
    </row>
    <row r="29" spans="1:14" ht="15.75">
      <c r="A29" s="72"/>
      <c r="B29" s="72"/>
      <c r="C29" s="72"/>
      <c r="D29" s="72"/>
      <c r="E29" s="72"/>
      <c r="F29" s="72"/>
      <c r="G29" s="72"/>
      <c r="H29" s="72"/>
      <c r="I29" s="72"/>
      <c r="J29" s="72"/>
      <c r="K29" s="72"/>
      <c r="L29" s="72"/>
      <c r="M29" s="9"/>
    </row>
    <row r="30" spans="1:14" ht="15.75">
      <c r="A30" s="72"/>
      <c r="B30" s="72"/>
      <c r="C30" s="72"/>
      <c r="D30" s="72"/>
      <c r="E30" s="72"/>
      <c r="F30" s="72"/>
      <c r="G30" s="72"/>
      <c r="H30" s="72"/>
      <c r="I30" s="72"/>
      <c r="J30" s="72"/>
      <c r="K30" s="72"/>
      <c r="L30" s="72"/>
      <c r="M30" s="9"/>
    </row>
    <row r="31" spans="1:14" ht="15.75">
      <c r="A31" s="72"/>
      <c r="B31" s="72"/>
      <c r="C31" s="72"/>
      <c r="D31" s="72"/>
      <c r="E31" s="72"/>
      <c r="F31" s="72"/>
      <c r="G31" s="72"/>
      <c r="H31" s="72"/>
      <c r="I31" s="72"/>
      <c r="J31" s="72"/>
      <c r="K31" s="72"/>
      <c r="L31" s="72"/>
      <c r="M31" s="9"/>
    </row>
    <row r="32" spans="1:14" ht="15.75">
      <c r="A32" s="72"/>
      <c r="B32" s="72"/>
      <c r="C32" s="72"/>
      <c r="D32" s="72"/>
      <c r="E32" s="72"/>
      <c r="F32" s="72"/>
      <c r="G32" s="72"/>
      <c r="H32" s="72"/>
      <c r="I32" s="72"/>
      <c r="J32" s="72"/>
      <c r="K32" s="72"/>
      <c r="L32" s="72"/>
      <c r="M32" s="9"/>
    </row>
    <row r="33" spans="1:13" ht="15.75">
      <c r="A33" s="72"/>
      <c r="B33" s="72"/>
      <c r="C33" s="72"/>
      <c r="D33" s="72"/>
      <c r="E33" s="72"/>
      <c r="F33" s="72"/>
      <c r="G33" s="72"/>
      <c r="H33" s="72"/>
      <c r="I33" s="72"/>
      <c r="J33" s="72"/>
      <c r="K33" s="72"/>
      <c r="L33" s="72"/>
      <c r="M33" s="9"/>
    </row>
    <row r="34" spans="1:13" ht="15.75">
      <c r="A34" s="72"/>
      <c r="B34" s="72"/>
      <c r="C34" s="72"/>
      <c r="D34" s="72"/>
      <c r="E34" s="72"/>
      <c r="F34" s="72"/>
      <c r="G34" s="72"/>
      <c r="H34" s="72"/>
      <c r="I34" s="72"/>
      <c r="J34" s="72"/>
      <c r="K34" s="72"/>
      <c r="L34" s="72"/>
      <c r="M34" s="9"/>
    </row>
    <row r="35" spans="1:13" ht="15.75">
      <c r="A35" s="72"/>
      <c r="B35" s="72"/>
      <c r="C35" s="72"/>
      <c r="D35" s="72"/>
      <c r="E35" s="72"/>
      <c r="F35" s="72"/>
      <c r="G35" s="72"/>
      <c r="H35" s="72"/>
      <c r="I35" s="72"/>
      <c r="J35" s="72"/>
      <c r="K35" s="72"/>
      <c r="L35" s="72"/>
      <c r="M35" s="9"/>
    </row>
    <row r="36" spans="1:13" ht="15.75">
      <c r="A36" s="72"/>
      <c r="B36" s="72"/>
      <c r="C36" s="72"/>
      <c r="D36" s="72"/>
      <c r="E36" s="72"/>
      <c r="F36" s="72"/>
      <c r="G36" s="72"/>
      <c r="H36" s="72"/>
      <c r="I36" s="72"/>
      <c r="J36" s="72"/>
      <c r="K36" s="72"/>
      <c r="L36" s="72"/>
      <c r="M36" s="9"/>
    </row>
    <row r="37" spans="1:13" ht="15.75">
      <c r="A37" s="5" t="s">
        <v>37</v>
      </c>
      <c r="B37" s="10"/>
      <c r="C37" s="10"/>
      <c r="D37" s="72"/>
      <c r="E37" s="72"/>
      <c r="F37" s="72"/>
      <c r="G37" s="72"/>
      <c r="H37" s="185"/>
      <c r="I37" s="185"/>
      <c r="J37" s="185"/>
      <c r="K37" s="185"/>
      <c r="L37" s="185"/>
      <c r="M37" s="9"/>
    </row>
    <row r="38" spans="1:13" ht="15.75">
      <c r="A38" s="72"/>
      <c r="B38" s="72"/>
      <c r="C38" s="72"/>
      <c r="D38" s="72"/>
      <c r="E38" s="72"/>
      <c r="F38" s="72"/>
      <c r="G38" s="72"/>
      <c r="H38" s="72"/>
      <c r="I38" s="72"/>
      <c r="J38" s="72"/>
      <c r="K38" s="72"/>
      <c r="L38" s="72"/>
      <c r="M38" s="9"/>
    </row>
    <row r="39" spans="1:13" ht="15.75">
      <c r="H39" s="72"/>
      <c r="I39" s="72"/>
      <c r="J39" s="72"/>
      <c r="K39" s="72"/>
      <c r="L39" s="72"/>
      <c r="M39" s="9"/>
    </row>
    <row r="40" spans="1:13" ht="15.75">
      <c r="H40" s="72"/>
      <c r="I40" s="72"/>
      <c r="J40" s="72"/>
      <c r="K40" s="72"/>
      <c r="L40" s="72"/>
      <c r="M40" s="9"/>
    </row>
    <row r="41" spans="1:13" ht="15.75">
      <c r="H41" s="72"/>
      <c r="I41" s="72"/>
      <c r="J41" s="72"/>
      <c r="K41" s="72"/>
      <c r="L41" s="72"/>
      <c r="M41" s="9"/>
    </row>
    <row r="42" spans="1:13" ht="15.75">
      <c r="H42" s="72"/>
      <c r="I42" s="72"/>
      <c r="J42" s="72"/>
      <c r="K42" s="72"/>
      <c r="L42" s="72"/>
      <c r="M42" s="9"/>
    </row>
    <row r="43" spans="1:13" ht="15.75">
      <c r="H43" s="72"/>
      <c r="I43" s="72"/>
      <c r="J43" s="72"/>
      <c r="K43" s="72"/>
      <c r="L43" s="72"/>
      <c r="M43" s="9"/>
    </row>
    <row r="44" spans="1:13" ht="15.75">
      <c r="H44" s="72"/>
      <c r="I44" s="72"/>
      <c r="J44" s="72"/>
      <c r="K44" s="72"/>
      <c r="L44" s="72"/>
      <c r="M44" s="9"/>
    </row>
    <row r="45" spans="1:13" ht="15.75">
      <c r="H45" s="72"/>
      <c r="I45" s="72"/>
      <c r="J45" s="72"/>
      <c r="K45" s="72"/>
      <c r="L45" s="72"/>
      <c r="M45" s="9"/>
    </row>
    <row r="46" spans="1:13" ht="15.75">
      <c r="H46" s="72"/>
      <c r="I46" s="72"/>
      <c r="J46" s="72"/>
      <c r="K46" s="72"/>
      <c r="L46" s="72"/>
      <c r="M46" s="9"/>
    </row>
    <row r="47" spans="1:13" ht="15.75">
      <c r="H47" s="72"/>
      <c r="I47" s="72"/>
      <c r="J47" s="72"/>
      <c r="K47" s="72"/>
      <c r="L47" s="72"/>
      <c r="M47" s="9"/>
    </row>
    <row r="48" spans="1:13" ht="15.75">
      <c r="H48" s="72"/>
      <c r="I48" s="72"/>
      <c r="J48" s="72"/>
      <c r="K48" s="72"/>
      <c r="L48" s="72"/>
      <c r="M48" s="9"/>
    </row>
    <row r="49" spans="8:13" ht="15.75">
      <c r="H49" s="72"/>
      <c r="I49" s="72"/>
      <c r="J49" s="72"/>
      <c r="K49" s="72"/>
      <c r="L49" s="72"/>
      <c r="M49" s="9"/>
    </row>
    <row r="50" spans="8:13" ht="15.75">
      <c r="H50" s="72"/>
      <c r="I50" s="72"/>
      <c r="J50" s="72"/>
      <c r="K50" s="72"/>
      <c r="L50" s="72"/>
      <c r="M50" s="9"/>
    </row>
    <row r="51" spans="8:13" ht="15.75">
      <c r="H51" s="72"/>
      <c r="I51" s="72"/>
      <c r="J51" s="72"/>
      <c r="K51" s="72"/>
      <c r="L51" s="72"/>
      <c r="M51" s="9"/>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5"/>
  <sheetViews>
    <sheetView showGridLines="0" topLeftCell="A4" workbookViewId="0">
      <pane xSplit="12" topLeftCell="M1" activePane="topRight" state="frozenSplit"/>
      <selection pane="topRight" activeCell="D9" sqref="D9"/>
    </sheetView>
  </sheetViews>
  <sheetFormatPr defaultRowHeight="15.75"/>
  <cols>
    <col min="1" max="1" width="9" style="85"/>
    <col min="2" max="2" width="9" style="85" customWidth="1"/>
    <col min="3" max="3" width="10.25" style="85" customWidth="1"/>
    <col min="4" max="9" width="9" style="85" customWidth="1"/>
    <col min="10" max="10" width="11.125" style="85" bestFit="1" customWidth="1"/>
    <col min="11" max="12" width="9" style="85" customWidth="1"/>
    <col min="13" max="16384" width="9" style="85"/>
  </cols>
  <sheetData>
    <row r="1" spans="1:12">
      <c r="G1" s="139"/>
    </row>
    <row r="3" spans="1:12" ht="13.5" customHeight="1"/>
    <row r="4" spans="1:12">
      <c r="A4" s="100" t="s">
        <v>59</v>
      </c>
      <c r="B4" s="99">
        <f>通信行业周报!H7</f>
        <v>41883</v>
      </c>
      <c r="C4" s="99"/>
      <c r="D4" s="98"/>
    </row>
    <row r="5" spans="1:12" ht="24" customHeight="1" thickBot="1">
      <c r="A5" s="188" t="s">
        <v>58</v>
      </c>
      <c r="B5" s="189"/>
      <c r="C5" s="189"/>
      <c r="D5" s="189"/>
      <c r="E5" s="189"/>
      <c r="F5" s="189"/>
      <c r="G5" s="189"/>
      <c r="H5" s="189"/>
      <c r="I5" s="189"/>
      <c r="J5" s="189"/>
      <c r="K5" s="189"/>
      <c r="L5" s="189"/>
    </row>
    <row r="6" spans="1:12" s="95" customFormat="1" ht="16.5" customHeight="1">
      <c r="A6" s="194" t="s">
        <v>57</v>
      </c>
      <c r="B6" s="195"/>
      <c r="C6" s="192" t="s">
        <v>56</v>
      </c>
      <c r="D6" s="193" t="s">
        <v>55</v>
      </c>
      <c r="E6" s="193"/>
      <c r="F6" s="193"/>
      <c r="G6" s="198" t="s">
        <v>54</v>
      </c>
      <c r="H6" s="199"/>
      <c r="I6" s="200"/>
      <c r="J6" s="97" t="s">
        <v>111</v>
      </c>
      <c r="K6" s="193" t="s">
        <v>53</v>
      </c>
      <c r="L6" s="193"/>
    </row>
    <row r="7" spans="1:12" s="95" customFormat="1" ht="16.5" customHeight="1">
      <c r="A7" s="196"/>
      <c r="B7" s="197"/>
      <c r="C7" s="193"/>
      <c r="D7" s="96" t="s">
        <v>52</v>
      </c>
      <c r="E7" s="96" t="s">
        <v>51</v>
      </c>
      <c r="F7" s="96" t="s">
        <v>50</v>
      </c>
      <c r="G7" s="96" t="s">
        <v>52</v>
      </c>
      <c r="H7" s="96" t="s">
        <v>51</v>
      </c>
      <c r="I7" s="96" t="s">
        <v>50</v>
      </c>
      <c r="J7" s="96" t="s">
        <v>109</v>
      </c>
      <c r="K7" s="96" t="s">
        <v>109</v>
      </c>
      <c r="L7" s="96" t="s">
        <v>110</v>
      </c>
    </row>
    <row r="8" spans="1:12">
      <c r="A8" s="94" t="s">
        <v>93</v>
      </c>
      <c r="B8" s="94" t="s">
        <v>76</v>
      </c>
      <c r="C8" s="94" t="s">
        <v>101</v>
      </c>
      <c r="D8" s="136">
        <v>-2.0631850419084441</v>
      </c>
      <c r="E8" s="136">
        <v>-0.58900523560208029</v>
      </c>
      <c r="F8" s="136">
        <v>8.7759510118266206</v>
      </c>
      <c r="G8" s="136">
        <v>7.3290445534668205</v>
      </c>
      <c r="H8" s="136">
        <v>54.468609059131431</v>
      </c>
      <c r="I8" s="136">
        <v>389.14210809919365</v>
      </c>
      <c r="J8" s="136">
        <v>32.857452392578125</v>
      </c>
      <c r="K8" s="136">
        <v>59.592014312744141</v>
      </c>
      <c r="L8" s="136">
        <v>45.088863372802734</v>
      </c>
    </row>
    <row r="9" spans="1:12">
      <c r="A9" s="94" t="s">
        <v>96</v>
      </c>
      <c r="B9" s="94" t="s">
        <v>88</v>
      </c>
      <c r="C9" s="94" t="s">
        <v>100</v>
      </c>
      <c r="D9" s="136">
        <v>-5.2631578947368363</v>
      </c>
      <c r="E9" s="136">
        <v>-0.14792899408282434</v>
      </c>
      <c r="F9" s="136">
        <v>27.691840323772212</v>
      </c>
      <c r="G9" s="136">
        <v>13.863053169602365</v>
      </c>
      <c r="H9" s="136">
        <v>72.26037204019309</v>
      </c>
      <c r="I9" s="136">
        <v>517.47525151142861</v>
      </c>
      <c r="J9" s="136">
        <v>38.809833526611328</v>
      </c>
      <c r="K9" s="136">
        <v>84.075141906738281</v>
      </c>
      <c r="L9" s="136">
        <v>61.647438049316406</v>
      </c>
    </row>
    <row r="10" spans="1:12">
      <c r="A10" s="94" t="s">
        <v>108</v>
      </c>
      <c r="B10" s="94" t="s">
        <v>124</v>
      </c>
      <c r="C10" s="94" t="s">
        <v>131</v>
      </c>
      <c r="D10" s="136">
        <v>-4.6528022559041311</v>
      </c>
      <c r="E10" s="136">
        <v>2.8126187761307708</v>
      </c>
      <c r="F10" s="136">
        <v>27.747754186895545</v>
      </c>
      <c r="G10" s="136">
        <v>7.0690688201447038</v>
      </c>
      <c r="H10" s="136">
        <v>36.069251125163788</v>
      </c>
      <c r="I10" s="136">
        <v>356.09985130746878</v>
      </c>
      <c r="J10" s="136">
        <v>30.686330795288086</v>
      </c>
      <c r="K10" s="136">
        <v>29.385847091674805</v>
      </c>
      <c r="L10" s="136">
        <v>35.414516448974609</v>
      </c>
    </row>
    <row r="11" spans="1:12">
      <c r="A11" s="94" t="s">
        <v>94</v>
      </c>
      <c r="B11" s="94" t="s">
        <v>125</v>
      </c>
      <c r="C11" s="94" t="s">
        <v>99</v>
      </c>
      <c r="D11" s="136">
        <v>-2.5139664804469275</v>
      </c>
      <c r="E11" s="136">
        <v>0.64888248017305195</v>
      </c>
      <c r="F11" s="136">
        <v>7.0531593687333416</v>
      </c>
      <c r="G11" s="136">
        <v>4.8002530176938052</v>
      </c>
      <c r="H11" s="136">
        <v>30.098803345888911</v>
      </c>
      <c r="I11" s="136">
        <v>187.22721069273427</v>
      </c>
      <c r="J11" s="136">
        <v>17.200590133666992</v>
      </c>
      <c r="K11" s="136">
        <v>105.50775146484375</v>
      </c>
      <c r="L11" s="136">
        <v>27.139474868774414</v>
      </c>
    </row>
    <row r="12" spans="1:12">
      <c r="A12" s="94" t="s">
        <v>102</v>
      </c>
      <c r="B12" s="94" t="s">
        <v>126</v>
      </c>
      <c r="C12" s="94" t="s">
        <v>103</v>
      </c>
      <c r="D12" s="136">
        <v>0</v>
      </c>
      <c r="E12" s="136">
        <v>0</v>
      </c>
      <c r="F12" s="136">
        <v>7.4815125938341831</v>
      </c>
      <c r="G12" s="136">
        <v>0</v>
      </c>
      <c r="H12" s="136">
        <v>0</v>
      </c>
      <c r="I12" s="136">
        <v>288.29743972246706</v>
      </c>
      <c r="J12" s="136">
        <v>47.805828094482422</v>
      </c>
      <c r="K12" s="136">
        <v>28.958578109741211</v>
      </c>
      <c r="L12" s="136">
        <v>37.188209533691406</v>
      </c>
    </row>
    <row r="13" spans="1:12">
      <c r="A13" s="94" t="s">
        <v>98</v>
      </c>
      <c r="B13" s="94" t="s">
        <v>127</v>
      </c>
      <c r="C13" s="94" t="s">
        <v>130</v>
      </c>
      <c r="D13" s="136">
        <v>6.6914498141263934</v>
      </c>
      <c r="E13" s="136">
        <v>15.912762520193869</v>
      </c>
      <c r="F13" s="136">
        <v>42.325437896617579</v>
      </c>
      <c r="G13" s="136">
        <v>24.507784915400524</v>
      </c>
      <c r="H13" s="136">
        <v>80.363089144003609</v>
      </c>
      <c r="I13" s="136">
        <v>603.8941949720338</v>
      </c>
      <c r="J13" s="136">
        <v>29.267795562744141</v>
      </c>
      <c r="K13" s="136">
        <v>27.849702835083008</v>
      </c>
      <c r="L13" s="136">
        <v>30.127801895141602</v>
      </c>
    </row>
    <row r="14" spans="1:12">
      <c r="A14" s="94" t="s">
        <v>95</v>
      </c>
      <c r="B14" s="94" t="s">
        <v>91</v>
      </c>
      <c r="C14" s="94" t="s">
        <v>104</v>
      </c>
      <c r="D14" s="136">
        <v>3.7991858887381325</v>
      </c>
      <c r="E14" s="136">
        <v>22.204472843450507</v>
      </c>
      <c r="F14" s="136">
        <v>61.842138812103833</v>
      </c>
      <c r="G14" s="136">
        <v>13.350276524648823</v>
      </c>
      <c r="H14" s="136">
        <v>56.561794165364446</v>
      </c>
      <c r="I14" s="136">
        <v>350.69425467625655</v>
      </c>
      <c r="J14" s="136">
        <v>57.432430267333984</v>
      </c>
      <c r="K14" s="136">
        <v>210.54071044921875</v>
      </c>
      <c r="L14" s="136">
        <v>101.99646759033203</v>
      </c>
    </row>
    <row r="15" spans="1:12">
      <c r="A15" s="94" t="s">
        <v>105</v>
      </c>
      <c r="B15" s="94" t="s">
        <v>128</v>
      </c>
      <c r="C15" s="94" t="s">
        <v>106</v>
      </c>
      <c r="D15" s="136">
        <v>-3.4993270524898978</v>
      </c>
      <c r="E15" s="136">
        <v>-0.27816411682893838</v>
      </c>
      <c r="F15" s="136">
        <v>12.558869701726838</v>
      </c>
      <c r="G15" s="136">
        <v>14.796045165548289</v>
      </c>
      <c r="H15" s="136">
        <v>51.41736279699245</v>
      </c>
      <c r="I15" s="136">
        <v>432.78494086827112</v>
      </c>
      <c r="J15" s="136">
        <v>63.116195678710937</v>
      </c>
      <c r="K15" s="136">
        <v>134.51780700683594</v>
      </c>
      <c r="L15" s="136">
        <v>174.25706481933594</v>
      </c>
    </row>
    <row r="16" spans="1:12">
      <c r="A16" s="108" t="s">
        <v>97</v>
      </c>
      <c r="B16" s="108" t="s">
        <v>129</v>
      </c>
      <c r="C16" s="108" t="s">
        <v>107</v>
      </c>
      <c r="D16" s="137">
        <v>-3.9664804469273562</v>
      </c>
      <c r="E16" s="137">
        <v>5.5896805896805901</v>
      </c>
      <c r="F16" s="137">
        <v>51.104296731096909</v>
      </c>
      <c r="G16" s="137">
        <v>3.5689422548434142</v>
      </c>
      <c r="H16" s="137">
        <v>19.936247738285175</v>
      </c>
      <c r="I16" s="137">
        <v>176.78380220690886</v>
      </c>
      <c r="J16" s="137">
        <v>26.40147590637207</v>
      </c>
      <c r="K16" s="137">
        <v>6.6767606735229492</v>
      </c>
      <c r="L16" s="137">
        <v>17.051914215087891</v>
      </c>
    </row>
    <row r="17" spans="1:26">
      <c r="A17" s="88"/>
      <c r="B17" s="88"/>
      <c r="C17" s="88"/>
      <c r="D17" s="88"/>
      <c r="E17" s="88"/>
      <c r="F17" s="88"/>
      <c r="G17" s="88"/>
      <c r="H17" s="88"/>
      <c r="I17" s="88"/>
      <c r="J17" s="88"/>
      <c r="K17" s="88"/>
      <c r="L17" s="88"/>
      <c r="M17" s="92"/>
      <c r="N17" s="91"/>
      <c r="O17" s="91"/>
      <c r="P17" s="91"/>
      <c r="Q17" s="91"/>
      <c r="R17" s="91"/>
      <c r="S17" s="91"/>
      <c r="T17" s="91"/>
      <c r="U17" s="91"/>
      <c r="V17" s="91"/>
      <c r="W17" s="91"/>
      <c r="X17" s="91"/>
      <c r="Y17" s="91"/>
      <c r="Z17" s="91"/>
    </row>
    <row r="18" spans="1:26">
      <c r="A18" s="5" t="s">
        <v>112</v>
      </c>
      <c r="B18" s="88"/>
      <c r="C18" s="88"/>
      <c r="D18" s="88"/>
      <c r="E18" s="88"/>
      <c r="F18" s="88"/>
      <c r="G18" s="88"/>
      <c r="H18" s="88"/>
      <c r="I18" s="88"/>
      <c r="J18" s="88"/>
      <c r="K18" s="88"/>
      <c r="L18" s="88"/>
      <c r="M18" s="92"/>
      <c r="N18" s="91"/>
      <c r="O18" s="91"/>
      <c r="P18" s="91"/>
      <c r="Q18" s="91"/>
      <c r="R18" s="91"/>
      <c r="S18" s="91"/>
      <c r="T18" s="91"/>
      <c r="U18" s="91"/>
      <c r="V18" s="91"/>
      <c r="W18" s="91"/>
      <c r="X18" s="91"/>
      <c r="Y18" s="91"/>
      <c r="Z18" s="91"/>
    </row>
    <row r="19" spans="1:26">
      <c r="A19" s="88"/>
      <c r="B19" s="88"/>
      <c r="C19" s="88"/>
      <c r="D19" s="88"/>
      <c r="E19" s="88"/>
      <c r="F19" s="88"/>
      <c r="G19" s="88"/>
      <c r="H19" s="88"/>
      <c r="I19" s="88"/>
      <c r="J19" s="88"/>
      <c r="K19" s="88"/>
      <c r="L19" s="88"/>
      <c r="M19" s="92"/>
      <c r="N19" s="91"/>
      <c r="O19" s="91"/>
      <c r="P19" s="91"/>
      <c r="Q19" s="91"/>
      <c r="R19" s="91"/>
      <c r="S19" s="91"/>
      <c r="T19" s="91"/>
      <c r="U19" s="91"/>
      <c r="V19" s="91"/>
      <c r="W19" s="91"/>
      <c r="X19" s="91"/>
      <c r="Y19" s="91"/>
      <c r="Z19" s="91"/>
    </row>
    <row r="20" spans="1:26">
      <c r="A20" s="88"/>
      <c r="B20" s="88"/>
      <c r="C20" s="88"/>
      <c r="D20" s="88"/>
      <c r="E20" s="88"/>
      <c r="F20" s="88"/>
      <c r="G20" s="88"/>
      <c r="H20" s="88"/>
      <c r="I20" s="88"/>
      <c r="J20" s="88"/>
      <c r="K20" s="88"/>
      <c r="L20" s="88"/>
      <c r="M20" s="92"/>
      <c r="N20" s="91"/>
      <c r="O20" s="91"/>
      <c r="P20" s="91"/>
      <c r="Q20" s="91"/>
      <c r="R20" s="91"/>
      <c r="S20" s="91"/>
      <c r="T20" s="91"/>
      <c r="U20" s="91"/>
      <c r="V20" s="91"/>
      <c r="W20" s="91"/>
      <c r="X20" s="91"/>
      <c r="Y20" s="91"/>
      <c r="Z20" s="91"/>
    </row>
    <row r="21" spans="1:26">
      <c r="A21" s="88"/>
      <c r="B21" s="88"/>
      <c r="C21" s="88"/>
      <c r="D21" s="88"/>
      <c r="E21" s="88"/>
      <c r="F21" s="88"/>
      <c r="G21" s="88"/>
      <c r="H21" s="88"/>
      <c r="I21" s="88"/>
      <c r="J21" s="88"/>
      <c r="K21" s="88"/>
      <c r="L21" s="88"/>
      <c r="M21" s="92"/>
      <c r="N21" s="91"/>
      <c r="O21" s="91"/>
      <c r="P21" s="91"/>
      <c r="Q21" s="91"/>
      <c r="R21" s="91"/>
      <c r="S21" s="91"/>
      <c r="T21" s="91"/>
      <c r="U21" s="91"/>
      <c r="V21" s="91"/>
      <c r="W21" s="91"/>
      <c r="X21" s="91"/>
      <c r="Y21" s="91"/>
      <c r="Z21" s="91"/>
    </row>
    <row r="22" spans="1:26">
      <c r="A22" s="88"/>
      <c r="B22" s="88"/>
      <c r="C22" s="88"/>
      <c r="D22" s="88"/>
      <c r="E22" s="88"/>
      <c r="F22" s="88"/>
      <c r="G22" s="88"/>
      <c r="H22" s="88"/>
      <c r="I22" s="88"/>
      <c r="J22" s="88"/>
      <c r="K22" s="88"/>
      <c r="L22" s="88"/>
      <c r="M22" s="92"/>
      <c r="N22" s="91"/>
      <c r="O22" s="91"/>
      <c r="P22" s="91"/>
      <c r="Q22" s="91"/>
      <c r="R22" s="91"/>
      <c r="S22" s="91"/>
      <c r="T22" s="91"/>
      <c r="U22" s="91"/>
      <c r="V22" s="91"/>
      <c r="W22" s="91"/>
      <c r="X22" s="91"/>
      <c r="Y22" s="91"/>
      <c r="Z22" s="91"/>
    </row>
    <row r="23" spans="1:26">
      <c r="A23" s="88"/>
      <c r="B23" s="88"/>
      <c r="C23" s="88"/>
      <c r="D23" s="88"/>
      <c r="E23" s="88"/>
      <c r="F23" s="88"/>
      <c r="G23" s="88"/>
      <c r="H23" s="88"/>
      <c r="I23" s="88"/>
      <c r="J23" s="88"/>
      <c r="K23" s="88"/>
      <c r="L23" s="88"/>
      <c r="M23" s="92"/>
      <c r="N23" s="91"/>
      <c r="O23" s="91"/>
      <c r="P23" s="91"/>
      <c r="Q23" s="91"/>
      <c r="R23" s="91"/>
      <c r="S23" s="91"/>
      <c r="T23" s="91"/>
      <c r="U23" s="91"/>
      <c r="V23" s="91"/>
      <c r="W23" s="91"/>
      <c r="X23" s="91"/>
      <c r="Y23" s="91"/>
      <c r="Z23" s="91"/>
    </row>
    <row r="24" spans="1:26">
      <c r="A24" s="88"/>
      <c r="B24" s="88"/>
      <c r="C24" s="88"/>
      <c r="D24" s="88"/>
      <c r="E24" s="88"/>
      <c r="F24" s="88"/>
      <c r="G24" s="88"/>
      <c r="H24" s="88"/>
      <c r="I24" s="88"/>
      <c r="J24" s="88"/>
      <c r="K24" s="88"/>
      <c r="L24" s="88"/>
      <c r="M24" s="93"/>
    </row>
    <row r="25" spans="1:26">
      <c r="A25" s="88"/>
      <c r="B25" s="88"/>
      <c r="C25" s="88"/>
      <c r="D25" s="88"/>
      <c r="E25" s="88"/>
      <c r="F25" s="88"/>
      <c r="G25" s="88"/>
      <c r="H25" s="88"/>
      <c r="I25" s="88"/>
      <c r="J25" s="88"/>
      <c r="K25" s="88"/>
      <c r="L25" s="88"/>
      <c r="M25" s="92"/>
      <c r="N25" s="92"/>
      <c r="O25" s="92"/>
      <c r="P25" s="92"/>
      <c r="Q25" s="92"/>
      <c r="R25" s="92"/>
      <c r="S25" s="92"/>
      <c r="T25" s="92"/>
      <c r="U25" s="92"/>
      <c r="V25" s="92"/>
      <c r="W25" s="92"/>
      <c r="X25" s="92"/>
      <c r="Y25" s="92"/>
      <c r="Z25" s="92"/>
    </row>
    <row r="26" spans="1:26">
      <c r="A26" s="88"/>
      <c r="B26" s="88"/>
      <c r="C26" s="88"/>
      <c r="D26" s="88"/>
      <c r="E26" s="88"/>
      <c r="F26" s="88"/>
      <c r="G26" s="88"/>
      <c r="H26" s="88"/>
      <c r="I26" s="88"/>
      <c r="J26" s="88"/>
      <c r="K26" s="88"/>
      <c r="L26" s="88"/>
      <c r="M26" s="92"/>
      <c r="N26" s="91"/>
      <c r="O26" s="91"/>
      <c r="P26" s="91"/>
      <c r="Q26" s="91"/>
      <c r="R26" s="91"/>
      <c r="S26" s="91"/>
      <c r="T26" s="91"/>
      <c r="U26" s="91"/>
      <c r="V26" s="91"/>
      <c r="W26" s="91"/>
      <c r="X26" s="91"/>
      <c r="Y26" s="91"/>
      <c r="Z26" s="91"/>
    </row>
    <row r="27" spans="1:26">
      <c r="A27" s="88"/>
      <c r="B27" s="88"/>
      <c r="C27" s="88"/>
      <c r="D27" s="88"/>
      <c r="E27" s="88"/>
      <c r="F27" s="88"/>
      <c r="G27" s="88"/>
      <c r="H27" s="88"/>
      <c r="I27" s="88"/>
      <c r="J27" s="88"/>
      <c r="K27" s="88"/>
      <c r="L27" s="88"/>
      <c r="M27" s="92"/>
      <c r="N27" s="91"/>
      <c r="O27" s="91"/>
      <c r="P27" s="91"/>
      <c r="Q27" s="91"/>
      <c r="R27" s="91"/>
      <c r="S27" s="91"/>
      <c r="T27" s="91"/>
      <c r="U27" s="91"/>
      <c r="V27" s="91"/>
      <c r="W27" s="91"/>
      <c r="X27" s="91"/>
      <c r="Y27" s="91"/>
      <c r="Z27" s="91"/>
    </row>
    <row r="28" spans="1:26">
      <c r="A28" s="88"/>
      <c r="B28" s="88"/>
      <c r="C28" s="88"/>
      <c r="D28" s="88"/>
      <c r="E28" s="88"/>
      <c r="F28" s="88"/>
      <c r="G28" s="88"/>
      <c r="H28" s="88"/>
      <c r="I28" s="88"/>
      <c r="J28" s="88"/>
      <c r="K28" s="88"/>
      <c r="L28" s="88"/>
      <c r="M28" s="92"/>
      <c r="N28" s="91"/>
      <c r="O28" s="91"/>
      <c r="P28" s="91"/>
      <c r="Q28" s="91"/>
      <c r="R28" s="91"/>
      <c r="S28" s="91"/>
      <c r="T28" s="91"/>
      <c r="U28" s="91"/>
      <c r="V28" s="91"/>
      <c r="W28" s="91"/>
      <c r="X28" s="91"/>
      <c r="Y28" s="91"/>
      <c r="Z28" s="91"/>
    </row>
    <row r="29" spans="1:26">
      <c r="A29" s="88"/>
      <c r="B29" s="88"/>
      <c r="C29" s="88"/>
      <c r="D29" s="88"/>
      <c r="E29" s="88"/>
      <c r="F29" s="88"/>
      <c r="G29" s="88"/>
      <c r="H29" s="88"/>
      <c r="I29" s="88"/>
      <c r="J29" s="88"/>
      <c r="K29" s="88"/>
      <c r="L29" s="88"/>
      <c r="M29" s="92"/>
      <c r="N29" s="91"/>
      <c r="O29" s="91"/>
      <c r="P29" s="91"/>
      <c r="Q29" s="91"/>
      <c r="R29" s="91"/>
      <c r="S29" s="91"/>
      <c r="T29" s="91"/>
      <c r="U29" s="91"/>
      <c r="V29" s="91"/>
      <c r="W29" s="91"/>
      <c r="X29" s="91"/>
      <c r="Y29" s="91"/>
      <c r="Z29" s="91"/>
    </row>
    <row r="30" spans="1:26">
      <c r="A30" s="190"/>
      <c r="B30" s="191"/>
      <c r="C30" s="191"/>
      <c r="D30" s="191"/>
      <c r="E30" s="191"/>
      <c r="F30" s="88"/>
      <c r="G30" s="88"/>
      <c r="H30" s="88"/>
      <c r="I30" s="88"/>
      <c r="J30" s="88"/>
      <c r="K30" s="88"/>
      <c r="L30" s="88"/>
      <c r="M30" s="92"/>
      <c r="N30" s="91"/>
      <c r="O30" s="91"/>
      <c r="P30" s="91"/>
      <c r="Q30" s="91"/>
      <c r="R30" s="91"/>
      <c r="S30" s="91"/>
      <c r="T30" s="91"/>
      <c r="U30" s="91"/>
      <c r="V30" s="91"/>
      <c r="W30" s="91"/>
      <c r="X30" s="91"/>
      <c r="Y30" s="91"/>
      <c r="Z30" s="91"/>
    </row>
    <row r="31" spans="1:26">
      <c r="A31" s="191"/>
      <c r="B31" s="191"/>
      <c r="C31" s="191"/>
      <c r="D31" s="191"/>
      <c r="E31" s="191"/>
      <c r="F31" s="88"/>
      <c r="G31" s="88"/>
      <c r="H31" s="88"/>
      <c r="I31" s="88"/>
      <c r="J31" s="88"/>
      <c r="K31" s="88"/>
      <c r="L31" s="88"/>
      <c r="M31" s="92"/>
      <c r="N31" s="91"/>
      <c r="O31" s="91"/>
      <c r="P31" s="91"/>
      <c r="Q31" s="91"/>
      <c r="R31" s="91"/>
      <c r="S31" s="91"/>
      <c r="T31" s="91"/>
      <c r="U31" s="91"/>
      <c r="V31" s="91"/>
      <c r="W31" s="91"/>
      <c r="X31" s="91"/>
      <c r="Y31" s="91"/>
      <c r="Z31" s="91"/>
    </row>
    <row r="32" spans="1:26">
      <c r="A32" s="88"/>
      <c r="B32" s="88"/>
      <c r="C32" s="88"/>
      <c r="D32" s="88"/>
      <c r="E32" s="88"/>
      <c r="F32" s="88"/>
      <c r="G32" s="88"/>
      <c r="H32" s="88"/>
      <c r="I32" s="88"/>
      <c r="J32" s="88"/>
      <c r="K32" s="88"/>
      <c r="L32" s="88"/>
      <c r="M32" s="92"/>
      <c r="N32" s="91"/>
      <c r="O32" s="91"/>
      <c r="P32" s="91"/>
      <c r="Q32" s="91"/>
      <c r="R32" s="91"/>
      <c r="S32" s="91"/>
      <c r="T32" s="91"/>
      <c r="U32" s="91"/>
      <c r="V32" s="91"/>
      <c r="W32" s="91"/>
      <c r="X32" s="91"/>
      <c r="Y32" s="91"/>
      <c r="Z32" s="91"/>
    </row>
    <row r="33" spans="1:12">
      <c r="A33" s="88"/>
      <c r="B33" s="88"/>
      <c r="C33" s="88"/>
      <c r="D33" s="88"/>
      <c r="E33" s="88"/>
      <c r="F33" s="88"/>
      <c r="G33" s="88"/>
      <c r="H33" s="88"/>
      <c r="I33" s="88"/>
      <c r="J33" s="88"/>
      <c r="K33" s="88"/>
      <c r="L33" s="88"/>
    </row>
    <row r="34" spans="1:12">
      <c r="A34" s="88"/>
      <c r="B34" s="88"/>
      <c r="C34" s="88"/>
      <c r="D34" s="88"/>
      <c r="E34" s="88"/>
      <c r="F34" s="88"/>
      <c r="G34" s="88"/>
      <c r="H34" s="88"/>
      <c r="I34" s="88"/>
      <c r="J34" s="88"/>
      <c r="K34" s="88"/>
      <c r="L34" s="88"/>
    </row>
    <row r="35" spans="1:12">
      <c r="A35" s="88"/>
      <c r="B35" s="88"/>
      <c r="C35" s="88"/>
      <c r="D35" s="88"/>
      <c r="E35" s="88"/>
      <c r="F35" s="88"/>
      <c r="G35" s="88"/>
      <c r="H35" s="88"/>
      <c r="I35" s="88"/>
      <c r="J35" s="88"/>
      <c r="K35" s="88"/>
      <c r="L35" s="88"/>
    </row>
    <row r="36" spans="1:12">
      <c r="A36" s="88"/>
      <c r="B36" s="88"/>
      <c r="C36" s="88"/>
      <c r="D36" s="88"/>
      <c r="E36" s="88"/>
      <c r="F36" s="88"/>
      <c r="G36" s="88"/>
      <c r="H36" s="88"/>
      <c r="I36" s="88"/>
      <c r="J36" s="88"/>
      <c r="K36" s="88"/>
      <c r="L36" s="88"/>
    </row>
    <row r="37" spans="1:12">
      <c r="A37" s="88"/>
      <c r="B37" s="88"/>
      <c r="C37" s="88"/>
      <c r="D37" s="88"/>
      <c r="E37" s="88"/>
      <c r="F37" s="88"/>
      <c r="G37" s="88"/>
      <c r="H37" s="88"/>
      <c r="I37" s="88"/>
      <c r="J37" s="88"/>
      <c r="K37" s="88"/>
      <c r="L37" s="88"/>
    </row>
    <row r="38" spans="1:12">
      <c r="A38" s="88"/>
      <c r="B38" s="88"/>
      <c r="C38" s="88"/>
      <c r="D38" s="88"/>
      <c r="E38" s="88"/>
      <c r="F38" s="88"/>
      <c r="G38" s="88"/>
      <c r="H38" s="88"/>
      <c r="I38" s="88"/>
      <c r="J38" s="88"/>
      <c r="K38" s="88"/>
      <c r="L38" s="88"/>
    </row>
    <row r="39" spans="1:12">
      <c r="A39" s="88"/>
      <c r="B39" s="88"/>
      <c r="C39" s="88"/>
      <c r="D39" s="88"/>
      <c r="E39" s="88"/>
      <c r="F39" s="88"/>
      <c r="G39" s="88"/>
      <c r="H39" s="88"/>
      <c r="I39" s="88"/>
      <c r="J39" s="88"/>
      <c r="K39" s="88"/>
      <c r="L39" s="88"/>
    </row>
    <row r="40" spans="1:12">
      <c r="A40" s="88"/>
      <c r="B40" s="88"/>
      <c r="C40" s="88"/>
      <c r="D40" s="88"/>
      <c r="E40" s="88"/>
      <c r="F40" s="88"/>
      <c r="G40" s="88"/>
      <c r="H40" s="88"/>
      <c r="I40" s="88"/>
      <c r="J40" s="88"/>
      <c r="K40" s="88"/>
      <c r="L40" s="88"/>
    </row>
    <row r="41" spans="1:12">
      <c r="A41" s="88"/>
      <c r="B41" s="88"/>
      <c r="C41" s="88"/>
      <c r="D41" s="88"/>
      <c r="E41" s="88"/>
      <c r="F41" s="88"/>
      <c r="G41" s="88"/>
      <c r="H41" s="88"/>
      <c r="I41" s="88"/>
      <c r="J41" s="88"/>
      <c r="K41" s="88"/>
      <c r="L41" s="88"/>
    </row>
    <row r="42" spans="1:12">
      <c r="A42" s="88"/>
      <c r="B42" s="88"/>
      <c r="C42" s="88"/>
      <c r="D42" s="88"/>
      <c r="E42" s="88"/>
      <c r="F42" s="88"/>
      <c r="G42" s="88"/>
      <c r="H42" s="88"/>
      <c r="I42" s="88"/>
      <c r="J42" s="88"/>
      <c r="K42" s="88"/>
      <c r="L42" s="88"/>
    </row>
    <row r="43" spans="1:12">
      <c r="A43" s="88"/>
      <c r="B43" s="88"/>
      <c r="C43" s="88"/>
      <c r="D43" s="88"/>
      <c r="E43" s="88"/>
      <c r="F43" s="88"/>
      <c r="G43" s="88"/>
      <c r="H43" s="88"/>
      <c r="I43" s="88"/>
      <c r="J43" s="88"/>
      <c r="K43" s="88"/>
      <c r="L43" s="88"/>
    </row>
    <row r="44" spans="1:12">
      <c r="A44" s="88"/>
      <c r="B44" s="88"/>
      <c r="C44" s="88"/>
      <c r="D44" s="88"/>
      <c r="E44" s="88"/>
      <c r="F44" s="88"/>
      <c r="G44" s="88"/>
      <c r="H44" s="88"/>
      <c r="I44" s="88"/>
      <c r="J44" s="88"/>
      <c r="K44" s="88"/>
      <c r="L44" s="88"/>
    </row>
    <row r="45" spans="1:12">
      <c r="A45" s="90"/>
      <c r="B45" s="89"/>
      <c r="C45" s="89"/>
      <c r="D45" s="89"/>
      <c r="E45" s="88"/>
      <c r="F45" s="88"/>
      <c r="G45" s="88"/>
      <c r="H45" s="88"/>
      <c r="I45" s="88"/>
      <c r="J45" s="88"/>
      <c r="K45" s="88"/>
      <c r="L45" s="88"/>
    </row>
    <row r="46" spans="1:12">
      <c r="B46" s="89"/>
      <c r="C46" s="89"/>
      <c r="D46" s="89"/>
      <c r="E46" s="88"/>
      <c r="F46" s="88"/>
      <c r="G46" s="88"/>
      <c r="H46" s="88"/>
      <c r="I46" s="88"/>
      <c r="J46" s="88"/>
      <c r="K46" s="88"/>
      <c r="L46" s="88"/>
    </row>
    <row r="47" spans="1:12">
      <c r="A47" s="88"/>
      <c r="B47" s="88"/>
      <c r="C47" s="88"/>
      <c r="D47" s="88"/>
      <c r="E47" s="88"/>
      <c r="F47" s="88"/>
      <c r="G47" s="88"/>
      <c r="H47" s="88"/>
      <c r="I47" s="88"/>
      <c r="J47" s="88"/>
      <c r="K47" s="88"/>
      <c r="L47" s="88"/>
    </row>
    <row r="48" spans="1:12">
      <c r="A48" s="88"/>
      <c r="B48" s="88"/>
      <c r="C48" s="88"/>
      <c r="D48" s="88"/>
      <c r="E48" s="88"/>
      <c r="F48" s="88"/>
      <c r="G48" s="88"/>
      <c r="H48" s="88"/>
      <c r="I48" s="88"/>
      <c r="J48" s="88"/>
      <c r="K48" s="88"/>
      <c r="L48" s="88"/>
    </row>
    <row r="49" spans="1:12">
      <c r="A49" s="88"/>
      <c r="B49" s="88"/>
      <c r="C49" s="88"/>
      <c r="D49" s="88"/>
      <c r="E49" s="88"/>
      <c r="F49" s="88"/>
      <c r="G49" s="88"/>
      <c r="H49" s="88"/>
      <c r="I49" s="88"/>
      <c r="J49" s="88"/>
      <c r="K49" s="88"/>
      <c r="L49" s="88"/>
    </row>
    <row r="50" spans="1:12">
      <c r="A50" s="88"/>
      <c r="B50" s="88"/>
      <c r="C50" s="88"/>
      <c r="D50" s="88"/>
      <c r="E50" s="88"/>
      <c r="F50" s="88"/>
      <c r="G50" s="88"/>
      <c r="H50" s="88"/>
      <c r="I50" s="88"/>
      <c r="J50" s="88"/>
      <c r="K50" s="88"/>
      <c r="L50" s="88"/>
    </row>
    <row r="51" spans="1:12">
      <c r="A51" s="88"/>
      <c r="B51" s="88"/>
      <c r="C51" s="88"/>
      <c r="D51" s="88"/>
      <c r="E51" s="88"/>
      <c r="F51" s="88"/>
      <c r="G51" s="88"/>
      <c r="H51" s="88"/>
      <c r="I51" s="88"/>
      <c r="J51" s="88"/>
      <c r="K51" s="88"/>
      <c r="L51" s="88"/>
    </row>
    <row r="52" spans="1:12">
      <c r="A52" s="88"/>
      <c r="B52" s="88"/>
      <c r="C52" s="88"/>
      <c r="D52" s="88"/>
      <c r="E52" s="88"/>
      <c r="F52" s="88"/>
      <c r="G52" s="88"/>
      <c r="H52" s="88"/>
      <c r="I52" s="88"/>
      <c r="J52" s="88"/>
      <c r="K52" s="88"/>
      <c r="L52" s="88"/>
    </row>
    <row r="53" spans="1:12">
      <c r="A53" s="88"/>
      <c r="B53" s="88"/>
      <c r="C53" s="88"/>
      <c r="D53" s="88"/>
      <c r="E53" s="88"/>
      <c r="F53" s="88"/>
      <c r="G53" s="88"/>
      <c r="H53" s="88"/>
      <c r="I53" s="88"/>
      <c r="J53" s="88"/>
      <c r="K53" s="88"/>
      <c r="L53" s="88"/>
    </row>
    <row r="54" spans="1:12">
      <c r="A54" s="88"/>
      <c r="B54" s="88"/>
      <c r="C54" s="88"/>
      <c r="D54" s="88"/>
      <c r="E54" s="88"/>
      <c r="F54" s="88"/>
      <c r="G54" s="88"/>
      <c r="H54" s="88"/>
      <c r="I54" s="88"/>
      <c r="J54" s="88"/>
      <c r="K54" s="88"/>
      <c r="L54" s="88"/>
    </row>
    <row r="55" spans="1:12">
      <c r="A55" s="88"/>
      <c r="B55" s="88"/>
      <c r="C55" s="88"/>
      <c r="D55" s="88"/>
      <c r="E55" s="88"/>
      <c r="F55" s="88"/>
      <c r="G55" s="88"/>
      <c r="H55" s="88"/>
      <c r="I55" s="88"/>
      <c r="J55" s="88"/>
      <c r="K55" s="88"/>
      <c r="L55" s="88"/>
    </row>
    <row r="56" spans="1:12">
      <c r="E56" s="89"/>
      <c r="F56" s="89"/>
      <c r="G56" s="89"/>
      <c r="H56" s="89"/>
      <c r="I56" s="89"/>
      <c r="J56" s="89"/>
      <c r="K56" s="89"/>
      <c r="L56" s="89"/>
    </row>
    <row r="57" spans="1:12">
      <c r="A57" s="88"/>
      <c r="B57" s="88"/>
      <c r="C57" s="88"/>
      <c r="D57" s="88"/>
      <c r="E57" s="88"/>
      <c r="F57" s="88"/>
      <c r="G57" s="88"/>
      <c r="H57" s="88"/>
      <c r="I57" s="88"/>
      <c r="J57" s="88"/>
      <c r="K57" s="88"/>
      <c r="L57" s="88"/>
    </row>
    <row r="58" spans="1:12">
      <c r="A58" s="88"/>
      <c r="B58" s="88"/>
      <c r="C58" s="88"/>
      <c r="D58" s="88"/>
      <c r="E58" s="88"/>
      <c r="F58" s="88"/>
      <c r="G58" s="88"/>
      <c r="H58" s="88"/>
      <c r="I58" s="88"/>
      <c r="J58" s="88"/>
      <c r="K58" s="88"/>
      <c r="L58" s="88"/>
    </row>
    <row r="59" spans="1:12">
      <c r="A59" s="88"/>
      <c r="B59" s="88"/>
      <c r="C59" s="88"/>
      <c r="D59" s="88"/>
      <c r="E59" s="88"/>
      <c r="F59" s="88"/>
      <c r="G59" s="88"/>
      <c r="H59" s="88"/>
      <c r="I59" s="88"/>
      <c r="J59" s="88"/>
      <c r="K59" s="88"/>
      <c r="L59" s="88"/>
    </row>
    <row r="60" spans="1:12">
      <c r="A60" s="88"/>
      <c r="B60" s="88"/>
      <c r="C60" s="88"/>
      <c r="D60" s="88"/>
      <c r="E60" s="88"/>
      <c r="F60" s="88"/>
      <c r="G60" s="88"/>
      <c r="H60" s="88"/>
      <c r="I60" s="88"/>
      <c r="J60" s="88"/>
      <c r="K60" s="88"/>
      <c r="L60" s="88"/>
    </row>
    <row r="61" spans="1:12">
      <c r="A61" s="88"/>
      <c r="B61" s="88"/>
      <c r="C61" s="88"/>
      <c r="D61" s="88"/>
      <c r="E61" s="88"/>
      <c r="F61" s="88"/>
      <c r="G61" s="88"/>
      <c r="H61" s="88"/>
      <c r="I61" s="88"/>
      <c r="J61" s="88"/>
      <c r="K61" s="88"/>
      <c r="L61" s="88"/>
    </row>
    <row r="62" spans="1:12">
      <c r="A62" s="88"/>
      <c r="B62" s="88"/>
      <c r="C62" s="88"/>
      <c r="D62" s="88"/>
      <c r="E62" s="88"/>
      <c r="F62" s="88"/>
      <c r="G62" s="88"/>
      <c r="H62" s="88"/>
      <c r="I62" s="88"/>
      <c r="J62" s="88"/>
      <c r="K62" s="88"/>
      <c r="L62" s="88"/>
    </row>
    <row r="63" spans="1:12">
      <c r="A63" s="88"/>
      <c r="B63" s="88"/>
      <c r="C63" s="88"/>
      <c r="D63" s="88"/>
      <c r="E63" s="88"/>
      <c r="F63" s="88"/>
      <c r="G63" s="88"/>
      <c r="H63" s="88"/>
      <c r="I63" s="88"/>
      <c r="J63" s="88"/>
      <c r="K63" s="88"/>
      <c r="L63" s="88"/>
    </row>
    <row r="64" spans="1:12">
      <c r="A64" s="88"/>
      <c r="B64" s="88"/>
      <c r="C64" s="88"/>
      <c r="D64" s="88"/>
      <c r="E64" s="88"/>
      <c r="F64" s="88"/>
      <c r="G64" s="88"/>
      <c r="H64" s="88"/>
      <c r="I64" s="88"/>
      <c r="J64" s="88"/>
      <c r="K64" s="88"/>
      <c r="L64" s="88"/>
    </row>
    <row r="65" spans="1:12">
      <c r="A65" s="88"/>
      <c r="B65" s="88"/>
      <c r="C65" s="88"/>
      <c r="D65" s="88"/>
      <c r="E65" s="88"/>
      <c r="F65" s="88"/>
      <c r="G65" s="88"/>
      <c r="H65" s="88"/>
      <c r="I65" s="88"/>
      <c r="J65" s="88"/>
      <c r="K65" s="88"/>
      <c r="L65" s="88"/>
    </row>
    <row r="66" spans="1:12">
      <c r="A66" s="88"/>
      <c r="B66" s="88"/>
      <c r="C66" s="88"/>
      <c r="D66" s="88"/>
      <c r="E66" s="88"/>
      <c r="F66" s="88"/>
      <c r="G66" s="88"/>
      <c r="H66" s="88"/>
      <c r="I66" s="88"/>
      <c r="J66" s="88"/>
      <c r="K66" s="88"/>
      <c r="L66" s="88"/>
    </row>
    <row r="67" spans="1:12">
      <c r="A67" s="88"/>
      <c r="B67" s="88"/>
      <c r="C67" s="88"/>
      <c r="D67" s="88"/>
      <c r="E67" s="88"/>
      <c r="F67" s="88"/>
      <c r="G67" s="88"/>
      <c r="H67" s="88"/>
      <c r="I67" s="88"/>
      <c r="J67" s="88"/>
      <c r="K67" s="88"/>
      <c r="L67" s="88"/>
    </row>
    <row r="68" spans="1:12">
      <c r="A68" s="88"/>
      <c r="B68" s="88"/>
      <c r="C68" s="88"/>
      <c r="D68" s="88"/>
      <c r="E68" s="88"/>
      <c r="F68" s="88"/>
      <c r="G68" s="88"/>
      <c r="H68" s="88"/>
      <c r="I68" s="88"/>
      <c r="J68" s="88"/>
      <c r="K68" s="88"/>
      <c r="L68" s="88"/>
    </row>
    <row r="69" spans="1:12">
      <c r="A69" s="88"/>
      <c r="B69" s="88"/>
      <c r="C69" s="88"/>
      <c r="D69" s="88"/>
      <c r="E69" s="88"/>
      <c r="F69" s="88"/>
      <c r="G69" s="88"/>
      <c r="H69" s="88"/>
      <c r="I69" s="88"/>
      <c r="J69" s="88"/>
      <c r="K69" s="88"/>
      <c r="L69" s="88"/>
    </row>
    <row r="70" spans="1:12">
      <c r="A70" s="88"/>
      <c r="B70" s="88"/>
      <c r="C70" s="88"/>
      <c r="D70" s="88"/>
      <c r="E70" s="88"/>
      <c r="F70" s="88"/>
      <c r="G70" s="88"/>
      <c r="H70" s="88"/>
      <c r="I70" s="88"/>
      <c r="J70" s="88"/>
      <c r="K70" s="88"/>
      <c r="L70" s="88"/>
    </row>
    <row r="71" spans="1:12">
      <c r="A71" s="88"/>
      <c r="B71" s="88"/>
      <c r="C71" s="88"/>
      <c r="D71" s="88"/>
      <c r="E71" s="88"/>
      <c r="F71" s="88"/>
      <c r="G71" s="88"/>
      <c r="H71" s="88"/>
      <c r="I71" s="88"/>
      <c r="J71" s="88"/>
      <c r="K71" s="88"/>
      <c r="L71" s="88"/>
    </row>
    <row r="72" spans="1:12">
      <c r="A72" s="88"/>
      <c r="B72" s="88"/>
      <c r="C72" s="88"/>
      <c r="D72" s="88"/>
      <c r="E72" s="88"/>
      <c r="F72" s="88"/>
      <c r="G72" s="88"/>
      <c r="H72" s="88"/>
      <c r="I72" s="88"/>
      <c r="J72" s="88"/>
      <c r="K72" s="88"/>
      <c r="L72" s="88"/>
    </row>
    <row r="73" spans="1:12">
      <c r="A73" s="88"/>
      <c r="B73" s="88"/>
      <c r="C73" s="88"/>
      <c r="D73" s="88"/>
      <c r="E73" s="88"/>
      <c r="F73" s="88"/>
      <c r="G73" s="88"/>
      <c r="H73" s="88"/>
      <c r="I73" s="88"/>
      <c r="J73" s="88"/>
      <c r="K73" s="88"/>
      <c r="L73" s="88"/>
    </row>
    <row r="74" spans="1:12">
      <c r="A74" s="88"/>
      <c r="B74" s="88"/>
      <c r="C74" s="88"/>
      <c r="D74" s="88"/>
      <c r="E74" s="88"/>
      <c r="F74" s="88"/>
      <c r="G74" s="88"/>
      <c r="H74" s="88"/>
      <c r="I74" s="88"/>
      <c r="J74" s="88"/>
      <c r="K74" s="88"/>
      <c r="L74" s="88"/>
    </row>
    <row r="75" spans="1:12">
      <c r="A75" s="88"/>
      <c r="B75" s="88"/>
      <c r="C75" s="88"/>
      <c r="D75" s="88"/>
      <c r="E75" s="88"/>
      <c r="F75" s="88"/>
      <c r="G75" s="88"/>
      <c r="H75" s="88"/>
      <c r="I75" s="88"/>
      <c r="J75" s="88"/>
      <c r="K75" s="88"/>
      <c r="L75" s="88"/>
    </row>
    <row r="76" spans="1:12">
      <c r="A76" s="88"/>
      <c r="B76" s="88"/>
      <c r="C76" s="88"/>
      <c r="D76" s="88"/>
      <c r="E76" s="88"/>
      <c r="F76" s="88"/>
      <c r="G76" s="88"/>
      <c r="H76" s="88"/>
      <c r="I76" s="88"/>
      <c r="J76" s="88"/>
      <c r="K76" s="88"/>
      <c r="L76" s="88"/>
    </row>
    <row r="77" spans="1:12">
      <c r="A77" s="88"/>
      <c r="B77" s="88"/>
      <c r="C77" s="88"/>
      <c r="D77" s="88"/>
      <c r="E77" s="88"/>
      <c r="F77" s="88"/>
      <c r="G77" s="88"/>
      <c r="H77" s="88"/>
      <c r="I77" s="88"/>
      <c r="J77" s="88"/>
      <c r="K77" s="88"/>
      <c r="L77" s="88"/>
    </row>
    <row r="78" spans="1:12">
      <c r="A78" s="88"/>
      <c r="B78" s="88"/>
      <c r="C78" s="88"/>
      <c r="D78" s="88"/>
      <c r="E78" s="88"/>
      <c r="F78" s="88"/>
      <c r="G78" s="88"/>
      <c r="H78" s="88"/>
      <c r="I78" s="88"/>
      <c r="J78" s="88"/>
      <c r="K78" s="88"/>
      <c r="L78" s="88"/>
    </row>
    <row r="79" spans="1:12">
      <c r="A79" s="88"/>
      <c r="B79" s="88"/>
      <c r="C79" s="88"/>
      <c r="D79" s="88"/>
      <c r="E79" s="88"/>
      <c r="F79" s="88"/>
      <c r="G79" s="88"/>
      <c r="H79" s="88"/>
      <c r="I79" s="88"/>
      <c r="J79" s="88"/>
      <c r="K79" s="88"/>
      <c r="L79" s="88"/>
    </row>
    <row r="80" spans="1:12">
      <c r="A80" s="88"/>
      <c r="B80" s="88"/>
      <c r="C80" s="88"/>
      <c r="D80" s="88"/>
      <c r="E80" s="88"/>
      <c r="F80" s="88"/>
      <c r="G80" s="88"/>
      <c r="H80" s="88"/>
      <c r="I80" s="88"/>
      <c r="J80" s="88"/>
      <c r="K80" s="88"/>
      <c r="L80" s="88"/>
    </row>
    <row r="81" spans="1:12">
      <c r="A81" s="88"/>
      <c r="B81" s="88"/>
      <c r="C81" s="88"/>
      <c r="D81" s="88"/>
      <c r="E81" s="88"/>
      <c r="F81" s="88"/>
      <c r="G81" s="88"/>
      <c r="H81" s="88"/>
      <c r="I81" s="88"/>
      <c r="J81" s="88"/>
      <c r="K81" s="88"/>
      <c r="L81" s="88"/>
    </row>
    <row r="82" spans="1:12">
      <c r="A82" s="88"/>
      <c r="B82" s="88"/>
      <c r="C82" s="88"/>
      <c r="D82" s="88"/>
      <c r="E82" s="88"/>
      <c r="F82" s="88"/>
      <c r="G82" s="88"/>
      <c r="H82" s="88"/>
      <c r="I82" s="88"/>
      <c r="J82" s="88"/>
      <c r="K82" s="88"/>
      <c r="L82" s="88"/>
    </row>
    <row r="83" spans="1:12">
      <c r="A83" s="88"/>
      <c r="B83" s="88"/>
      <c r="C83" s="88"/>
      <c r="D83" s="88"/>
      <c r="E83" s="88"/>
      <c r="F83" s="88"/>
      <c r="G83" s="88"/>
      <c r="H83" s="88"/>
      <c r="I83" s="88"/>
      <c r="J83" s="88"/>
      <c r="K83" s="88"/>
      <c r="L83" s="88"/>
    </row>
    <row r="84" spans="1:12">
      <c r="A84" s="88"/>
      <c r="B84" s="88"/>
      <c r="C84" s="88"/>
      <c r="D84" s="88"/>
      <c r="E84" s="88"/>
      <c r="F84" s="88"/>
      <c r="G84" s="88"/>
      <c r="H84" s="88"/>
      <c r="I84" s="88"/>
      <c r="J84" s="88"/>
      <c r="K84" s="88"/>
      <c r="L84" s="88"/>
    </row>
    <row r="85" spans="1:12">
      <c r="A85" s="88"/>
      <c r="B85" s="88"/>
      <c r="C85" s="88"/>
      <c r="D85" s="88"/>
      <c r="E85" s="88"/>
      <c r="F85" s="88"/>
      <c r="G85" s="88"/>
      <c r="H85" s="88"/>
      <c r="I85" s="88"/>
      <c r="J85" s="88"/>
      <c r="K85" s="88"/>
      <c r="L85" s="88"/>
    </row>
    <row r="86" spans="1:12">
      <c r="A86" s="88"/>
      <c r="B86" s="88"/>
      <c r="C86" s="88"/>
      <c r="D86" s="88"/>
      <c r="E86" s="88"/>
      <c r="F86" s="88"/>
      <c r="G86" s="88"/>
      <c r="H86" s="88"/>
      <c r="I86" s="88"/>
      <c r="J86" s="88"/>
      <c r="K86" s="88"/>
      <c r="L86" s="88"/>
    </row>
    <row r="87" spans="1:12">
      <c r="A87" s="88"/>
      <c r="B87" s="88"/>
      <c r="C87" s="88"/>
      <c r="D87" s="88"/>
      <c r="E87" s="88"/>
      <c r="F87" s="88"/>
      <c r="G87" s="88"/>
      <c r="H87" s="88"/>
      <c r="I87" s="88"/>
      <c r="J87" s="88"/>
      <c r="K87" s="88"/>
      <c r="L87" s="88"/>
    </row>
    <row r="88" spans="1:12">
      <c r="A88" s="88"/>
      <c r="B88" s="88"/>
      <c r="C88" s="88"/>
      <c r="D88" s="88"/>
      <c r="E88" s="88"/>
      <c r="F88" s="88"/>
      <c r="G88" s="88"/>
      <c r="H88" s="88"/>
      <c r="I88" s="88"/>
      <c r="J88" s="88"/>
      <c r="K88" s="88"/>
      <c r="L88" s="88"/>
    </row>
    <row r="89" spans="1:12">
      <c r="A89" s="88"/>
      <c r="B89" s="88"/>
      <c r="C89" s="88"/>
      <c r="D89" s="88"/>
      <c r="E89" s="88"/>
      <c r="F89" s="88"/>
      <c r="G89" s="88"/>
      <c r="H89" s="88"/>
      <c r="I89" s="88"/>
      <c r="J89" s="88"/>
      <c r="K89" s="88"/>
      <c r="L89" s="88"/>
    </row>
    <row r="90" spans="1:12">
      <c r="A90" s="88"/>
      <c r="B90" s="88"/>
      <c r="C90" s="88"/>
      <c r="D90" s="88"/>
      <c r="E90" s="88"/>
      <c r="F90" s="88"/>
      <c r="G90" s="88"/>
      <c r="H90" s="88"/>
      <c r="I90" s="88"/>
      <c r="J90" s="88"/>
      <c r="K90" s="88"/>
      <c r="L90" s="88"/>
    </row>
    <row r="91" spans="1:12">
      <c r="A91" s="88"/>
      <c r="B91" s="88"/>
      <c r="C91" s="88"/>
      <c r="D91" s="88"/>
      <c r="E91" s="88"/>
      <c r="F91" s="88"/>
      <c r="G91" s="88"/>
      <c r="H91" s="88"/>
      <c r="I91" s="88"/>
      <c r="J91" s="88"/>
      <c r="K91" s="88"/>
      <c r="L91" s="88"/>
    </row>
    <row r="92" spans="1:12">
      <c r="A92" s="88"/>
      <c r="B92" s="88"/>
      <c r="C92" s="88"/>
      <c r="D92" s="88"/>
      <c r="E92" s="88"/>
      <c r="F92" s="88"/>
      <c r="G92" s="88"/>
      <c r="H92" s="88"/>
      <c r="I92" s="88"/>
      <c r="J92" s="88"/>
      <c r="K92" s="88"/>
      <c r="L92" s="88"/>
    </row>
    <row r="93" spans="1:12">
      <c r="A93" s="88"/>
      <c r="B93" s="88"/>
      <c r="C93" s="88"/>
      <c r="D93" s="88"/>
      <c r="E93" s="88"/>
      <c r="F93" s="88"/>
      <c r="G93" s="88"/>
      <c r="H93" s="88"/>
      <c r="I93" s="88"/>
      <c r="J93" s="88"/>
      <c r="K93" s="88"/>
      <c r="L93" s="88"/>
    </row>
    <row r="94" spans="1:12">
      <c r="A94" s="88"/>
      <c r="B94" s="88"/>
      <c r="C94" s="88"/>
      <c r="D94" s="88"/>
      <c r="E94" s="88"/>
      <c r="F94" s="88"/>
      <c r="G94" s="88"/>
      <c r="H94" s="88"/>
      <c r="I94" s="88"/>
      <c r="J94" s="88"/>
      <c r="K94" s="88"/>
      <c r="L94" s="88"/>
    </row>
    <row r="95" spans="1:12">
      <c r="A95" s="88"/>
      <c r="B95" s="88"/>
      <c r="C95" s="88"/>
      <c r="D95" s="88"/>
      <c r="E95" s="88"/>
      <c r="F95" s="88"/>
      <c r="G95" s="88"/>
      <c r="H95" s="88"/>
      <c r="I95" s="88"/>
      <c r="J95" s="88"/>
      <c r="K95" s="88"/>
      <c r="L95" s="88"/>
    </row>
    <row r="96" spans="1:12">
      <c r="A96" s="88"/>
      <c r="B96" s="88"/>
      <c r="C96" s="88"/>
      <c r="D96" s="88"/>
      <c r="E96" s="88"/>
      <c r="F96" s="88"/>
      <c r="G96" s="88"/>
      <c r="H96" s="88"/>
      <c r="I96" s="88"/>
      <c r="J96" s="88"/>
      <c r="K96" s="88"/>
      <c r="L96" s="88"/>
    </row>
    <row r="97" spans="1:12">
      <c r="A97" s="88"/>
      <c r="B97" s="88"/>
      <c r="C97" s="88"/>
      <c r="D97" s="88"/>
      <c r="E97" s="88"/>
      <c r="F97" s="88"/>
      <c r="G97" s="88"/>
      <c r="H97" s="88"/>
      <c r="I97" s="88"/>
      <c r="J97" s="88"/>
      <c r="K97" s="88"/>
      <c r="L97" s="88"/>
    </row>
    <row r="98" spans="1:12">
      <c r="A98" s="88"/>
      <c r="B98" s="88"/>
      <c r="C98" s="88"/>
      <c r="D98" s="88"/>
      <c r="E98" s="88"/>
      <c r="F98" s="88"/>
      <c r="G98" s="88"/>
      <c r="H98" s="88"/>
      <c r="I98" s="88"/>
      <c r="J98" s="88"/>
      <c r="K98" s="88"/>
      <c r="L98" s="88"/>
    </row>
    <row r="99" spans="1:12">
      <c r="A99" s="88"/>
      <c r="B99" s="88"/>
      <c r="C99" s="88"/>
      <c r="D99" s="88"/>
      <c r="E99" s="88"/>
      <c r="F99" s="88"/>
      <c r="G99" s="88"/>
      <c r="H99" s="88"/>
      <c r="I99" s="88"/>
      <c r="J99" s="88"/>
      <c r="K99" s="88"/>
      <c r="L99" s="88"/>
    </row>
    <row r="100" spans="1:12">
      <c r="A100" s="88"/>
      <c r="B100" s="88"/>
      <c r="C100" s="88"/>
      <c r="D100" s="88"/>
      <c r="E100" s="88"/>
      <c r="F100" s="88"/>
      <c r="G100" s="88"/>
      <c r="H100" s="88"/>
      <c r="I100" s="88"/>
      <c r="J100" s="88"/>
      <c r="K100" s="88"/>
      <c r="L100" s="88"/>
    </row>
    <row r="101" spans="1:12">
      <c r="A101" s="88"/>
      <c r="B101" s="88"/>
      <c r="C101" s="88"/>
      <c r="D101" s="88"/>
      <c r="E101" s="88"/>
      <c r="F101" s="88"/>
      <c r="G101" s="88"/>
      <c r="H101" s="88"/>
      <c r="I101" s="88"/>
      <c r="J101" s="88"/>
      <c r="K101" s="88"/>
      <c r="L101" s="88"/>
    </row>
    <row r="102" spans="1:12">
      <c r="A102" s="88"/>
      <c r="B102" s="88"/>
      <c r="C102" s="88"/>
      <c r="D102" s="88"/>
      <c r="E102" s="88"/>
      <c r="F102" s="88"/>
      <c r="G102" s="88"/>
      <c r="H102" s="88"/>
      <c r="I102" s="88"/>
      <c r="J102" s="88"/>
      <c r="K102" s="88"/>
      <c r="L102" s="88"/>
    </row>
    <row r="103" spans="1:12">
      <c r="A103" s="88"/>
      <c r="B103" s="88"/>
      <c r="C103" s="88"/>
      <c r="D103" s="88"/>
      <c r="E103" s="88"/>
      <c r="F103" s="88"/>
      <c r="G103" s="88"/>
      <c r="H103" s="88"/>
      <c r="I103" s="88"/>
      <c r="J103" s="88"/>
      <c r="K103" s="88"/>
      <c r="L103" s="88"/>
    </row>
    <row r="104" spans="1:12">
      <c r="A104" s="88"/>
      <c r="B104" s="88"/>
      <c r="C104" s="88"/>
      <c r="D104" s="88"/>
      <c r="E104" s="88"/>
      <c r="F104" s="88"/>
      <c r="G104" s="88"/>
      <c r="H104" s="88"/>
      <c r="I104" s="88"/>
      <c r="J104" s="88"/>
      <c r="K104" s="88"/>
      <c r="L104" s="88"/>
    </row>
    <row r="105" spans="1:12">
      <c r="A105" s="88"/>
      <c r="B105" s="88"/>
      <c r="C105" s="88"/>
      <c r="D105" s="88"/>
      <c r="E105" s="88"/>
      <c r="F105" s="88"/>
      <c r="G105" s="88"/>
      <c r="H105" s="88"/>
      <c r="I105" s="88"/>
      <c r="J105" s="88"/>
      <c r="K105" s="88"/>
      <c r="L105" s="88"/>
    </row>
    <row r="106" spans="1:12">
      <c r="A106" s="88"/>
      <c r="B106" s="88"/>
      <c r="C106" s="88"/>
      <c r="D106" s="88"/>
      <c r="E106" s="88"/>
      <c r="F106" s="88"/>
      <c r="G106" s="88"/>
      <c r="H106" s="88"/>
      <c r="I106" s="88"/>
      <c r="J106" s="88"/>
      <c r="K106" s="88"/>
      <c r="L106" s="88"/>
    </row>
    <row r="107" spans="1:12">
      <c r="A107" s="88"/>
      <c r="B107" s="88"/>
      <c r="C107" s="88"/>
      <c r="D107" s="88"/>
      <c r="E107" s="88"/>
      <c r="F107" s="88"/>
      <c r="G107" s="88"/>
      <c r="H107" s="88"/>
      <c r="I107" s="88"/>
      <c r="J107" s="88"/>
      <c r="K107" s="88"/>
      <c r="L107" s="88"/>
    </row>
    <row r="108" spans="1:12">
      <c r="A108" s="88"/>
      <c r="B108" s="88"/>
      <c r="C108" s="88"/>
      <c r="D108" s="88"/>
      <c r="E108" s="88"/>
      <c r="F108" s="88"/>
      <c r="G108" s="88"/>
      <c r="H108" s="88"/>
      <c r="I108" s="88"/>
      <c r="J108" s="88"/>
      <c r="K108" s="88"/>
      <c r="L108" s="88"/>
    </row>
    <row r="109" spans="1:12">
      <c r="A109" s="88"/>
      <c r="B109" s="88"/>
      <c r="C109" s="88"/>
      <c r="D109" s="88"/>
      <c r="E109" s="88"/>
      <c r="F109" s="88"/>
      <c r="G109" s="88"/>
      <c r="H109" s="88"/>
      <c r="I109" s="88"/>
      <c r="J109" s="88"/>
      <c r="K109" s="88"/>
      <c r="L109" s="88"/>
    </row>
    <row r="110" spans="1:12">
      <c r="A110" s="88"/>
      <c r="B110" s="88"/>
      <c r="C110" s="88"/>
      <c r="D110" s="88"/>
      <c r="E110" s="88"/>
      <c r="F110" s="88"/>
      <c r="G110" s="88"/>
      <c r="H110" s="88"/>
      <c r="I110" s="88"/>
      <c r="J110" s="88"/>
      <c r="K110" s="88"/>
      <c r="L110" s="88"/>
    </row>
    <row r="111" spans="1:12">
      <c r="A111" s="88"/>
      <c r="B111" s="88"/>
      <c r="C111" s="88"/>
      <c r="D111" s="88"/>
      <c r="E111" s="88"/>
      <c r="F111" s="88"/>
      <c r="G111" s="88"/>
      <c r="H111" s="88"/>
      <c r="I111" s="88"/>
      <c r="J111" s="88"/>
      <c r="K111" s="88"/>
      <c r="L111" s="88"/>
    </row>
    <row r="112" spans="1:12">
      <c r="A112" s="88"/>
      <c r="B112" s="88"/>
      <c r="C112" s="88"/>
      <c r="D112" s="88"/>
      <c r="E112" s="88"/>
      <c r="F112" s="88"/>
      <c r="G112" s="88"/>
      <c r="H112" s="88"/>
      <c r="I112" s="88"/>
      <c r="J112" s="88"/>
      <c r="K112" s="88"/>
      <c r="L112" s="88"/>
    </row>
    <row r="113" spans="1:12">
      <c r="A113" s="88"/>
      <c r="B113" s="88"/>
      <c r="C113" s="88"/>
      <c r="D113" s="88"/>
      <c r="E113" s="88"/>
      <c r="F113" s="88"/>
      <c r="G113" s="88"/>
      <c r="H113" s="88"/>
      <c r="I113" s="88"/>
      <c r="J113" s="88"/>
      <c r="K113" s="88"/>
      <c r="L113" s="88"/>
    </row>
    <row r="114" spans="1:12">
      <c r="A114" s="88"/>
      <c r="B114" s="88"/>
      <c r="C114" s="88"/>
      <c r="D114" s="88"/>
      <c r="E114" s="88"/>
      <c r="F114" s="88"/>
      <c r="G114" s="88"/>
      <c r="H114" s="88"/>
      <c r="I114" s="88"/>
      <c r="J114" s="88"/>
      <c r="K114" s="88"/>
      <c r="L114" s="88"/>
    </row>
    <row r="115" spans="1:12">
      <c r="A115" s="88"/>
      <c r="B115" s="88"/>
      <c r="C115" s="88"/>
      <c r="D115" s="88"/>
      <c r="E115" s="88"/>
      <c r="F115" s="88"/>
      <c r="G115" s="88"/>
      <c r="H115" s="88"/>
      <c r="I115" s="88"/>
      <c r="J115" s="88"/>
      <c r="K115" s="88"/>
      <c r="L115" s="88"/>
    </row>
    <row r="116" spans="1:12">
      <c r="A116" s="88"/>
      <c r="B116" s="88"/>
      <c r="C116" s="88"/>
      <c r="D116" s="88"/>
      <c r="E116" s="88"/>
      <c r="F116" s="88"/>
      <c r="G116" s="88"/>
      <c r="H116" s="88"/>
      <c r="I116" s="88"/>
      <c r="J116" s="88"/>
      <c r="K116" s="88"/>
      <c r="L116" s="88"/>
    </row>
    <row r="117" spans="1:12">
      <c r="A117" s="88"/>
      <c r="B117" s="88"/>
      <c r="C117" s="88"/>
      <c r="D117" s="88"/>
      <c r="E117" s="88"/>
      <c r="F117" s="88"/>
      <c r="G117" s="88"/>
      <c r="H117" s="88"/>
      <c r="I117" s="88"/>
      <c r="J117" s="88"/>
      <c r="K117" s="88"/>
      <c r="L117" s="88"/>
    </row>
    <row r="118" spans="1:12">
      <c r="A118" s="88"/>
      <c r="B118" s="88"/>
      <c r="C118" s="88"/>
      <c r="D118" s="88"/>
      <c r="E118" s="88"/>
      <c r="F118" s="88"/>
      <c r="G118" s="88"/>
      <c r="H118" s="88"/>
      <c r="I118" s="88"/>
      <c r="J118" s="88"/>
      <c r="K118" s="88"/>
      <c r="L118" s="88"/>
    </row>
    <row r="119" spans="1:12">
      <c r="A119" s="88"/>
      <c r="B119" s="88"/>
      <c r="C119" s="88"/>
      <c r="D119" s="88"/>
      <c r="E119" s="88"/>
      <c r="F119" s="88"/>
      <c r="G119" s="88"/>
      <c r="H119" s="88"/>
      <c r="I119" s="88"/>
      <c r="J119" s="88"/>
      <c r="K119" s="88"/>
      <c r="L119" s="88"/>
    </row>
    <row r="120" spans="1:12">
      <c r="A120" s="88"/>
      <c r="B120" s="88"/>
      <c r="C120" s="88"/>
      <c r="D120" s="88"/>
      <c r="E120" s="88"/>
      <c r="F120" s="88"/>
      <c r="G120" s="88"/>
      <c r="H120" s="88"/>
      <c r="I120" s="88"/>
      <c r="J120" s="88"/>
      <c r="K120" s="88"/>
      <c r="L120" s="88"/>
    </row>
    <row r="121" spans="1:12">
      <c r="A121" s="88"/>
      <c r="B121" s="88"/>
      <c r="C121" s="88"/>
      <c r="D121" s="88"/>
      <c r="E121" s="88"/>
      <c r="F121" s="88"/>
      <c r="G121" s="88"/>
      <c r="H121" s="88"/>
      <c r="I121" s="88"/>
      <c r="J121" s="88"/>
      <c r="K121" s="88"/>
      <c r="L121" s="88"/>
    </row>
    <row r="122" spans="1:12">
      <c r="A122" s="88"/>
      <c r="B122" s="88"/>
      <c r="C122" s="88"/>
      <c r="D122" s="88"/>
      <c r="E122" s="88"/>
      <c r="F122" s="88"/>
      <c r="G122" s="88"/>
      <c r="H122" s="88"/>
      <c r="I122" s="88"/>
      <c r="J122" s="88"/>
      <c r="K122" s="88"/>
      <c r="L122" s="88"/>
    </row>
    <row r="123" spans="1:12">
      <c r="A123" s="88"/>
      <c r="B123" s="88"/>
      <c r="C123" s="88"/>
      <c r="D123" s="88"/>
      <c r="E123" s="88"/>
      <c r="F123" s="88"/>
      <c r="G123" s="88"/>
      <c r="H123" s="88"/>
      <c r="I123" s="88"/>
      <c r="J123" s="88"/>
      <c r="K123" s="88"/>
      <c r="L123" s="88"/>
    </row>
    <row r="124" spans="1:12">
      <c r="A124" s="88"/>
      <c r="B124" s="88"/>
      <c r="C124" s="88"/>
      <c r="D124" s="88"/>
      <c r="E124" s="88"/>
      <c r="F124" s="88"/>
      <c r="G124" s="88"/>
      <c r="H124" s="88"/>
      <c r="I124" s="88"/>
      <c r="J124" s="88"/>
      <c r="K124" s="88"/>
      <c r="L124" s="88"/>
    </row>
    <row r="125" spans="1:12">
      <c r="A125" s="88"/>
      <c r="B125" s="88"/>
      <c r="C125" s="88"/>
      <c r="D125" s="88"/>
      <c r="E125" s="88"/>
      <c r="F125" s="88"/>
      <c r="G125" s="88"/>
      <c r="H125" s="88"/>
      <c r="I125" s="88"/>
      <c r="J125" s="88"/>
      <c r="K125" s="88"/>
      <c r="L125" s="88"/>
    </row>
  </sheetData>
  <mergeCells count="7">
    <mergeCell ref="A5:L5"/>
    <mergeCell ref="A30:E31"/>
    <mergeCell ref="C6:C7"/>
    <mergeCell ref="D6:F6"/>
    <mergeCell ref="K6:L6"/>
    <mergeCell ref="A6:B7"/>
    <mergeCell ref="G6:I6"/>
  </mergeCells>
  <phoneticPr fontId="4"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5"/>
  <sheetViews>
    <sheetView showGridLines="0" workbookViewId="0">
      <selection activeCell="H42" sqref="H42"/>
    </sheetView>
  </sheetViews>
  <sheetFormatPr defaultRowHeight="14.25"/>
  <cols>
    <col min="1" max="5" width="9" customWidth="1"/>
    <col min="8" max="8" width="12.375" customWidth="1"/>
    <col min="9" max="9" width="17.125" style="116" bestFit="1" customWidth="1"/>
    <col min="10" max="10" width="13.375" style="117" bestFit="1" customWidth="1"/>
    <col min="11" max="11" width="10.625" style="117" bestFit="1" customWidth="1"/>
    <col min="12" max="12" width="12.25" style="117" customWidth="1"/>
    <col min="13" max="13" width="11.5" style="120" bestFit="1" customWidth="1"/>
    <col min="14" max="14" width="8.125" style="120" bestFit="1" customWidth="1"/>
    <col min="15" max="15" width="9" customWidth="1"/>
    <col min="16" max="16" width="9.625" customWidth="1"/>
  </cols>
  <sheetData>
    <row r="1" spans="2:16">
      <c r="I1" s="114"/>
      <c r="J1" s="201" t="s">
        <v>116</v>
      </c>
      <c r="K1" s="201"/>
      <c r="L1" s="115" t="s">
        <v>121</v>
      </c>
      <c r="M1" s="202" t="s">
        <v>119</v>
      </c>
      <c r="N1" s="202"/>
      <c r="O1" s="202" t="s">
        <v>120</v>
      </c>
      <c r="P1" s="202"/>
    </row>
    <row r="2" spans="2:16" ht="24">
      <c r="E2" s="8"/>
      <c r="F2" s="8"/>
      <c r="G2" s="8"/>
      <c r="H2" s="119"/>
      <c r="I2" s="154" t="s">
        <v>35</v>
      </c>
      <c r="J2" s="150" t="s">
        <v>114</v>
      </c>
      <c r="K2" s="150" t="s">
        <v>115</v>
      </c>
      <c r="L2" s="150" t="s">
        <v>122</v>
      </c>
      <c r="M2" s="152" t="s">
        <v>117</v>
      </c>
      <c r="N2" s="152" t="s">
        <v>118</v>
      </c>
      <c r="O2" s="155" t="s">
        <v>298</v>
      </c>
      <c r="P2" s="155" t="s">
        <v>297</v>
      </c>
    </row>
    <row r="3" spans="2:16" ht="15.75">
      <c r="E3" s="8"/>
      <c r="F3" s="8"/>
      <c r="G3" s="8"/>
      <c r="I3" s="114">
        <v>41851</v>
      </c>
      <c r="J3" s="115">
        <v>21899.308300000001</v>
      </c>
      <c r="K3" s="115">
        <v>157.35550000000001</v>
      </c>
      <c r="L3" s="115">
        <v>243.6</v>
      </c>
      <c r="M3" s="156">
        <v>47690.3</v>
      </c>
      <c r="N3" s="156">
        <v>37.75</v>
      </c>
      <c r="O3" s="156">
        <v>2043.7</v>
      </c>
      <c r="P3" s="156"/>
    </row>
    <row r="4" spans="2:16">
      <c r="B4" s="73"/>
      <c r="I4" s="114">
        <v>41820</v>
      </c>
      <c r="J4" s="115">
        <v>17982.1708</v>
      </c>
      <c r="K4" s="115">
        <v>146.0025</v>
      </c>
      <c r="L4" s="115">
        <v>454.7</v>
      </c>
      <c r="M4" s="156">
        <v>46406.5</v>
      </c>
      <c r="N4" s="156">
        <v>36.94</v>
      </c>
      <c r="O4" s="156">
        <v>1394.3</v>
      </c>
      <c r="P4" s="156"/>
    </row>
    <row r="5" spans="2:16">
      <c r="B5" s="73"/>
      <c r="I5" s="114">
        <v>41790</v>
      </c>
      <c r="J5" s="115">
        <v>14000.2523</v>
      </c>
      <c r="K5" s="115">
        <v>179.7602</v>
      </c>
      <c r="L5" s="115">
        <v>253.9</v>
      </c>
      <c r="M5" s="156">
        <v>45419.5</v>
      </c>
      <c r="N5" s="156">
        <v>36.28</v>
      </c>
      <c r="O5" s="156">
        <v>810.9</v>
      </c>
      <c r="P5" s="156"/>
    </row>
    <row r="6" spans="2:16">
      <c r="I6" s="114">
        <v>41759</v>
      </c>
      <c r="J6" s="115">
        <v>9441.4302000000007</v>
      </c>
      <c r="K6" s="115">
        <v>158.01599999999999</v>
      </c>
      <c r="L6" s="115">
        <v>142</v>
      </c>
      <c r="M6" s="156">
        <v>44501.8</v>
      </c>
      <c r="N6" s="156">
        <v>35.9</v>
      </c>
      <c r="O6" s="156">
        <v>479.8</v>
      </c>
      <c r="P6" s="156"/>
    </row>
    <row r="7" spans="2:16" ht="15" customHeight="1">
      <c r="I7" s="114">
        <v>41729</v>
      </c>
      <c r="J7" s="115">
        <v>7176.7</v>
      </c>
      <c r="K7" s="115">
        <v>161.5</v>
      </c>
      <c r="L7" s="115">
        <v>284.3</v>
      </c>
      <c r="M7" s="156">
        <v>42978.6</v>
      </c>
      <c r="N7" s="156">
        <v>34.700000000000003</v>
      </c>
      <c r="O7" s="156">
        <v>279.3</v>
      </c>
      <c r="P7" s="157">
        <f t="shared" ref="P7" si="0">O7*100</f>
        <v>27930</v>
      </c>
    </row>
    <row r="8" spans="2:16">
      <c r="I8" s="114">
        <v>41698</v>
      </c>
      <c r="J8" s="115">
        <v>4156.2464</v>
      </c>
      <c r="K8" s="115">
        <v>136.90389999999999</v>
      </c>
      <c r="L8" s="115">
        <v>226.3</v>
      </c>
      <c r="M8" s="156">
        <v>41923.800000000003</v>
      </c>
      <c r="N8" s="156">
        <v>33.94</v>
      </c>
      <c r="O8" s="156">
        <v>134</v>
      </c>
      <c r="P8" s="157"/>
    </row>
    <row r="9" spans="2:16">
      <c r="I9" s="114">
        <v>41639</v>
      </c>
      <c r="J9" s="115">
        <v>14248.525299999999</v>
      </c>
      <c r="K9" s="115">
        <v>21.2316</v>
      </c>
      <c r="L9" s="115">
        <v>1111.7</v>
      </c>
      <c r="M9" s="156">
        <v>40161.1</v>
      </c>
      <c r="N9" s="156">
        <v>32.700000000000003</v>
      </c>
      <c r="O9" s="156"/>
      <c r="P9" s="157">
        <v>20010</v>
      </c>
    </row>
    <row r="10" spans="2:16">
      <c r="I10" s="114">
        <v>41608</v>
      </c>
      <c r="J10" s="115">
        <v>11858.0774</v>
      </c>
      <c r="K10" s="115">
        <v>15.2537</v>
      </c>
      <c r="L10" s="115">
        <v>335.2</v>
      </c>
      <c r="M10" s="156">
        <v>38687.800000000003</v>
      </c>
      <c r="N10" s="156">
        <v>31.6</v>
      </c>
      <c r="O10" s="156"/>
      <c r="P10" s="157"/>
    </row>
    <row r="11" spans="2:16">
      <c r="I11" s="114">
        <v>41578</v>
      </c>
      <c r="J11" s="115">
        <v>10617.266</v>
      </c>
      <c r="K11" s="115">
        <v>13.7151</v>
      </c>
      <c r="L11" s="115">
        <v>230.3</v>
      </c>
      <c r="M11" s="156">
        <v>37940.6</v>
      </c>
      <c r="N11" s="156">
        <v>31.2</v>
      </c>
      <c r="O11" s="156"/>
      <c r="P11" s="157"/>
    </row>
    <row r="12" spans="2:16">
      <c r="I12" s="114">
        <v>41547</v>
      </c>
      <c r="J12" s="115">
        <v>9404.1836000000003</v>
      </c>
      <c r="K12" s="115">
        <v>9.3699999999999992</v>
      </c>
      <c r="L12" s="115">
        <v>347.8</v>
      </c>
      <c r="M12" s="156">
        <v>36759.800000000003</v>
      </c>
      <c r="N12" s="156">
        <v>30.47</v>
      </c>
      <c r="O12" s="156"/>
      <c r="P12" s="157">
        <v>15769.999999999998</v>
      </c>
    </row>
    <row r="13" spans="2:16">
      <c r="I13" s="114">
        <v>41517</v>
      </c>
      <c r="J13" s="115">
        <v>8211.0764999999992</v>
      </c>
      <c r="K13" s="115">
        <v>4.5747</v>
      </c>
      <c r="L13" s="115">
        <v>215.6</v>
      </c>
      <c r="M13" s="156">
        <v>35129</v>
      </c>
      <c r="N13" s="156">
        <v>29.4</v>
      </c>
      <c r="O13" s="156"/>
      <c r="P13" s="157"/>
    </row>
    <row r="14" spans="2:16">
      <c r="I14" s="114">
        <v>41486</v>
      </c>
      <c r="J14" s="115">
        <v>6987.058</v>
      </c>
      <c r="K14" s="115">
        <v>-1.2089000000000001</v>
      </c>
      <c r="L14" s="115">
        <v>217.7</v>
      </c>
      <c r="M14" s="156">
        <v>33373.9</v>
      </c>
      <c r="N14" s="156">
        <v>28.16</v>
      </c>
      <c r="O14" s="156"/>
      <c r="P14" s="157"/>
    </row>
    <row r="15" spans="2:16">
      <c r="I15" s="114">
        <v>41455</v>
      </c>
      <c r="J15" s="115">
        <v>5789.4312</v>
      </c>
      <c r="K15" s="115">
        <v>-5.6936999999999998</v>
      </c>
      <c r="L15" s="115">
        <v>470.1</v>
      </c>
      <c r="M15" s="156">
        <v>31887</v>
      </c>
      <c r="N15" s="156">
        <v>27.1</v>
      </c>
      <c r="O15" s="156"/>
      <c r="P15" s="157">
        <v>12610</v>
      </c>
    </row>
    <row r="16" spans="2:16">
      <c r="I16" s="114">
        <v>41425</v>
      </c>
      <c r="J16" s="115">
        <v>4376.4119000000001</v>
      </c>
      <c r="K16" s="115">
        <v>-9.9749999999999996</v>
      </c>
      <c r="L16" s="115">
        <v>173.9</v>
      </c>
      <c r="M16" s="156">
        <v>30437.3</v>
      </c>
      <c r="N16" s="156">
        <v>26.1</v>
      </c>
      <c r="O16" s="156"/>
      <c r="P16" s="157"/>
    </row>
    <row r="17" spans="1:16">
      <c r="I17" s="114">
        <v>41394</v>
      </c>
      <c r="J17" s="115">
        <v>3450.8</v>
      </c>
      <c r="K17" s="115">
        <v>-8.1999999999999993</v>
      </c>
      <c r="L17" s="115">
        <v>164.5</v>
      </c>
      <c r="M17" s="156">
        <v>28874.3</v>
      </c>
      <c r="N17" s="156">
        <v>25</v>
      </c>
      <c r="O17" s="156"/>
      <c r="P17" s="157"/>
    </row>
    <row r="18" spans="1:16">
      <c r="I18" s="114">
        <v>41364</v>
      </c>
      <c r="J18" s="115">
        <v>2566.3000000000002</v>
      </c>
      <c r="K18" s="115">
        <v>10.4</v>
      </c>
      <c r="L18" s="115">
        <v>488</v>
      </c>
      <c r="M18" s="156">
        <v>27726.7</v>
      </c>
      <c r="N18" s="156">
        <v>24.2</v>
      </c>
      <c r="O18" s="156"/>
      <c r="P18" s="157">
        <v>9020</v>
      </c>
    </row>
    <row r="19" spans="1:16">
      <c r="I19" s="114">
        <v>41333</v>
      </c>
      <c r="J19" s="115">
        <v>1681.2208000000001</v>
      </c>
      <c r="K19" s="115">
        <v>27.23</v>
      </c>
      <c r="L19" s="115"/>
      <c r="M19" s="156">
        <v>25991.599999999999</v>
      </c>
      <c r="N19" s="156">
        <v>23</v>
      </c>
      <c r="O19" s="156"/>
      <c r="P19" s="157"/>
    </row>
    <row r="20" spans="1:16">
      <c r="I20" s="114">
        <v>41274</v>
      </c>
      <c r="J20" s="115">
        <v>11777.5</v>
      </c>
      <c r="K20" s="115">
        <v>41</v>
      </c>
      <c r="L20" s="115">
        <v>773.9</v>
      </c>
      <c r="M20" s="156">
        <v>24588</v>
      </c>
      <c r="N20" s="156">
        <v>21.9</v>
      </c>
      <c r="O20" s="156"/>
      <c r="P20" s="157">
        <v>6833</v>
      </c>
    </row>
    <row r="21" spans="1:16">
      <c r="I21" s="114">
        <v>41243</v>
      </c>
      <c r="J21" s="115">
        <v>10310.6</v>
      </c>
      <c r="K21" s="115">
        <v>36.799999999999997</v>
      </c>
      <c r="L21" s="115">
        <v>376.9</v>
      </c>
      <c r="M21" s="156">
        <v>23280.3</v>
      </c>
      <c r="N21" s="156">
        <v>20.9</v>
      </c>
      <c r="O21" s="156"/>
      <c r="P21" s="157"/>
    </row>
    <row r="22" spans="1:16">
      <c r="I22" s="114">
        <v>41213</v>
      </c>
      <c r="J22" s="115">
        <v>9355.7999999999993</v>
      </c>
      <c r="K22" s="115">
        <v>36.700000000000003</v>
      </c>
      <c r="L22" s="115">
        <v>210</v>
      </c>
      <c r="M22" s="156">
        <v>22048.6</v>
      </c>
      <c r="N22" s="156">
        <v>20</v>
      </c>
      <c r="O22" s="156"/>
      <c r="P22" s="157"/>
    </row>
    <row r="23" spans="1:16">
      <c r="I23" s="114">
        <v>41182</v>
      </c>
      <c r="J23" s="115">
        <v>8616.2999999999993</v>
      </c>
      <c r="K23" s="115">
        <v>37.5</v>
      </c>
      <c r="L23" s="115">
        <v>324.89999999999998</v>
      </c>
      <c r="M23" s="156">
        <v>21241.5</v>
      </c>
      <c r="N23" s="156">
        <v>19</v>
      </c>
      <c r="O23" s="156"/>
      <c r="P23" s="157">
        <v>4370</v>
      </c>
    </row>
    <row r="24" spans="1:16">
      <c r="A24" s="5"/>
      <c r="I24" s="114">
        <v>41152</v>
      </c>
      <c r="J24" s="115">
        <v>7868</v>
      </c>
      <c r="K24" s="115">
        <v>40.5</v>
      </c>
      <c r="L24" s="115">
        <v>240.9</v>
      </c>
      <c r="M24" s="156">
        <v>20263.900000000001</v>
      </c>
      <c r="N24" s="156">
        <v>18.7</v>
      </c>
      <c r="O24" s="156"/>
      <c r="P24" s="157"/>
    </row>
    <row r="25" spans="1:16">
      <c r="I25" s="114">
        <v>41121</v>
      </c>
      <c r="J25" s="115">
        <v>7086.2</v>
      </c>
      <c r="K25" s="115">
        <v>44.1</v>
      </c>
      <c r="L25" s="115">
        <v>201.6</v>
      </c>
      <c r="M25" s="156">
        <v>19255.7</v>
      </c>
      <c r="N25" s="156">
        <v>18</v>
      </c>
      <c r="O25" s="156"/>
      <c r="P25" s="157"/>
    </row>
    <row r="26" spans="1:16">
      <c r="I26" s="114">
        <v>41090</v>
      </c>
      <c r="J26" s="115">
        <v>6317.5</v>
      </c>
      <c r="K26" s="115">
        <v>30.8</v>
      </c>
      <c r="L26" s="115">
        <v>612.79999999999995</v>
      </c>
      <c r="M26" s="156">
        <v>18376.099999999999</v>
      </c>
      <c r="N26" s="156">
        <v>17.3</v>
      </c>
      <c r="O26" s="156"/>
      <c r="P26" s="157">
        <v>2770</v>
      </c>
    </row>
    <row r="27" spans="1:16">
      <c r="I27" s="114">
        <v>41060</v>
      </c>
      <c r="J27" s="115">
        <v>5000.6000000000004</v>
      </c>
      <c r="K27" s="115">
        <v>44.2</v>
      </c>
      <c r="L27" s="115">
        <v>212.7</v>
      </c>
      <c r="M27" s="156">
        <v>17575.3</v>
      </c>
      <c r="N27" s="156">
        <v>16.7</v>
      </c>
      <c r="O27" s="156"/>
      <c r="P27" s="157"/>
    </row>
    <row r="28" spans="1:16">
      <c r="I28" s="114">
        <v>41029</v>
      </c>
      <c r="J28" s="115">
        <v>3903.7</v>
      </c>
      <c r="K28" s="115">
        <v>57.8</v>
      </c>
      <c r="L28" s="115">
        <v>147.30000000000001</v>
      </c>
      <c r="M28" s="156">
        <v>16667.5</v>
      </c>
      <c r="N28" s="156">
        <v>16</v>
      </c>
      <c r="O28" s="156"/>
      <c r="P28" s="157"/>
    </row>
    <row r="29" spans="1:16">
      <c r="I29" s="114">
        <v>40999</v>
      </c>
      <c r="J29" s="115">
        <v>3024.5</v>
      </c>
      <c r="K29" s="115">
        <v>99.1</v>
      </c>
      <c r="L29" s="115">
        <v>326.39999999999998</v>
      </c>
      <c r="M29" s="156">
        <v>15897.1</v>
      </c>
      <c r="N29" s="156">
        <v>15.4</v>
      </c>
      <c r="O29" s="156"/>
      <c r="P29" s="157">
        <v>1780</v>
      </c>
    </row>
    <row r="30" spans="1:16">
      <c r="I30" s="114">
        <v>40968</v>
      </c>
      <c r="J30" s="115">
        <v>1281</v>
      </c>
      <c r="K30" s="115">
        <v>38.9</v>
      </c>
      <c r="L30" s="115"/>
      <c r="M30" s="156">
        <v>15206</v>
      </c>
      <c r="N30" s="156">
        <v>14.9</v>
      </c>
      <c r="O30" s="156"/>
      <c r="P30" s="157"/>
    </row>
    <row r="31" spans="1:16">
      <c r="I31" s="114">
        <v>40939</v>
      </c>
      <c r="J31" s="115">
        <v>553.60230000000001</v>
      </c>
      <c r="K31" s="115">
        <v>17.325600000000001</v>
      </c>
      <c r="L31" s="115"/>
      <c r="M31" s="156">
        <v>14391.9</v>
      </c>
      <c r="N31" s="156">
        <v>14.3</v>
      </c>
      <c r="O31" s="156"/>
      <c r="P31" s="157"/>
    </row>
    <row r="32" spans="1:16">
      <c r="I32" s="114">
        <v>40908</v>
      </c>
      <c r="J32" s="115">
        <v>6962.9</v>
      </c>
      <c r="K32" s="115">
        <v>5.2</v>
      </c>
      <c r="L32" s="115">
        <v>675.7</v>
      </c>
      <c r="M32" s="156">
        <v>13660</v>
      </c>
      <c r="N32" s="156">
        <v>13.7</v>
      </c>
      <c r="O32" s="156"/>
      <c r="P32" s="157">
        <v>1040</v>
      </c>
    </row>
    <row r="33" spans="9:16">
      <c r="I33" s="114">
        <v>40877</v>
      </c>
      <c r="J33" s="115">
        <v>6271.1</v>
      </c>
      <c r="K33" s="115">
        <v>10.3</v>
      </c>
      <c r="L33" s="115">
        <v>363.6</v>
      </c>
      <c r="M33" s="156">
        <v>12842.4</v>
      </c>
      <c r="N33" s="156">
        <v>13</v>
      </c>
      <c r="O33" s="156"/>
      <c r="P33" s="157"/>
    </row>
    <row r="34" spans="9:16">
      <c r="I34" s="114">
        <v>40847</v>
      </c>
      <c r="J34" s="115">
        <v>5718.9</v>
      </c>
      <c r="K34" s="115">
        <v>14</v>
      </c>
      <c r="L34" s="115">
        <v>217.7</v>
      </c>
      <c r="M34" s="156"/>
      <c r="N34" s="156">
        <v>12.2</v>
      </c>
      <c r="O34" s="156"/>
      <c r="P34" s="157"/>
    </row>
    <row r="35" spans="9:16">
      <c r="I35" s="114">
        <v>40816</v>
      </c>
      <c r="J35" s="115">
        <v>5262.6</v>
      </c>
      <c r="K35" s="115">
        <v>24.2</v>
      </c>
      <c r="L35" s="115">
        <v>381.3</v>
      </c>
      <c r="M35" s="156"/>
      <c r="N35" s="156">
        <v>11.5</v>
      </c>
      <c r="O35" s="156"/>
      <c r="P35" s="157">
        <v>450</v>
      </c>
    </row>
    <row r="36" spans="9:16">
      <c r="I36" s="114">
        <v>40786</v>
      </c>
      <c r="J36" s="115">
        <v>4823.8999999999996</v>
      </c>
      <c r="K36" s="115">
        <v>37.5</v>
      </c>
      <c r="L36" s="115">
        <v>105.2</v>
      </c>
      <c r="M36" s="156"/>
      <c r="N36" s="156">
        <v>10.8</v>
      </c>
      <c r="O36" s="156"/>
      <c r="P36" s="157"/>
    </row>
    <row r="37" spans="9:16">
      <c r="I37" s="114">
        <v>40755</v>
      </c>
      <c r="J37" s="115">
        <v>4219.1000000000004</v>
      </c>
      <c r="K37" s="115">
        <v>45.3</v>
      </c>
      <c r="L37" s="115">
        <v>156.6</v>
      </c>
      <c r="M37" s="156"/>
      <c r="N37" s="156">
        <v>10</v>
      </c>
      <c r="O37" s="156"/>
      <c r="P37" s="157"/>
    </row>
    <row r="38" spans="9:16">
      <c r="I38" s="114">
        <v>40724</v>
      </c>
      <c r="J38" s="115">
        <v>4106.7</v>
      </c>
      <c r="K38" s="115">
        <v>68.099999999999994</v>
      </c>
      <c r="L38" s="115">
        <v>647.6</v>
      </c>
      <c r="M38" s="156"/>
      <c r="N38" s="156">
        <v>9.4</v>
      </c>
      <c r="O38" s="156"/>
      <c r="P38" s="157">
        <v>220.00000000000003</v>
      </c>
    </row>
    <row r="39" spans="9:16">
      <c r="I39" s="114">
        <v>40694</v>
      </c>
      <c r="J39" s="115">
        <v>2884.3</v>
      </c>
      <c r="K39" s="115">
        <v>44.4</v>
      </c>
      <c r="L39" s="115">
        <v>187.1</v>
      </c>
      <c r="M39" s="156"/>
      <c r="N39" s="156">
        <v>8.6999999999999993</v>
      </c>
      <c r="O39" s="156"/>
      <c r="P39" s="157"/>
    </row>
    <row r="40" spans="9:16">
      <c r="I40" s="114">
        <v>40663</v>
      </c>
      <c r="J40" s="115">
        <v>2026.9</v>
      </c>
      <c r="K40" s="115">
        <v>27.3</v>
      </c>
      <c r="L40" s="115">
        <v>139</v>
      </c>
      <c r="M40" s="156"/>
      <c r="N40" s="156">
        <v>8.1</v>
      </c>
      <c r="O40" s="156"/>
      <c r="P40" s="157"/>
    </row>
    <row r="41" spans="9:16">
      <c r="I41" s="114">
        <v>40633</v>
      </c>
      <c r="J41" s="115">
        <v>1359.1</v>
      </c>
      <c r="K41" s="115">
        <v>27.1</v>
      </c>
      <c r="L41" s="115">
        <v>247.7</v>
      </c>
      <c r="M41" s="156"/>
      <c r="N41" s="156">
        <v>7.5</v>
      </c>
      <c r="O41" s="156"/>
      <c r="P41" s="157">
        <v>80</v>
      </c>
    </row>
    <row r="42" spans="9:16">
      <c r="I42" s="114">
        <v>40602</v>
      </c>
      <c r="J42" s="115">
        <v>842.5</v>
      </c>
      <c r="K42" s="115">
        <v>18.5</v>
      </c>
      <c r="L42" s="115">
        <v>99.7</v>
      </c>
      <c r="M42" s="156"/>
      <c r="N42" s="156">
        <v>7</v>
      </c>
      <c r="O42" s="156"/>
      <c r="P42" s="157"/>
    </row>
    <row r="43" spans="9:16">
      <c r="I43" s="114">
        <v>40574</v>
      </c>
      <c r="J43" s="115">
        <v>442.87740000000002</v>
      </c>
      <c r="K43" s="115">
        <v>19.7546</v>
      </c>
      <c r="L43" s="115">
        <v>110.2</v>
      </c>
      <c r="M43" s="156"/>
      <c r="N43" s="156">
        <v>6.4</v>
      </c>
      <c r="O43" s="156"/>
      <c r="P43" s="157"/>
    </row>
    <row r="44" spans="9:16">
      <c r="I44" s="114">
        <v>40543</v>
      </c>
      <c r="J44" s="115">
        <v>6593</v>
      </c>
      <c r="K44" s="115">
        <v>4.5999999999999996</v>
      </c>
      <c r="L44" s="115">
        <v>712.7</v>
      </c>
      <c r="M44" s="156"/>
      <c r="N44" s="156"/>
      <c r="O44" s="156"/>
      <c r="P44" s="157">
        <v>20</v>
      </c>
    </row>
    <row r="45" spans="9:16">
      <c r="I45" s="114">
        <v>40512</v>
      </c>
      <c r="J45" s="115">
        <v>5701.9</v>
      </c>
      <c r="K45" s="115">
        <v>-1</v>
      </c>
      <c r="L45" s="115">
        <v>416.5</v>
      </c>
      <c r="M45" s="156"/>
      <c r="N45" s="156"/>
      <c r="O45" s="156"/>
      <c r="P45" s="157"/>
    </row>
    <row r="46" spans="9:16">
      <c r="I46" s="114">
        <v>40482</v>
      </c>
      <c r="J46" s="115">
        <v>5070.6000000000004</v>
      </c>
      <c r="K46" s="115">
        <v>-3.6</v>
      </c>
      <c r="L46" s="115">
        <v>275.89999999999998</v>
      </c>
      <c r="M46" s="156"/>
      <c r="N46" s="156"/>
      <c r="O46" s="156"/>
      <c r="P46" s="157"/>
    </row>
    <row r="47" spans="9:16">
      <c r="I47" s="114">
        <v>40451</v>
      </c>
      <c r="J47" s="115">
        <v>4298.8999999999996</v>
      </c>
      <c r="K47" s="115">
        <v>-10.3</v>
      </c>
      <c r="L47" s="115">
        <v>337.9</v>
      </c>
      <c r="M47" s="156"/>
      <c r="N47" s="156"/>
      <c r="O47" s="156"/>
      <c r="P47" s="157"/>
    </row>
    <row r="48" spans="9:16">
      <c r="I48" s="114">
        <v>40421</v>
      </c>
      <c r="J48" s="115">
        <v>3539.1</v>
      </c>
      <c r="K48" s="115">
        <v>-16.399999999999999</v>
      </c>
      <c r="L48" s="115">
        <v>398.9</v>
      </c>
      <c r="M48" s="158"/>
      <c r="N48" s="158"/>
      <c r="O48" s="156"/>
      <c r="P48" s="157"/>
    </row>
    <row r="49" spans="9:16">
      <c r="I49" s="114">
        <v>40390</v>
      </c>
      <c r="J49" s="115">
        <v>1084.5999999999999</v>
      </c>
      <c r="K49" s="115">
        <v>-34.1</v>
      </c>
      <c r="L49" s="115">
        <v>140</v>
      </c>
      <c r="M49" s="158"/>
      <c r="N49" s="158"/>
      <c r="O49" s="156"/>
      <c r="P49" s="157"/>
    </row>
    <row r="50" spans="9:16">
      <c r="I50" s="114">
        <v>40359</v>
      </c>
      <c r="J50" s="115">
        <v>917.1</v>
      </c>
      <c r="K50" s="115">
        <v>-40.6</v>
      </c>
      <c r="L50" s="115">
        <v>308.39999999999998</v>
      </c>
      <c r="M50" s="158"/>
      <c r="N50" s="158"/>
      <c r="O50" s="156"/>
      <c r="P50" s="157"/>
    </row>
    <row r="51" spans="9:16">
      <c r="I51" s="114">
        <v>40329</v>
      </c>
      <c r="J51" s="115">
        <v>744.4</v>
      </c>
      <c r="K51" s="115">
        <v>-45.8</v>
      </c>
      <c r="L51" s="115">
        <v>142.5</v>
      </c>
      <c r="M51" s="158"/>
      <c r="N51" s="158"/>
      <c r="O51" s="156"/>
      <c r="P51" s="157"/>
    </row>
    <row r="52" spans="9:16">
      <c r="I52" s="114">
        <v>40298</v>
      </c>
      <c r="J52" s="115">
        <v>1003.2</v>
      </c>
      <c r="K52" s="115">
        <v>-40.6</v>
      </c>
      <c r="L52" s="115">
        <v>105.4</v>
      </c>
      <c r="M52" s="158"/>
      <c r="N52" s="158"/>
      <c r="O52" s="156"/>
      <c r="P52" s="157"/>
    </row>
    <row r="53" spans="9:16">
      <c r="I53" s="114">
        <v>40268</v>
      </c>
      <c r="J53" s="115">
        <v>460.4</v>
      </c>
      <c r="K53" s="115">
        <v>-41.3</v>
      </c>
      <c r="L53" s="115"/>
      <c r="M53" s="158"/>
      <c r="N53" s="158"/>
      <c r="O53" s="156"/>
      <c r="P53" s="157"/>
    </row>
    <row r="54" spans="9:16">
      <c r="I54" s="114">
        <v>40237</v>
      </c>
      <c r="J54" s="115">
        <v>255.4</v>
      </c>
      <c r="K54" s="115">
        <v>-19</v>
      </c>
      <c r="L54" s="115"/>
      <c r="M54" s="158"/>
      <c r="N54" s="158"/>
      <c r="O54" s="156"/>
      <c r="P54" s="157"/>
    </row>
    <row r="55" spans="9:16">
      <c r="I55" s="114">
        <v>40209</v>
      </c>
      <c r="J55" s="115">
        <v>120.3706</v>
      </c>
      <c r="K55" s="115">
        <v>13.2098</v>
      </c>
      <c r="L55" s="115"/>
      <c r="M55" s="158"/>
      <c r="N55" s="158"/>
      <c r="O55" s="156"/>
      <c r="P55" s="157"/>
    </row>
    <row r="56" spans="9:16">
      <c r="I56" s="114">
        <v>40178</v>
      </c>
      <c r="J56" s="115">
        <v>3021.58</v>
      </c>
      <c r="K56" s="115">
        <v>102.2</v>
      </c>
      <c r="L56" s="115">
        <v>951.5</v>
      </c>
      <c r="M56" s="158"/>
      <c r="N56" s="158"/>
      <c r="O56" s="156"/>
      <c r="P56" s="157"/>
    </row>
    <row r="57" spans="9:16">
      <c r="I57" s="114">
        <v>40147</v>
      </c>
      <c r="J57" s="115">
        <v>2750.11</v>
      </c>
      <c r="K57" s="115">
        <v>112.8</v>
      </c>
      <c r="L57" s="115">
        <v>449.2</v>
      </c>
      <c r="M57" s="158"/>
      <c r="N57" s="158"/>
      <c r="O57" s="156"/>
      <c r="P57" s="157"/>
    </row>
    <row r="58" spans="9:16">
      <c r="I58" s="114">
        <v>40117</v>
      </c>
      <c r="J58" s="115">
        <v>2596.33</v>
      </c>
      <c r="K58" s="115">
        <v>123.5</v>
      </c>
      <c r="L58" s="115">
        <v>245.7</v>
      </c>
      <c r="M58" s="158"/>
      <c r="N58" s="158"/>
      <c r="O58" s="156"/>
      <c r="P58" s="157"/>
    </row>
    <row r="59" spans="9:16">
      <c r="I59" s="114">
        <v>40086</v>
      </c>
      <c r="J59" s="115">
        <v>2475.7399999999998</v>
      </c>
      <c r="K59" s="115">
        <v>136.1</v>
      </c>
      <c r="L59" s="115">
        <v>358</v>
      </c>
      <c r="M59" s="158"/>
      <c r="N59" s="158"/>
      <c r="O59" s="156"/>
      <c r="P59" s="157"/>
    </row>
    <row r="60" spans="9:16">
      <c r="I60" s="114">
        <v>40056</v>
      </c>
      <c r="J60" s="115">
        <v>2343</v>
      </c>
      <c r="K60" s="115">
        <v>147.4</v>
      </c>
      <c r="L60" s="115">
        <v>230.6</v>
      </c>
      <c r="M60" s="158"/>
      <c r="N60" s="158"/>
      <c r="O60" s="156"/>
      <c r="P60" s="157"/>
    </row>
    <row r="61" spans="9:16">
      <c r="I61" s="114">
        <v>40025</v>
      </c>
      <c r="J61" s="115">
        <v>2233.3000000000002</v>
      </c>
      <c r="K61" s="115">
        <v>159.1</v>
      </c>
      <c r="L61" s="115">
        <v>198.5</v>
      </c>
      <c r="M61" s="158"/>
      <c r="N61" s="158"/>
      <c r="O61" s="156"/>
      <c r="P61" s="157"/>
    </row>
    <row r="62" spans="9:16">
      <c r="I62" s="114">
        <v>39994</v>
      </c>
      <c r="J62" s="115">
        <v>2153.73</v>
      </c>
      <c r="K62" s="115">
        <v>193.7</v>
      </c>
      <c r="L62" s="115">
        <v>414.2</v>
      </c>
      <c r="M62" s="158"/>
      <c r="N62" s="158"/>
      <c r="O62" s="156"/>
      <c r="P62" s="157"/>
    </row>
    <row r="63" spans="9:16">
      <c r="I63" s="114">
        <v>39964</v>
      </c>
      <c r="J63" s="115">
        <v>2018.61</v>
      </c>
      <c r="K63" s="115">
        <v>306</v>
      </c>
      <c r="L63" s="115">
        <v>229.4</v>
      </c>
      <c r="M63" s="158"/>
      <c r="N63" s="158"/>
      <c r="O63" s="156"/>
      <c r="P63" s="157"/>
    </row>
    <row r="64" spans="9:16">
      <c r="L64" s="153"/>
    </row>
    <row r="65" spans="1:9" ht="15.75">
      <c r="A65" s="5" t="s">
        <v>123</v>
      </c>
      <c r="B65" s="10"/>
      <c r="C65" s="10"/>
      <c r="I65" s="118"/>
    </row>
  </sheetData>
  <mergeCells count="3">
    <mergeCell ref="J1:K1"/>
    <mergeCell ref="M1:N1"/>
    <mergeCell ref="O1:P1"/>
  </mergeCells>
  <phoneticPr fontId="7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topLeftCell="A4" workbookViewId="0">
      <selection activeCell="A10" sqref="A10:L10"/>
    </sheetView>
  </sheetViews>
  <sheetFormatPr defaultRowHeight="12"/>
  <cols>
    <col min="1" max="1" width="9.75" style="83" customWidth="1"/>
    <col min="2" max="59" width="9" style="83"/>
    <col min="60" max="16384" width="9" style="82"/>
  </cols>
  <sheetData>
    <row r="1" spans="1:2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2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29" ht="14.25" customHeight="1"/>
    <row r="4" spans="1:29" ht="24.75" customHeight="1" thickBot="1">
      <c r="A4" s="213" t="s">
        <v>210</v>
      </c>
      <c r="B4" s="214"/>
      <c r="C4" s="214"/>
      <c r="D4" s="214"/>
      <c r="E4" s="214"/>
      <c r="F4" s="214"/>
      <c r="G4" s="214"/>
      <c r="H4" s="214"/>
      <c r="I4" s="214"/>
      <c r="J4" s="214"/>
      <c r="K4" s="214"/>
      <c r="L4" s="215"/>
    </row>
    <row r="5" spans="1:29" s="84" customFormat="1" ht="15" thickBot="1">
      <c r="A5" s="203" t="s">
        <v>312</v>
      </c>
      <c r="B5" s="209"/>
      <c r="C5" s="209"/>
      <c r="D5" s="209"/>
      <c r="E5" s="209"/>
      <c r="F5" s="209"/>
      <c r="G5" s="209"/>
      <c r="H5" s="209"/>
      <c r="I5" s="209"/>
      <c r="J5" s="209"/>
      <c r="K5" s="209"/>
      <c r="L5" s="210"/>
    </row>
    <row r="6" spans="1:29" s="84" customFormat="1" ht="56.25" customHeight="1" thickBot="1">
      <c r="A6" s="206" t="s">
        <v>313</v>
      </c>
      <c r="B6" s="211"/>
      <c r="C6" s="211"/>
      <c r="D6" s="211"/>
      <c r="E6" s="211"/>
      <c r="F6" s="211"/>
      <c r="G6" s="211"/>
      <c r="H6" s="211"/>
      <c r="I6" s="211"/>
      <c r="J6" s="211"/>
      <c r="K6" s="211"/>
      <c r="L6" s="212"/>
    </row>
    <row r="7" spans="1:29" s="84" customFormat="1" ht="15" thickBot="1">
      <c r="A7" s="203" t="s">
        <v>314</v>
      </c>
      <c r="B7" s="204"/>
      <c r="C7" s="204"/>
      <c r="D7" s="204"/>
      <c r="E7" s="204"/>
      <c r="F7" s="204"/>
      <c r="G7" s="204"/>
      <c r="H7" s="204"/>
      <c r="I7" s="204"/>
      <c r="J7" s="204"/>
      <c r="K7" s="204"/>
      <c r="L7" s="205"/>
    </row>
    <row r="8" spans="1:29" s="84" customFormat="1" ht="56.25" customHeight="1" thickBot="1">
      <c r="A8" s="206" t="s">
        <v>363</v>
      </c>
      <c r="B8" s="207"/>
      <c r="C8" s="207"/>
      <c r="D8" s="207"/>
      <c r="E8" s="207"/>
      <c r="F8" s="207"/>
      <c r="G8" s="207"/>
      <c r="H8" s="207"/>
      <c r="I8" s="207"/>
      <c r="J8" s="207"/>
      <c r="K8" s="207"/>
      <c r="L8" s="208"/>
    </row>
    <row r="9" spans="1:29" s="84" customFormat="1" ht="15" customHeight="1" thickBot="1">
      <c r="A9" s="203" t="s">
        <v>318</v>
      </c>
      <c r="B9" s="209"/>
      <c r="C9" s="209"/>
      <c r="D9" s="209"/>
      <c r="E9" s="209"/>
      <c r="F9" s="209"/>
      <c r="G9" s="209"/>
      <c r="H9" s="209"/>
      <c r="I9" s="209"/>
      <c r="J9" s="209"/>
      <c r="K9" s="209"/>
      <c r="L9" s="210"/>
    </row>
    <row r="10" spans="1:29" s="84" customFormat="1" ht="71.25" customHeight="1" thickBot="1">
      <c r="A10" s="206" t="s">
        <v>416</v>
      </c>
      <c r="B10" s="211"/>
      <c r="C10" s="211"/>
      <c r="D10" s="211"/>
      <c r="E10" s="211"/>
      <c r="F10" s="211"/>
      <c r="G10" s="211"/>
      <c r="H10" s="211"/>
      <c r="I10" s="211"/>
      <c r="J10" s="211"/>
      <c r="K10" s="211"/>
      <c r="L10" s="212"/>
      <c r="N10" s="128"/>
    </row>
    <row r="11" spans="1:29" s="84" customFormat="1" ht="15" thickBot="1">
      <c r="A11" s="203" t="s">
        <v>348</v>
      </c>
      <c r="B11" s="209"/>
      <c r="C11" s="209"/>
      <c r="D11" s="209"/>
      <c r="E11" s="209"/>
      <c r="F11" s="209"/>
      <c r="G11" s="209"/>
      <c r="H11" s="209"/>
      <c r="I11" s="209"/>
      <c r="J11" s="209"/>
      <c r="K11" s="209"/>
      <c r="L11" s="210"/>
    </row>
    <row r="12" spans="1:29" s="84" customFormat="1" ht="75" customHeight="1" thickBot="1">
      <c r="A12" s="206" t="s">
        <v>415</v>
      </c>
      <c r="B12" s="211"/>
      <c r="C12" s="211"/>
      <c r="D12" s="211"/>
      <c r="E12" s="211"/>
      <c r="F12" s="211"/>
      <c r="G12" s="211"/>
      <c r="H12" s="211"/>
      <c r="I12" s="211"/>
      <c r="J12" s="211"/>
      <c r="K12" s="211"/>
      <c r="L12" s="212"/>
    </row>
    <row r="13" spans="1:29" s="84" customFormat="1" ht="18" customHeight="1" thickBot="1">
      <c r="A13" s="203" t="s">
        <v>355</v>
      </c>
      <c r="B13" s="209"/>
      <c r="C13" s="209"/>
      <c r="D13" s="209"/>
      <c r="E13" s="209"/>
      <c r="F13" s="209"/>
      <c r="G13" s="209"/>
      <c r="H13" s="209"/>
      <c r="I13" s="209"/>
      <c r="J13" s="209"/>
      <c r="K13" s="209"/>
      <c r="L13" s="210"/>
    </row>
    <row r="14" spans="1:29" s="84" customFormat="1" ht="102" customHeight="1" thickBot="1">
      <c r="A14" s="206" t="s">
        <v>356</v>
      </c>
      <c r="B14" s="211"/>
      <c r="C14" s="211"/>
      <c r="D14" s="211"/>
      <c r="E14" s="211"/>
      <c r="F14" s="211"/>
      <c r="G14" s="211"/>
      <c r="H14" s="211"/>
      <c r="I14" s="211"/>
      <c r="J14" s="211"/>
      <c r="K14" s="211"/>
      <c r="L14" s="212"/>
    </row>
    <row r="15" spans="1:29" ht="16.5" customHeight="1" thickBot="1">
      <c r="A15" s="203" t="s">
        <v>357</v>
      </c>
      <c r="B15" s="204"/>
      <c r="C15" s="204"/>
      <c r="D15" s="204"/>
      <c r="E15" s="204"/>
      <c r="F15" s="204"/>
      <c r="G15" s="204"/>
      <c r="H15" s="204"/>
      <c r="I15" s="204"/>
      <c r="J15" s="204"/>
      <c r="K15" s="204"/>
      <c r="L15" s="205"/>
    </row>
    <row r="16" spans="1:29" ht="54" customHeight="1" thickBot="1">
      <c r="A16" s="206" t="s">
        <v>358</v>
      </c>
      <c r="B16" s="211"/>
      <c r="C16" s="211"/>
      <c r="D16" s="211"/>
      <c r="E16" s="211"/>
      <c r="F16" s="211"/>
      <c r="G16" s="211"/>
      <c r="H16" s="211"/>
      <c r="I16" s="211"/>
      <c r="J16" s="211"/>
      <c r="K16" s="211"/>
      <c r="L16" s="212"/>
    </row>
    <row r="17" spans="1:12" ht="12.75">
      <c r="A17" s="216"/>
      <c r="B17" s="216"/>
      <c r="C17" s="216"/>
      <c r="D17" s="216"/>
      <c r="E17" s="216"/>
      <c r="F17" s="216"/>
      <c r="G17" s="216"/>
      <c r="H17" s="216"/>
      <c r="I17" s="216"/>
      <c r="J17" s="216"/>
      <c r="K17" s="216"/>
      <c r="L17" s="216"/>
    </row>
    <row r="18" spans="1:12" ht="22.5" customHeight="1" thickBot="1">
      <c r="A18" s="213" t="s">
        <v>208</v>
      </c>
      <c r="B18" s="214"/>
      <c r="C18" s="214"/>
      <c r="D18" s="214"/>
      <c r="E18" s="214"/>
      <c r="F18" s="214"/>
      <c r="G18" s="214"/>
      <c r="H18" s="214"/>
      <c r="I18" s="214"/>
      <c r="J18" s="214"/>
      <c r="K18" s="214"/>
      <c r="L18" s="215"/>
    </row>
    <row r="19" spans="1:12" ht="16.5" customHeight="1" thickBot="1">
      <c r="A19" s="203" t="s">
        <v>335</v>
      </c>
      <c r="B19" s="209"/>
      <c r="C19" s="209"/>
      <c r="D19" s="209"/>
      <c r="E19" s="209"/>
      <c r="F19" s="209"/>
      <c r="G19" s="209"/>
      <c r="H19" s="209"/>
      <c r="I19" s="209"/>
      <c r="J19" s="209"/>
      <c r="K19" s="209"/>
      <c r="L19" s="210"/>
    </row>
    <row r="20" spans="1:12" ht="111" customHeight="1" thickBot="1">
      <c r="A20" s="206" t="s">
        <v>311</v>
      </c>
      <c r="B20" s="211"/>
      <c r="C20" s="211"/>
      <c r="D20" s="211"/>
      <c r="E20" s="211"/>
      <c r="F20" s="211"/>
      <c r="G20" s="211"/>
      <c r="H20" s="211"/>
      <c r="I20" s="211"/>
      <c r="J20" s="211"/>
      <c r="K20" s="211"/>
      <c r="L20" s="212"/>
    </row>
    <row r="21" spans="1:12" ht="17.25" customHeight="1" thickBot="1">
      <c r="A21" s="203" t="s">
        <v>333</v>
      </c>
      <c r="B21" s="209"/>
      <c r="C21" s="209"/>
      <c r="D21" s="209"/>
      <c r="E21" s="209"/>
      <c r="F21" s="209"/>
      <c r="G21" s="209"/>
      <c r="H21" s="209"/>
      <c r="I21" s="209"/>
      <c r="J21" s="209"/>
      <c r="K21" s="209"/>
      <c r="L21" s="210"/>
    </row>
    <row r="22" spans="1:12" ht="78.75" customHeight="1" thickBot="1">
      <c r="A22" s="206" t="s">
        <v>334</v>
      </c>
      <c r="B22" s="211"/>
      <c r="C22" s="211"/>
      <c r="D22" s="211"/>
      <c r="E22" s="211"/>
      <c r="F22" s="211"/>
      <c r="G22" s="211"/>
      <c r="H22" s="211"/>
      <c r="I22" s="211"/>
      <c r="J22" s="211"/>
      <c r="K22" s="211"/>
      <c r="L22" s="212"/>
    </row>
    <row r="23" spans="1:12" ht="17.25" customHeight="1" thickBot="1">
      <c r="A23" s="203" t="s">
        <v>336</v>
      </c>
      <c r="B23" s="209"/>
      <c r="C23" s="209"/>
      <c r="D23" s="209"/>
      <c r="E23" s="209"/>
      <c r="F23" s="209"/>
      <c r="G23" s="209"/>
      <c r="H23" s="209"/>
      <c r="I23" s="209"/>
      <c r="J23" s="209"/>
      <c r="K23" s="209"/>
      <c r="L23" s="210"/>
    </row>
    <row r="24" spans="1:12" ht="99" customHeight="1" thickBot="1">
      <c r="A24" s="206" t="s">
        <v>337</v>
      </c>
      <c r="B24" s="211"/>
      <c r="C24" s="211"/>
      <c r="D24" s="211"/>
      <c r="E24" s="211"/>
      <c r="F24" s="211"/>
      <c r="G24" s="211"/>
      <c r="H24" s="211"/>
      <c r="I24" s="211"/>
      <c r="J24" s="211"/>
      <c r="K24" s="211"/>
      <c r="L24" s="212"/>
    </row>
    <row r="25" spans="1:12" ht="15" customHeight="1" thickBot="1">
      <c r="A25" s="203" t="s">
        <v>353</v>
      </c>
      <c r="B25" s="204"/>
      <c r="C25" s="204"/>
      <c r="D25" s="204"/>
      <c r="E25" s="204"/>
      <c r="F25" s="204"/>
      <c r="G25" s="204"/>
      <c r="H25" s="204"/>
      <c r="I25" s="204"/>
      <c r="J25" s="204"/>
      <c r="K25" s="204"/>
      <c r="L25" s="205"/>
    </row>
    <row r="26" spans="1:12" ht="78" customHeight="1" thickBot="1">
      <c r="A26" s="206" t="s">
        <v>354</v>
      </c>
      <c r="B26" s="207"/>
      <c r="C26" s="207"/>
      <c r="D26" s="207"/>
      <c r="E26" s="207"/>
      <c r="F26" s="207"/>
      <c r="G26" s="207"/>
      <c r="H26" s="207"/>
      <c r="I26" s="207"/>
      <c r="J26" s="207"/>
      <c r="K26" s="207"/>
      <c r="L26" s="208"/>
    </row>
    <row r="27" spans="1:12" ht="12.75">
      <c r="A27" s="109"/>
      <c r="B27" s="110"/>
      <c r="C27" s="110"/>
      <c r="D27" s="110"/>
      <c r="E27" s="110"/>
      <c r="F27" s="110"/>
      <c r="G27" s="110"/>
      <c r="H27" s="110"/>
      <c r="I27" s="110"/>
      <c r="J27" s="110"/>
      <c r="K27" s="110"/>
      <c r="L27" s="110"/>
    </row>
    <row r="28" spans="1:12">
      <c r="A28" s="111" t="s">
        <v>49</v>
      </c>
      <c r="B28" s="112"/>
      <c r="C28" s="112"/>
    </row>
  </sheetData>
  <mergeCells count="23">
    <mergeCell ref="A4:L4"/>
    <mergeCell ref="A17:L17"/>
    <mergeCell ref="A21:L21"/>
    <mergeCell ref="A22:L22"/>
    <mergeCell ref="A18:L18"/>
    <mergeCell ref="A7:L7"/>
    <mergeCell ref="A8:L8"/>
    <mergeCell ref="A11:L11"/>
    <mergeCell ref="A12:L12"/>
    <mergeCell ref="A19:L19"/>
    <mergeCell ref="A20:L20"/>
    <mergeCell ref="A13:L13"/>
    <mergeCell ref="A14:L14"/>
    <mergeCell ref="A5:L5"/>
    <mergeCell ref="A6:L6"/>
    <mergeCell ref="A25:L25"/>
    <mergeCell ref="A26:L26"/>
    <mergeCell ref="A23:L23"/>
    <mergeCell ref="A24:L24"/>
    <mergeCell ref="A9:L9"/>
    <mergeCell ref="A10:L10"/>
    <mergeCell ref="A15:L15"/>
    <mergeCell ref="A16:L16"/>
  </mergeCells>
  <phoneticPr fontId="4"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8"/>
  <sheetViews>
    <sheetView workbookViewId="0">
      <selection activeCell="H52" sqref="H52"/>
    </sheetView>
  </sheetViews>
  <sheetFormatPr defaultRowHeight="12"/>
  <cols>
    <col min="1" max="1" width="9.75" style="83" customWidth="1"/>
    <col min="2" max="59" width="9" style="83"/>
    <col min="60" max="16384" width="9" style="82"/>
  </cols>
  <sheetData>
    <row r="1" spans="1:2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2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29" ht="14.25" customHeight="1"/>
    <row r="4" spans="1:29" ht="19.5" customHeight="1" thickBot="1">
      <c r="A4" s="213" t="s">
        <v>209</v>
      </c>
      <c r="B4" s="214"/>
      <c r="C4" s="214"/>
      <c r="D4" s="214"/>
      <c r="E4" s="214"/>
      <c r="F4" s="214"/>
      <c r="G4" s="214"/>
      <c r="H4" s="214"/>
      <c r="I4" s="214"/>
      <c r="J4" s="214"/>
      <c r="K4" s="214"/>
      <c r="L4" s="215"/>
    </row>
    <row r="5" spans="1:29" s="84" customFormat="1" ht="15" thickBot="1">
      <c r="A5" s="203" t="s">
        <v>309</v>
      </c>
      <c r="B5" s="209"/>
      <c r="C5" s="209"/>
      <c r="D5" s="209"/>
      <c r="E5" s="209"/>
      <c r="F5" s="209"/>
      <c r="G5" s="209"/>
      <c r="H5" s="209"/>
      <c r="I5" s="209"/>
      <c r="J5" s="209"/>
      <c r="K5" s="209"/>
      <c r="L5" s="210"/>
    </row>
    <row r="6" spans="1:29" s="84" customFormat="1" ht="63" customHeight="1" thickBot="1">
      <c r="A6" s="206" t="s">
        <v>310</v>
      </c>
      <c r="B6" s="211"/>
      <c r="C6" s="211"/>
      <c r="D6" s="211"/>
      <c r="E6" s="211"/>
      <c r="F6" s="211"/>
      <c r="G6" s="211"/>
      <c r="H6" s="211"/>
      <c r="I6" s="211"/>
      <c r="J6" s="211"/>
      <c r="K6" s="211"/>
      <c r="L6" s="212"/>
    </row>
    <row r="7" spans="1:29" s="84" customFormat="1" ht="15" customHeight="1" thickBot="1">
      <c r="A7" s="203" t="s">
        <v>306</v>
      </c>
      <c r="B7" s="209"/>
      <c r="C7" s="209"/>
      <c r="D7" s="209"/>
      <c r="E7" s="209"/>
      <c r="F7" s="209"/>
      <c r="G7" s="209"/>
      <c r="H7" s="209"/>
      <c r="I7" s="209"/>
      <c r="J7" s="209"/>
      <c r="K7" s="209"/>
      <c r="L7" s="210"/>
    </row>
    <row r="8" spans="1:29" s="84" customFormat="1" ht="54.75" customHeight="1" thickBot="1">
      <c r="A8" s="206" t="s">
        <v>307</v>
      </c>
      <c r="B8" s="211"/>
      <c r="C8" s="211"/>
      <c r="D8" s="211"/>
      <c r="E8" s="211"/>
      <c r="F8" s="211"/>
      <c r="G8" s="211"/>
      <c r="H8" s="211"/>
      <c r="I8" s="211"/>
      <c r="J8" s="211"/>
      <c r="K8" s="211"/>
      <c r="L8" s="212"/>
    </row>
    <row r="9" spans="1:29" ht="13.5" thickBot="1">
      <c r="A9" s="203" t="s">
        <v>304</v>
      </c>
      <c r="B9" s="209"/>
      <c r="C9" s="209"/>
      <c r="D9" s="209"/>
      <c r="E9" s="209"/>
      <c r="F9" s="209"/>
      <c r="G9" s="209"/>
      <c r="H9" s="209"/>
      <c r="I9" s="209"/>
      <c r="J9" s="209"/>
      <c r="K9" s="209"/>
      <c r="L9" s="210"/>
    </row>
    <row r="10" spans="1:29" ht="101.25" customHeight="1" thickBot="1">
      <c r="A10" s="206" t="s">
        <v>305</v>
      </c>
      <c r="B10" s="211"/>
      <c r="C10" s="211"/>
      <c r="D10" s="211"/>
      <c r="E10" s="211"/>
      <c r="F10" s="211"/>
      <c r="G10" s="211"/>
      <c r="H10" s="211"/>
      <c r="I10" s="211"/>
      <c r="J10" s="211"/>
      <c r="K10" s="211"/>
      <c r="L10" s="212"/>
    </row>
    <row r="11" spans="1:29" s="84" customFormat="1" ht="15" thickBot="1">
      <c r="A11" s="203" t="s">
        <v>302</v>
      </c>
      <c r="B11" s="209"/>
      <c r="C11" s="209"/>
      <c r="D11" s="209"/>
      <c r="E11" s="209"/>
      <c r="F11" s="209"/>
      <c r="G11" s="209"/>
      <c r="H11" s="209"/>
      <c r="I11" s="209"/>
      <c r="J11" s="209"/>
      <c r="K11" s="209"/>
      <c r="L11" s="210"/>
    </row>
    <row r="12" spans="1:29" s="84" customFormat="1" ht="78" customHeight="1" thickBot="1">
      <c r="A12" s="206" t="s">
        <v>303</v>
      </c>
      <c r="B12" s="211"/>
      <c r="C12" s="211"/>
      <c r="D12" s="211"/>
      <c r="E12" s="211"/>
      <c r="F12" s="211"/>
      <c r="G12" s="211"/>
      <c r="H12" s="211"/>
      <c r="I12" s="211"/>
      <c r="J12" s="211"/>
      <c r="K12" s="211"/>
      <c r="L12" s="212"/>
    </row>
    <row r="13" spans="1:29" s="84" customFormat="1" ht="15" thickBot="1">
      <c r="A13" s="203" t="s">
        <v>300</v>
      </c>
      <c r="B13" s="209"/>
      <c r="C13" s="209"/>
      <c r="D13" s="209"/>
      <c r="E13" s="209"/>
      <c r="F13" s="209"/>
      <c r="G13" s="209"/>
      <c r="H13" s="209"/>
      <c r="I13" s="209"/>
      <c r="J13" s="209"/>
      <c r="K13" s="209"/>
      <c r="L13" s="210"/>
    </row>
    <row r="14" spans="1:29" s="84" customFormat="1" ht="69.75" customHeight="1" thickBot="1">
      <c r="A14" s="206" t="s">
        <v>301</v>
      </c>
      <c r="B14" s="211"/>
      <c r="C14" s="211"/>
      <c r="D14" s="211"/>
      <c r="E14" s="211"/>
      <c r="F14" s="211"/>
      <c r="G14" s="211"/>
      <c r="H14" s="211"/>
      <c r="I14" s="211"/>
      <c r="J14" s="211"/>
      <c r="K14" s="211"/>
      <c r="L14" s="212"/>
    </row>
    <row r="15" spans="1:29" s="84" customFormat="1" ht="15" thickBot="1">
      <c r="A15" s="203" t="s">
        <v>327</v>
      </c>
      <c r="B15" s="209"/>
      <c r="C15" s="209"/>
      <c r="D15" s="209"/>
      <c r="E15" s="209"/>
      <c r="F15" s="209"/>
      <c r="G15" s="209"/>
      <c r="H15" s="209"/>
      <c r="I15" s="209"/>
      <c r="J15" s="209"/>
      <c r="K15" s="209"/>
      <c r="L15" s="210"/>
    </row>
    <row r="16" spans="1:29" s="84" customFormat="1" ht="86.25" customHeight="1" thickBot="1">
      <c r="A16" s="206" t="s">
        <v>328</v>
      </c>
      <c r="B16" s="211"/>
      <c r="C16" s="211"/>
      <c r="D16" s="211"/>
      <c r="E16" s="211"/>
      <c r="F16" s="211"/>
      <c r="G16" s="211"/>
      <c r="H16" s="211"/>
      <c r="I16" s="211"/>
      <c r="J16" s="211"/>
      <c r="K16" s="211"/>
      <c r="L16" s="212"/>
    </row>
    <row r="17" spans="1:15" s="83" customFormat="1" ht="13.5" thickBot="1">
      <c r="A17" s="203" t="s">
        <v>329</v>
      </c>
      <c r="B17" s="209"/>
      <c r="C17" s="209"/>
      <c r="D17" s="209"/>
      <c r="E17" s="209"/>
      <c r="F17" s="209"/>
      <c r="G17" s="209"/>
      <c r="H17" s="209"/>
      <c r="I17" s="209"/>
      <c r="J17" s="209"/>
      <c r="K17" s="209"/>
      <c r="L17" s="210"/>
    </row>
    <row r="18" spans="1:15" s="83" customFormat="1" ht="85.5" customHeight="1" thickBot="1">
      <c r="A18" s="206" t="s">
        <v>330</v>
      </c>
      <c r="B18" s="211"/>
      <c r="C18" s="211"/>
      <c r="D18" s="211"/>
      <c r="E18" s="211"/>
      <c r="F18" s="211"/>
      <c r="G18" s="211"/>
      <c r="H18" s="211"/>
      <c r="I18" s="211"/>
      <c r="J18" s="211"/>
      <c r="K18" s="211"/>
      <c r="L18" s="212"/>
    </row>
    <row r="19" spans="1:15" s="83" customFormat="1" ht="13.5" thickBot="1">
      <c r="A19" s="203" t="s">
        <v>342</v>
      </c>
      <c r="B19" s="209"/>
      <c r="C19" s="209"/>
      <c r="D19" s="209"/>
      <c r="E19" s="209"/>
      <c r="F19" s="209"/>
      <c r="G19" s="209"/>
      <c r="H19" s="209"/>
      <c r="I19" s="209"/>
      <c r="J19" s="209"/>
      <c r="K19" s="209"/>
      <c r="L19" s="210"/>
    </row>
    <row r="20" spans="1:15" s="83" customFormat="1" ht="96" customHeight="1" thickBot="1">
      <c r="A20" s="206" t="s">
        <v>343</v>
      </c>
      <c r="B20" s="211"/>
      <c r="C20" s="211"/>
      <c r="D20" s="211"/>
      <c r="E20" s="211"/>
      <c r="F20" s="211"/>
      <c r="G20" s="211"/>
      <c r="H20" s="211"/>
      <c r="I20" s="211"/>
      <c r="J20" s="211"/>
      <c r="K20" s="211"/>
      <c r="L20" s="212"/>
    </row>
    <row r="21" spans="1:15" ht="13.5" thickBot="1">
      <c r="A21" s="203" t="s">
        <v>349</v>
      </c>
      <c r="B21" s="209"/>
      <c r="C21" s="209"/>
      <c r="D21" s="209"/>
      <c r="E21" s="209"/>
      <c r="F21" s="209"/>
      <c r="G21" s="209"/>
      <c r="H21" s="209"/>
      <c r="I21" s="209"/>
      <c r="J21" s="209"/>
      <c r="K21" s="209"/>
      <c r="L21" s="210"/>
    </row>
    <row r="22" spans="1:15" ht="52.5" customHeight="1" thickBot="1">
      <c r="A22" s="206" t="s">
        <v>350</v>
      </c>
      <c r="B22" s="207"/>
      <c r="C22" s="207"/>
      <c r="D22" s="207"/>
      <c r="E22" s="207"/>
      <c r="F22" s="207"/>
      <c r="G22" s="207"/>
      <c r="H22" s="207"/>
      <c r="I22" s="207"/>
      <c r="J22" s="207"/>
      <c r="K22" s="207"/>
      <c r="L22" s="208"/>
    </row>
    <row r="23" spans="1:15" s="83" customFormat="1" ht="16.5" customHeight="1" thickBot="1">
      <c r="A23" s="203" t="s">
        <v>351</v>
      </c>
      <c r="B23" s="209"/>
      <c r="C23" s="209"/>
      <c r="D23" s="209"/>
      <c r="E23" s="209"/>
      <c r="F23" s="209"/>
      <c r="G23" s="209"/>
      <c r="H23" s="209"/>
      <c r="I23" s="209"/>
      <c r="J23" s="209"/>
      <c r="K23" s="209"/>
      <c r="L23" s="210"/>
    </row>
    <row r="24" spans="1:15" s="83" customFormat="1" ht="45.75" customHeight="1" thickBot="1">
      <c r="A24" s="206" t="s">
        <v>352</v>
      </c>
      <c r="B24" s="207"/>
      <c r="C24" s="207"/>
      <c r="D24" s="207"/>
      <c r="E24" s="207"/>
      <c r="F24" s="207"/>
      <c r="G24" s="207"/>
      <c r="H24" s="207"/>
      <c r="I24" s="207"/>
      <c r="J24" s="207"/>
      <c r="K24" s="207"/>
      <c r="L24" s="208"/>
      <c r="O24" s="138"/>
    </row>
    <row r="25" spans="1:15" ht="15.75" customHeight="1">
      <c r="A25" s="216"/>
      <c r="B25" s="216"/>
      <c r="C25" s="216"/>
      <c r="D25" s="216"/>
      <c r="E25" s="216"/>
      <c r="F25" s="216"/>
      <c r="G25" s="216"/>
      <c r="H25" s="216"/>
      <c r="I25" s="216"/>
      <c r="J25" s="216"/>
      <c r="K25" s="216"/>
      <c r="L25" s="216"/>
    </row>
    <row r="26" spans="1:15" ht="15.75" customHeight="1" thickBot="1">
      <c r="A26" s="217" t="s">
        <v>208</v>
      </c>
      <c r="B26" s="218"/>
      <c r="C26" s="218"/>
      <c r="D26" s="218"/>
      <c r="E26" s="218"/>
      <c r="F26" s="218"/>
      <c r="G26" s="218"/>
      <c r="H26" s="218"/>
      <c r="I26" s="218"/>
      <c r="J26" s="218"/>
      <c r="K26" s="218"/>
      <c r="L26" s="219"/>
    </row>
    <row r="27" spans="1:15" ht="13.5" thickBot="1">
      <c r="A27" s="203" t="s">
        <v>331</v>
      </c>
      <c r="B27" s="209"/>
      <c r="C27" s="209"/>
      <c r="D27" s="209"/>
      <c r="E27" s="209"/>
      <c r="F27" s="209"/>
      <c r="G27" s="209"/>
      <c r="H27" s="209"/>
      <c r="I27" s="209"/>
      <c r="J27" s="209"/>
      <c r="K27" s="209"/>
      <c r="L27" s="210"/>
    </row>
    <row r="28" spans="1:15" ht="85.5" customHeight="1" thickBot="1">
      <c r="A28" s="206" t="s">
        <v>332</v>
      </c>
      <c r="B28" s="211"/>
      <c r="C28" s="211"/>
      <c r="D28" s="211"/>
      <c r="E28" s="211"/>
      <c r="F28" s="211"/>
      <c r="G28" s="211"/>
      <c r="H28" s="211"/>
      <c r="I28" s="211"/>
      <c r="J28" s="211"/>
      <c r="K28" s="211"/>
      <c r="L28" s="212"/>
    </row>
    <row r="29" spans="1:15" ht="13.5" thickBot="1">
      <c r="A29" s="203" t="s">
        <v>344</v>
      </c>
      <c r="B29" s="209"/>
      <c r="C29" s="209"/>
      <c r="D29" s="209"/>
      <c r="E29" s="209"/>
      <c r="F29" s="209"/>
      <c r="G29" s="209"/>
      <c r="H29" s="209"/>
      <c r="I29" s="209"/>
      <c r="J29" s="209"/>
      <c r="K29" s="209"/>
      <c r="L29" s="210"/>
    </row>
    <row r="30" spans="1:15" ht="84" customHeight="1" thickBot="1">
      <c r="A30" s="206" t="s">
        <v>345</v>
      </c>
      <c r="B30" s="211"/>
      <c r="C30" s="211"/>
      <c r="D30" s="211"/>
      <c r="E30" s="211"/>
      <c r="F30" s="211"/>
      <c r="G30" s="211"/>
      <c r="H30" s="211"/>
      <c r="I30" s="211"/>
      <c r="J30" s="211"/>
      <c r="K30" s="211"/>
      <c r="L30" s="212"/>
    </row>
    <row r="31" spans="1:15" ht="13.5" thickBot="1">
      <c r="A31" s="203" t="s">
        <v>346</v>
      </c>
      <c r="B31" s="209"/>
      <c r="C31" s="209"/>
      <c r="D31" s="209"/>
      <c r="E31" s="209"/>
      <c r="F31" s="209"/>
      <c r="G31" s="209"/>
      <c r="H31" s="209"/>
      <c r="I31" s="209"/>
      <c r="J31" s="209"/>
      <c r="K31" s="209"/>
      <c r="L31" s="210"/>
    </row>
    <row r="32" spans="1:15" ht="63.75" customHeight="1" thickBot="1">
      <c r="A32" s="206" t="s">
        <v>347</v>
      </c>
      <c r="B32" s="211"/>
      <c r="C32" s="211"/>
      <c r="D32" s="211"/>
      <c r="E32" s="211"/>
      <c r="F32" s="211"/>
      <c r="G32" s="211"/>
      <c r="H32" s="211"/>
      <c r="I32" s="211"/>
      <c r="J32" s="211"/>
      <c r="K32" s="211"/>
      <c r="L32" s="212"/>
    </row>
    <row r="33" spans="1:12" ht="13.5" thickBot="1">
      <c r="A33" s="203" t="s">
        <v>361</v>
      </c>
      <c r="B33" s="209"/>
      <c r="C33" s="209"/>
      <c r="D33" s="209"/>
      <c r="E33" s="209"/>
      <c r="F33" s="209"/>
      <c r="G33" s="209"/>
      <c r="H33" s="209"/>
      <c r="I33" s="209"/>
      <c r="J33" s="209"/>
      <c r="K33" s="209"/>
      <c r="L33" s="210"/>
    </row>
    <row r="34" spans="1:12" ht="74.25" customHeight="1" thickBot="1">
      <c r="A34" s="206" t="s">
        <v>362</v>
      </c>
      <c r="B34" s="207"/>
      <c r="C34" s="207"/>
      <c r="D34" s="207"/>
      <c r="E34" s="207"/>
      <c r="F34" s="207"/>
      <c r="G34" s="207"/>
      <c r="H34" s="207"/>
      <c r="I34" s="207"/>
      <c r="J34" s="207"/>
      <c r="K34" s="207"/>
      <c r="L34" s="208"/>
    </row>
    <row r="35" spans="1:12" ht="12.75">
      <c r="A35" s="109"/>
      <c r="B35" s="110"/>
      <c r="C35" s="110"/>
      <c r="D35" s="110"/>
      <c r="E35" s="110"/>
      <c r="F35" s="110"/>
      <c r="G35" s="110"/>
      <c r="H35" s="110"/>
      <c r="I35" s="110"/>
      <c r="J35" s="110"/>
      <c r="K35" s="110"/>
      <c r="L35" s="110"/>
    </row>
    <row r="36" spans="1:12">
      <c r="A36" s="111" t="s">
        <v>49</v>
      </c>
      <c r="B36" s="112"/>
      <c r="C36" s="112"/>
    </row>
    <row r="38" spans="1:12">
      <c r="E38" s="138"/>
    </row>
  </sheetData>
  <mergeCells count="31">
    <mergeCell ref="A34:L34"/>
    <mergeCell ref="A10:L10"/>
    <mergeCell ref="A11:L11"/>
    <mergeCell ref="A12:L12"/>
    <mergeCell ref="A25:L25"/>
    <mergeCell ref="A29:L29"/>
    <mergeCell ref="A30:L30"/>
    <mergeCell ref="A31:L31"/>
    <mergeCell ref="A26:L26"/>
    <mergeCell ref="A27:L27"/>
    <mergeCell ref="A28:L28"/>
    <mergeCell ref="A33:L33"/>
    <mergeCell ref="A32:L32"/>
    <mergeCell ref="A17:L17"/>
    <mergeCell ref="A18:L18"/>
    <mergeCell ref="A4:L4"/>
    <mergeCell ref="A15:L15"/>
    <mergeCell ref="A16:L16"/>
    <mergeCell ref="A13:L13"/>
    <mergeCell ref="A14:L14"/>
    <mergeCell ref="A5:L5"/>
    <mergeCell ref="A6:L6"/>
    <mergeCell ref="A7:L7"/>
    <mergeCell ref="A8:L8"/>
    <mergeCell ref="A9:L9"/>
    <mergeCell ref="A21:L21"/>
    <mergeCell ref="A22:L22"/>
    <mergeCell ref="A23:L23"/>
    <mergeCell ref="A24:L24"/>
    <mergeCell ref="A19:L19"/>
    <mergeCell ref="A20:L20"/>
  </mergeCells>
  <phoneticPr fontId="97"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3" workbookViewId="0">
      <selection activeCell="Q18" sqref="Q18"/>
    </sheetView>
  </sheetViews>
  <sheetFormatPr defaultRowHeight="14.25"/>
  <cols>
    <col min="1" max="16384" width="9" style="84"/>
  </cols>
  <sheetData>
    <row r="1" spans="1:5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5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59" s="85" customFormat="1" ht="16.5" customHeight="1">
      <c r="A3" s="81"/>
      <c r="B3" s="81"/>
      <c r="C3" s="81"/>
      <c r="D3" s="81"/>
      <c r="E3" s="81"/>
      <c r="F3" s="81"/>
      <c r="G3" s="81"/>
      <c r="H3" s="81"/>
      <c r="I3" s="81"/>
      <c r="J3" s="81"/>
      <c r="K3" s="81"/>
      <c r="L3" s="81"/>
      <c r="M3" s="81"/>
      <c r="N3" s="87"/>
      <c r="O3" s="87"/>
      <c r="P3" s="87"/>
      <c r="Q3" s="87"/>
      <c r="R3" s="87"/>
      <c r="S3" s="87"/>
      <c r="T3" s="87"/>
      <c r="U3" s="87"/>
      <c r="V3" s="87"/>
      <c r="W3" s="87"/>
      <c r="X3" s="87"/>
      <c r="Y3" s="87"/>
      <c r="Z3" s="86"/>
      <c r="AA3" s="86"/>
      <c r="AB3" s="86"/>
      <c r="AC3" s="86"/>
    </row>
    <row r="4" spans="1:59" s="82" customFormat="1" thickBot="1">
      <c r="A4" s="213" t="s">
        <v>266</v>
      </c>
      <c r="B4" s="214"/>
      <c r="C4" s="214"/>
      <c r="D4" s="214"/>
      <c r="E4" s="214"/>
      <c r="F4" s="214"/>
      <c r="G4" s="214"/>
      <c r="H4" s="214"/>
      <c r="I4" s="214"/>
      <c r="J4" s="214"/>
      <c r="K4" s="214"/>
      <c r="L4" s="215"/>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1:59" ht="15" customHeight="1" thickBot="1">
      <c r="A5" s="203" t="s">
        <v>315</v>
      </c>
      <c r="B5" s="204"/>
      <c r="C5" s="204"/>
      <c r="D5" s="204"/>
      <c r="E5" s="204"/>
      <c r="F5" s="204"/>
      <c r="G5" s="204"/>
      <c r="H5" s="204"/>
      <c r="I5" s="204"/>
      <c r="J5" s="204"/>
      <c r="K5" s="204"/>
      <c r="L5" s="205"/>
    </row>
    <row r="6" spans="1:59" ht="101.25" customHeight="1" thickBot="1">
      <c r="A6" s="206" t="s">
        <v>308</v>
      </c>
      <c r="B6" s="207"/>
      <c r="C6" s="207"/>
      <c r="D6" s="207"/>
      <c r="E6" s="207"/>
      <c r="F6" s="207"/>
      <c r="G6" s="207"/>
      <c r="H6" s="207"/>
      <c r="I6" s="207"/>
      <c r="J6" s="207"/>
      <c r="K6" s="207"/>
      <c r="L6" s="208"/>
    </row>
    <row r="7" spans="1:59" ht="15" customHeight="1" thickBot="1">
      <c r="A7" s="203" t="s">
        <v>325</v>
      </c>
      <c r="B7" s="209"/>
      <c r="C7" s="209"/>
      <c r="D7" s="209"/>
      <c r="E7" s="209"/>
      <c r="F7" s="209"/>
      <c r="G7" s="209"/>
      <c r="H7" s="209"/>
      <c r="I7" s="209"/>
      <c r="J7" s="209"/>
      <c r="K7" s="209"/>
      <c r="L7" s="210"/>
    </row>
    <row r="8" spans="1:59" ht="75.75" customHeight="1" thickBot="1">
      <c r="A8" s="206" t="s">
        <v>326</v>
      </c>
      <c r="B8" s="207"/>
      <c r="C8" s="207"/>
      <c r="D8" s="207"/>
      <c r="E8" s="207"/>
      <c r="F8" s="207"/>
      <c r="G8" s="207"/>
      <c r="H8" s="207"/>
      <c r="I8" s="207"/>
      <c r="J8" s="207"/>
      <c r="K8" s="207"/>
      <c r="L8" s="208"/>
    </row>
    <row r="9" spans="1:59" ht="15" customHeight="1" thickBot="1">
      <c r="A9" s="203" t="s">
        <v>359</v>
      </c>
      <c r="B9" s="209"/>
      <c r="C9" s="209"/>
      <c r="D9" s="209"/>
      <c r="E9" s="209"/>
      <c r="F9" s="209"/>
      <c r="G9" s="209"/>
      <c r="H9" s="209"/>
      <c r="I9" s="209"/>
      <c r="J9" s="209"/>
      <c r="K9" s="209"/>
      <c r="L9" s="210"/>
    </row>
    <row r="10" spans="1:59" ht="34.5" customHeight="1" thickBot="1">
      <c r="A10" s="206" t="s">
        <v>360</v>
      </c>
      <c r="B10" s="207"/>
      <c r="C10" s="207"/>
      <c r="D10" s="207"/>
      <c r="E10" s="207"/>
      <c r="F10" s="207"/>
      <c r="G10" s="207"/>
      <c r="H10" s="207"/>
      <c r="I10" s="207"/>
      <c r="J10" s="207"/>
      <c r="K10" s="207"/>
      <c r="L10" s="208"/>
    </row>
    <row r="11" spans="1:59" ht="21" customHeight="1" thickBot="1">
      <c r="A11" s="203" t="s">
        <v>364</v>
      </c>
      <c r="B11" s="204"/>
      <c r="C11" s="204"/>
      <c r="D11" s="204"/>
      <c r="E11" s="204"/>
      <c r="F11" s="204"/>
      <c r="G11" s="204"/>
      <c r="H11" s="204"/>
      <c r="I11" s="204"/>
      <c r="J11" s="204"/>
      <c r="K11" s="204"/>
      <c r="L11" s="205"/>
    </row>
    <row r="12" spans="1:59" ht="66.75" customHeight="1" thickBot="1">
      <c r="A12" s="206" t="s">
        <v>365</v>
      </c>
      <c r="B12" s="207"/>
      <c r="C12" s="207"/>
      <c r="D12" s="207"/>
      <c r="E12" s="207"/>
      <c r="F12" s="207"/>
      <c r="G12" s="207"/>
      <c r="H12" s="207"/>
      <c r="I12" s="207"/>
      <c r="J12" s="207"/>
      <c r="K12" s="207"/>
      <c r="L12" s="208"/>
    </row>
    <row r="13" spans="1:59" ht="17.25" customHeight="1" thickBot="1">
      <c r="A13" s="203" t="s">
        <v>366</v>
      </c>
      <c r="B13" s="209"/>
      <c r="C13" s="209"/>
      <c r="D13" s="209"/>
      <c r="E13" s="209"/>
      <c r="F13" s="209"/>
      <c r="G13" s="209"/>
      <c r="H13" s="209"/>
      <c r="I13" s="209"/>
      <c r="J13" s="209"/>
      <c r="K13" s="209"/>
      <c r="L13" s="210"/>
    </row>
    <row r="14" spans="1:59" ht="63.75" customHeight="1" thickBot="1">
      <c r="A14" s="206" t="s">
        <v>367</v>
      </c>
      <c r="B14" s="211"/>
      <c r="C14" s="211"/>
      <c r="D14" s="211"/>
      <c r="E14" s="211"/>
      <c r="F14" s="211"/>
      <c r="G14" s="211"/>
      <c r="H14" s="211"/>
      <c r="I14" s="211"/>
      <c r="J14" s="211"/>
      <c r="K14" s="211"/>
      <c r="L14" s="212"/>
    </row>
    <row r="15" spans="1:59" ht="19.5" customHeight="1" thickBot="1">
      <c r="A15" s="203" t="s">
        <v>368</v>
      </c>
      <c r="B15" s="209"/>
      <c r="C15" s="209"/>
      <c r="D15" s="209"/>
      <c r="E15" s="209"/>
      <c r="F15" s="209"/>
      <c r="G15" s="209"/>
      <c r="H15" s="209"/>
      <c r="I15" s="209"/>
      <c r="J15" s="209"/>
      <c r="K15" s="209"/>
      <c r="L15" s="210"/>
    </row>
    <row r="16" spans="1:59" ht="111" customHeight="1" thickBot="1">
      <c r="A16" s="206" t="s">
        <v>369</v>
      </c>
      <c r="B16" s="211"/>
      <c r="C16" s="211"/>
      <c r="D16" s="211"/>
      <c r="E16" s="211"/>
      <c r="F16" s="211"/>
      <c r="G16" s="211"/>
      <c r="H16" s="211"/>
      <c r="I16" s="211"/>
      <c r="J16" s="211"/>
      <c r="K16" s="211"/>
      <c r="L16" s="212"/>
    </row>
    <row r="17" spans="1:12" ht="16.5" customHeight="1" thickBot="1">
      <c r="A17" s="203" t="s">
        <v>370</v>
      </c>
      <c r="B17" s="209"/>
      <c r="C17" s="209"/>
      <c r="D17" s="209"/>
      <c r="E17" s="209"/>
      <c r="F17" s="209"/>
      <c r="G17" s="209"/>
      <c r="H17" s="209"/>
      <c r="I17" s="209"/>
      <c r="J17" s="209"/>
      <c r="K17" s="209"/>
      <c r="L17" s="210"/>
    </row>
    <row r="18" spans="1:12" ht="78" customHeight="1" thickBot="1">
      <c r="A18" s="206" t="s">
        <v>371</v>
      </c>
      <c r="B18" s="211"/>
      <c r="C18" s="211"/>
      <c r="D18" s="211"/>
      <c r="E18" s="211"/>
      <c r="F18" s="211"/>
      <c r="G18" s="211"/>
      <c r="H18" s="211"/>
      <c r="I18" s="211"/>
      <c r="J18" s="211"/>
      <c r="K18" s="211"/>
      <c r="L18" s="212"/>
    </row>
    <row r="19" spans="1:12">
      <c r="A19" s="109"/>
      <c r="B19" s="109"/>
      <c r="C19" s="109"/>
      <c r="D19" s="109"/>
      <c r="E19" s="109"/>
      <c r="F19" s="109"/>
      <c r="G19" s="109"/>
      <c r="H19" s="109"/>
      <c r="I19" s="109"/>
      <c r="J19" s="109"/>
      <c r="K19" s="109"/>
      <c r="L19" s="109"/>
    </row>
    <row r="20" spans="1:12">
      <c r="A20" s="111" t="s">
        <v>211</v>
      </c>
      <c r="B20" s="113"/>
      <c r="C20" s="113"/>
      <c r="D20" s="101"/>
      <c r="E20" s="101"/>
      <c r="F20" s="101"/>
      <c r="G20" s="101"/>
      <c r="H20" s="101"/>
      <c r="I20" s="101"/>
      <c r="J20" s="101"/>
      <c r="K20" s="101"/>
      <c r="L20" s="101"/>
    </row>
  </sheetData>
  <mergeCells count="15">
    <mergeCell ref="A9:L9"/>
    <mergeCell ref="A4:L4"/>
    <mergeCell ref="A5:L5"/>
    <mergeCell ref="A6:L6"/>
    <mergeCell ref="A7:L7"/>
    <mergeCell ref="A8:L8"/>
    <mergeCell ref="A17:L17"/>
    <mergeCell ref="A18:L18"/>
    <mergeCell ref="A16:L16"/>
    <mergeCell ref="A10:L10"/>
    <mergeCell ref="A11:L11"/>
    <mergeCell ref="A12:L12"/>
    <mergeCell ref="A13:L13"/>
    <mergeCell ref="A14:L14"/>
    <mergeCell ref="A15:L15"/>
  </mergeCells>
  <phoneticPr fontId="4"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0" workbookViewId="0">
      <selection activeCell="O20" sqref="O20"/>
    </sheetView>
  </sheetViews>
  <sheetFormatPr defaultRowHeight="14.25"/>
  <cols>
    <col min="1" max="16384" width="9" style="84"/>
  </cols>
  <sheetData>
    <row r="1" spans="1:5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5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59" s="85" customFormat="1" ht="16.5" customHeight="1">
      <c r="A3" s="81"/>
      <c r="B3" s="81"/>
      <c r="C3" s="81"/>
      <c r="D3" s="81"/>
      <c r="E3" s="81"/>
      <c r="F3" s="81"/>
      <c r="G3" s="81"/>
      <c r="H3" s="81"/>
      <c r="I3" s="81"/>
      <c r="J3" s="81"/>
      <c r="K3" s="81"/>
      <c r="L3" s="81"/>
      <c r="M3" s="81"/>
      <c r="N3" s="87"/>
      <c r="O3" s="87"/>
      <c r="P3" s="87"/>
      <c r="Q3" s="87"/>
      <c r="R3" s="87"/>
      <c r="S3" s="87"/>
      <c r="T3" s="87"/>
      <c r="U3" s="87"/>
      <c r="V3" s="87"/>
      <c r="W3" s="87"/>
      <c r="X3" s="87"/>
      <c r="Y3" s="87"/>
      <c r="Z3" s="86"/>
      <c r="AA3" s="86"/>
      <c r="AB3" s="86"/>
      <c r="AC3" s="86"/>
    </row>
    <row r="4" spans="1:59" s="82" customFormat="1" thickBot="1">
      <c r="A4" s="213" t="s">
        <v>212</v>
      </c>
      <c r="B4" s="214"/>
      <c r="C4" s="214"/>
      <c r="D4" s="214"/>
      <c r="E4" s="214"/>
      <c r="F4" s="214"/>
      <c r="G4" s="214"/>
      <c r="H4" s="214"/>
      <c r="I4" s="214"/>
      <c r="J4" s="214"/>
      <c r="K4" s="214"/>
      <c r="L4" s="215"/>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1:59" ht="17.25" customHeight="1" thickBot="1">
      <c r="A5" s="203" t="s">
        <v>316</v>
      </c>
      <c r="B5" s="204"/>
      <c r="C5" s="204"/>
      <c r="D5" s="204"/>
      <c r="E5" s="204"/>
      <c r="F5" s="204"/>
      <c r="G5" s="204"/>
      <c r="H5" s="204"/>
      <c r="I5" s="204"/>
      <c r="J5" s="204"/>
      <c r="K5" s="204"/>
      <c r="L5" s="205"/>
    </row>
    <row r="6" spans="1:59" ht="57" customHeight="1" thickBot="1">
      <c r="A6" s="206" t="s">
        <v>317</v>
      </c>
      <c r="B6" s="207"/>
      <c r="C6" s="207"/>
      <c r="D6" s="207"/>
      <c r="E6" s="207"/>
      <c r="F6" s="207"/>
      <c r="G6" s="207"/>
      <c r="H6" s="207"/>
      <c r="I6" s="207"/>
      <c r="J6" s="207"/>
      <c r="K6" s="207"/>
      <c r="L6" s="208"/>
    </row>
    <row r="7" spans="1:59" ht="15" customHeight="1" thickBot="1">
      <c r="A7" s="203" t="s">
        <v>319</v>
      </c>
      <c r="B7" s="209"/>
      <c r="C7" s="209"/>
      <c r="D7" s="209"/>
      <c r="E7" s="209"/>
      <c r="F7" s="209"/>
      <c r="G7" s="209"/>
      <c r="H7" s="209"/>
      <c r="I7" s="209"/>
      <c r="J7" s="209"/>
      <c r="K7" s="209"/>
      <c r="L7" s="210"/>
    </row>
    <row r="8" spans="1:59" ht="67.5" customHeight="1" thickBot="1">
      <c r="A8" s="206" t="s">
        <v>320</v>
      </c>
      <c r="B8" s="211"/>
      <c r="C8" s="211"/>
      <c r="D8" s="211"/>
      <c r="E8" s="211"/>
      <c r="F8" s="211"/>
      <c r="G8" s="211"/>
      <c r="H8" s="211"/>
      <c r="I8" s="211"/>
      <c r="J8" s="211"/>
      <c r="K8" s="211"/>
      <c r="L8" s="212"/>
    </row>
    <row r="9" spans="1:59" ht="16.5" customHeight="1" thickBot="1">
      <c r="A9" s="203" t="s">
        <v>321</v>
      </c>
      <c r="B9" s="204"/>
      <c r="C9" s="204"/>
      <c r="D9" s="204"/>
      <c r="E9" s="204"/>
      <c r="F9" s="204"/>
      <c r="G9" s="204"/>
      <c r="H9" s="204"/>
      <c r="I9" s="204"/>
      <c r="J9" s="204"/>
      <c r="K9" s="204"/>
      <c r="L9" s="205"/>
    </row>
    <row r="10" spans="1:59" ht="69.75" customHeight="1" thickBot="1">
      <c r="A10" s="206" t="s">
        <v>322</v>
      </c>
      <c r="B10" s="207"/>
      <c r="C10" s="207"/>
      <c r="D10" s="207"/>
      <c r="E10" s="207"/>
      <c r="F10" s="207"/>
      <c r="G10" s="207"/>
      <c r="H10" s="207"/>
      <c r="I10" s="207"/>
      <c r="J10" s="207"/>
      <c r="K10" s="207"/>
      <c r="L10" s="208"/>
    </row>
    <row r="11" spans="1:59" ht="18.75" customHeight="1" thickBot="1">
      <c r="A11" s="203" t="s">
        <v>323</v>
      </c>
      <c r="B11" s="209"/>
      <c r="C11" s="209"/>
      <c r="D11" s="209"/>
      <c r="E11" s="209"/>
      <c r="F11" s="209"/>
      <c r="G11" s="209"/>
      <c r="H11" s="209"/>
      <c r="I11" s="209"/>
      <c r="J11" s="209"/>
      <c r="K11" s="209"/>
      <c r="L11" s="210"/>
    </row>
    <row r="12" spans="1:59" ht="114.75" customHeight="1" thickBot="1">
      <c r="A12" s="206" t="s">
        <v>324</v>
      </c>
      <c r="B12" s="211"/>
      <c r="C12" s="211"/>
      <c r="D12" s="211"/>
      <c r="E12" s="211"/>
      <c r="F12" s="211"/>
      <c r="G12" s="211"/>
      <c r="H12" s="211"/>
      <c r="I12" s="211"/>
      <c r="J12" s="211"/>
      <c r="K12" s="211"/>
      <c r="L12" s="212"/>
    </row>
    <row r="13" spans="1:59" ht="17.25" customHeight="1" thickBot="1">
      <c r="A13" s="203" t="s">
        <v>338</v>
      </c>
      <c r="B13" s="209"/>
      <c r="C13" s="209"/>
      <c r="D13" s="209"/>
      <c r="E13" s="209"/>
      <c r="F13" s="209"/>
      <c r="G13" s="209"/>
      <c r="H13" s="209"/>
      <c r="I13" s="209"/>
      <c r="J13" s="209"/>
      <c r="K13" s="209"/>
      <c r="L13" s="210"/>
    </row>
    <row r="14" spans="1:59" ht="88.5" customHeight="1" thickBot="1">
      <c r="A14" s="206" t="s">
        <v>339</v>
      </c>
      <c r="B14" s="211"/>
      <c r="C14" s="211"/>
      <c r="D14" s="211"/>
      <c r="E14" s="211"/>
      <c r="F14" s="211"/>
      <c r="G14" s="211"/>
      <c r="H14" s="211"/>
      <c r="I14" s="211"/>
      <c r="J14" s="211"/>
      <c r="K14" s="211"/>
      <c r="L14" s="212"/>
    </row>
    <row r="15" spans="1:59" ht="15" thickBot="1">
      <c r="A15" s="203" t="s">
        <v>340</v>
      </c>
      <c r="B15" s="209"/>
      <c r="C15" s="209"/>
      <c r="D15" s="209"/>
      <c r="E15" s="209"/>
      <c r="F15" s="209"/>
      <c r="G15" s="209"/>
      <c r="H15" s="209"/>
      <c r="I15" s="209"/>
      <c r="J15" s="209"/>
      <c r="K15" s="209"/>
      <c r="L15" s="210"/>
    </row>
    <row r="16" spans="1:59" ht="105.75" customHeight="1" thickBot="1">
      <c r="A16" s="206" t="s">
        <v>341</v>
      </c>
      <c r="B16" s="211"/>
      <c r="C16" s="211"/>
      <c r="D16" s="211"/>
      <c r="E16" s="211"/>
      <c r="F16" s="211"/>
      <c r="G16" s="211"/>
      <c r="H16" s="211"/>
      <c r="I16" s="211"/>
      <c r="J16" s="211"/>
      <c r="K16" s="211"/>
      <c r="L16" s="212"/>
    </row>
    <row r="17" spans="1:12" ht="15" thickBot="1">
      <c r="A17" s="203" t="s">
        <v>372</v>
      </c>
      <c r="B17" s="209"/>
      <c r="C17" s="209"/>
      <c r="D17" s="209"/>
      <c r="E17" s="209"/>
      <c r="F17" s="209"/>
      <c r="G17" s="209"/>
      <c r="H17" s="209"/>
      <c r="I17" s="209"/>
      <c r="J17" s="209"/>
      <c r="K17" s="209"/>
      <c r="L17" s="210"/>
    </row>
    <row r="18" spans="1:12" ht="82.5" customHeight="1" thickBot="1">
      <c r="A18" s="206" t="s">
        <v>373</v>
      </c>
      <c r="B18" s="211"/>
      <c r="C18" s="211"/>
      <c r="D18" s="211"/>
      <c r="E18" s="211"/>
      <c r="F18" s="211"/>
      <c r="G18" s="211"/>
      <c r="H18" s="211"/>
      <c r="I18" s="211"/>
      <c r="J18" s="211"/>
      <c r="K18" s="211"/>
      <c r="L18" s="212"/>
    </row>
    <row r="19" spans="1:12">
      <c r="A19" s="109"/>
      <c r="B19" s="109"/>
      <c r="C19" s="109"/>
      <c r="D19" s="109"/>
      <c r="E19" s="109"/>
      <c r="F19" s="109"/>
      <c r="G19" s="109"/>
      <c r="H19" s="109"/>
      <c r="I19" s="109"/>
      <c r="J19" s="109"/>
      <c r="K19" s="109"/>
      <c r="L19" s="109"/>
    </row>
    <row r="20" spans="1:12">
      <c r="A20" s="111" t="s">
        <v>213</v>
      </c>
      <c r="B20" s="113"/>
      <c r="C20" s="113"/>
      <c r="D20" s="101"/>
      <c r="E20" s="101"/>
      <c r="F20" s="101"/>
      <c r="G20" s="101"/>
      <c r="H20" s="101"/>
      <c r="I20" s="101"/>
      <c r="J20" s="101"/>
      <c r="K20" s="101"/>
      <c r="L20" s="101"/>
    </row>
  </sheetData>
  <mergeCells count="15">
    <mergeCell ref="A9:L9"/>
    <mergeCell ref="A10:L10"/>
    <mergeCell ref="A11:L11"/>
    <mergeCell ref="A12:L12"/>
    <mergeCell ref="A4:L4"/>
    <mergeCell ref="A7:L7"/>
    <mergeCell ref="A8:L8"/>
    <mergeCell ref="A5:L5"/>
    <mergeCell ref="A6:L6"/>
    <mergeCell ref="A13:L13"/>
    <mergeCell ref="A14:L14"/>
    <mergeCell ref="A17:L17"/>
    <mergeCell ref="A18:L18"/>
    <mergeCell ref="A16:L16"/>
    <mergeCell ref="A15:L15"/>
  </mergeCells>
  <phoneticPr fontId="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D21" sqref="D21:K21"/>
    </sheetView>
  </sheetViews>
  <sheetFormatPr defaultRowHeight="12"/>
  <cols>
    <col min="1" max="2" width="9" style="103"/>
    <col min="3" max="3" width="11.625" style="104" bestFit="1" customWidth="1"/>
    <col min="4" max="4" width="13.875" style="105" customWidth="1"/>
    <col min="5" max="5" width="12.125" style="105" customWidth="1"/>
    <col min="6" max="6" width="10.25" style="105" bestFit="1" customWidth="1"/>
    <col min="7" max="7" width="9.125" style="105" bestFit="1" customWidth="1"/>
    <col min="8" max="8" width="11.375" style="105" customWidth="1"/>
    <col min="9" max="9" width="10.25" style="105" bestFit="1" customWidth="1"/>
    <col min="10" max="10" width="9.125" style="105" bestFit="1" customWidth="1"/>
    <col min="11" max="11" width="20.375" style="103" customWidth="1"/>
    <col min="12" max="16384" width="9" style="102"/>
  </cols>
  <sheetData>
    <row r="1" spans="1:11" ht="15.75" customHeight="1"/>
    <row r="2" spans="1:11" ht="15.75" customHeight="1"/>
    <row r="4" spans="1:11" ht="23.25" customHeight="1">
      <c r="A4" s="222" t="s">
        <v>193</v>
      </c>
      <c r="B4" s="223"/>
      <c r="C4" s="223"/>
      <c r="D4" s="223"/>
      <c r="E4" s="223"/>
      <c r="F4" s="223"/>
      <c r="G4" s="223"/>
      <c r="H4" s="223"/>
      <c r="I4" s="223"/>
      <c r="J4" s="223"/>
      <c r="K4" s="224"/>
    </row>
    <row r="5" spans="1:11" ht="18.75" customHeight="1">
      <c r="A5" s="106"/>
      <c r="B5" s="107"/>
      <c r="C5" s="107"/>
      <c r="D5" s="107"/>
      <c r="E5" s="107" t="s">
        <v>87</v>
      </c>
      <c r="F5" s="107"/>
      <c r="G5" s="107"/>
      <c r="H5" s="107" t="s">
        <v>86</v>
      </c>
      <c r="I5" s="107"/>
      <c r="J5" s="107"/>
      <c r="K5" s="107"/>
    </row>
    <row r="6" spans="1:11" ht="20.25" customHeight="1">
      <c r="A6" s="107" t="s">
        <v>8</v>
      </c>
      <c r="B6" s="123" t="s">
        <v>162</v>
      </c>
      <c r="C6" s="107" t="s">
        <v>85</v>
      </c>
      <c r="D6" s="107" t="s">
        <v>84</v>
      </c>
      <c r="E6" s="107" t="s">
        <v>83</v>
      </c>
      <c r="F6" s="107" t="s">
        <v>82</v>
      </c>
      <c r="G6" s="107" t="s">
        <v>81</v>
      </c>
      <c r="H6" s="107" t="s">
        <v>83</v>
      </c>
      <c r="I6" s="107" t="s">
        <v>82</v>
      </c>
      <c r="J6" s="107" t="s">
        <v>81</v>
      </c>
      <c r="K6" s="107" t="s">
        <v>80</v>
      </c>
    </row>
    <row r="7" spans="1:11" ht="20.25" customHeight="1">
      <c r="A7" s="134" t="s">
        <v>263</v>
      </c>
      <c r="B7" s="134" t="s">
        <v>65</v>
      </c>
      <c r="C7" s="135">
        <v>41892</v>
      </c>
      <c r="D7" s="127">
        <v>4279.8662999999997</v>
      </c>
      <c r="E7" s="127">
        <v>21426.5281</v>
      </c>
      <c r="F7" s="127">
        <v>9297.5375000000004</v>
      </c>
      <c r="G7" s="127">
        <v>43.39264605356199</v>
      </c>
      <c r="H7" s="127">
        <v>21426.5281</v>
      </c>
      <c r="I7" s="127">
        <v>13577.4038</v>
      </c>
      <c r="J7" s="127">
        <v>63.367260139546353</v>
      </c>
      <c r="K7" s="134" t="s">
        <v>47</v>
      </c>
    </row>
    <row r="8" spans="1:11" ht="21" customHeight="1">
      <c r="A8" s="134" t="s">
        <v>264</v>
      </c>
      <c r="B8" s="134" t="s">
        <v>69</v>
      </c>
      <c r="C8" s="135">
        <v>41898</v>
      </c>
      <c r="D8" s="127">
        <v>8488.17</v>
      </c>
      <c r="E8" s="127">
        <v>22950</v>
      </c>
      <c r="F8" s="127">
        <v>14109.4494</v>
      </c>
      <c r="G8" s="127">
        <v>61.479082352941177</v>
      </c>
      <c r="H8" s="127">
        <v>22950</v>
      </c>
      <c r="I8" s="127">
        <v>22597.6194</v>
      </c>
      <c r="J8" s="127">
        <v>98.464572549019607</v>
      </c>
      <c r="K8" s="134" t="s">
        <v>48</v>
      </c>
    </row>
    <row r="9" spans="1:11" ht="21.75" customHeight="1">
      <c r="A9" s="134" t="s">
        <v>265</v>
      </c>
      <c r="B9" s="134" t="s">
        <v>67</v>
      </c>
      <c r="C9" s="135">
        <v>41907</v>
      </c>
      <c r="D9" s="127">
        <v>283.0188</v>
      </c>
      <c r="E9" s="127">
        <v>18618.137699999999</v>
      </c>
      <c r="F9" s="127">
        <v>16000</v>
      </c>
      <c r="G9" s="127">
        <v>85.93770364046668</v>
      </c>
      <c r="H9" s="127">
        <v>18618.137699999999</v>
      </c>
      <c r="I9" s="127">
        <v>16283.0188</v>
      </c>
      <c r="J9" s="127">
        <v>87.457827750409209</v>
      </c>
      <c r="K9" s="134" t="s">
        <v>47</v>
      </c>
    </row>
    <row r="10" spans="1:11" ht="19.5" customHeight="1">
      <c r="A10" s="134" t="s">
        <v>66</v>
      </c>
      <c r="B10" s="134" t="s">
        <v>65</v>
      </c>
      <c r="C10" s="135">
        <v>41907</v>
      </c>
      <c r="D10" s="127">
        <v>1546.6618000000001</v>
      </c>
      <c r="E10" s="127">
        <v>21426.5281</v>
      </c>
      <c r="F10" s="127">
        <v>13577.4038</v>
      </c>
      <c r="G10" s="127">
        <v>63.367260139546353</v>
      </c>
      <c r="H10" s="127">
        <v>21426.5281</v>
      </c>
      <c r="I10" s="127">
        <v>15124.0656</v>
      </c>
      <c r="J10" s="127">
        <v>70.585703523288032</v>
      </c>
      <c r="K10" s="134" t="s">
        <v>47</v>
      </c>
    </row>
    <row r="11" spans="1:11" ht="21.75" customHeight="1">
      <c r="A11" s="134" t="s">
        <v>64</v>
      </c>
      <c r="B11" s="134" t="s">
        <v>63</v>
      </c>
      <c r="C11" s="135">
        <v>41911</v>
      </c>
      <c r="D11" s="127">
        <v>2672.9265</v>
      </c>
      <c r="E11" s="127">
        <v>22156.26</v>
      </c>
      <c r="F11" s="127">
        <v>7709.3627999999999</v>
      </c>
      <c r="G11" s="127">
        <v>34.795415832816552</v>
      </c>
      <c r="H11" s="127">
        <v>22156.26</v>
      </c>
      <c r="I11" s="127">
        <v>10382.2893</v>
      </c>
      <c r="J11" s="127">
        <v>46.859394590964364</v>
      </c>
      <c r="K11" s="134" t="s">
        <v>62</v>
      </c>
    </row>
    <row r="12" spans="1:11" ht="21.75" customHeight="1">
      <c r="A12" s="134" t="s">
        <v>61</v>
      </c>
      <c r="B12" s="134" t="s">
        <v>60</v>
      </c>
      <c r="C12" s="135">
        <v>41925</v>
      </c>
      <c r="D12" s="127">
        <v>4257.5129999999999</v>
      </c>
      <c r="E12" s="127">
        <v>42389.280200000001</v>
      </c>
      <c r="F12" s="127">
        <v>38131.767200000002</v>
      </c>
      <c r="G12" s="127">
        <v>89.956156415224996</v>
      </c>
      <c r="H12" s="127">
        <v>42389.280200000001</v>
      </c>
      <c r="I12" s="127">
        <v>42389.280200000001</v>
      </c>
      <c r="J12" s="127">
        <v>100.00000000000001</v>
      </c>
      <c r="K12" s="134" t="s">
        <v>47</v>
      </c>
    </row>
    <row r="13" spans="1:11" ht="21.75" customHeight="1">
      <c r="A13" s="148" t="s">
        <v>257</v>
      </c>
      <c r="B13" s="148" t="s">
        <v>258</v>
      </c>
      <c r="C13" s="149">
        <v>41946</v>
      </c>
      <c r="D13" s="150">
        <v>1353.1004</v>
      </c>
      <c r="E13" s="150">
        <v>88210.847200000004</v>
      </c>
      <c r="F13" s="150">
        <v>45086.366699999999</v>
      </c>
      <c r="G13" s="150">
        <v>51.11204362177353</v>
      </c>
      <c r="H13" s="150">
        <v>88210.847200000004</v>
      </c>
      <c r="I13" s="150">
        <v>46439.467100000002</v>
      </c>
      <c r="J13" s="150">
        <v>52.645982409292628</v>
      </c>
      <c r="K13" s="134" t="s">
        <v>47</v>
      </c>
    </row>
    <row r="14" spans="1:11" ht="21.75" customHeight="1">
      <c r="A14" s="148" t="s">
        <v>64</v>
      </c>
      <c r="B14" s="148" t="s">
        <v>63</v>
      </c>
      <c r="C14" s="240">
        <v>41974</v>
      </c>
      <c r="D14" s="150">
        <v>4382.76</v>
      </c>
      <c r="E14" s="150">
        <v>22156.26</v>
      </c>
      <c r="F14" s="150">
        <v>10382.2893</v>
      </c>
      <c r="G14" s="150">
        <v>46.859394590964364</v>
      </c>
      <c r="H14" s="150">
        <v>22156.26</v>
      </c>
      <c r="I14" s="150">
        <v>14765.049300000001</v>
      </c>
      <c r="J14" s="150">
        <v>66.640530937983229</v>
      </c>
      <c r="K14" s="148" t="s">
        <v>47</v>
      </c>
    </row>
    <row r="15" spans="1:11" ht="12.75" customHeight="1"/>
    <row r="16" spans="1:11" ht="15">
      <c r="A16" s="225" t="s">
        <v>194</v>
      </c>
      <c r="B16" s="223"/>
      <c r="C16" s="223"/>
      <c r="D16" s="223"/>
      <c r="E16" s="223"/>
      <c r="F16" s="223"/>
      <c r="G16" s="223"/>
      <c r="H16" s="223"/>
      <c r="I16" s="223"/>
      <c r="J16" s="223"/>
      <c r="K16" s="224"/>
    </row>
    <row r="17" spans="1:11" ht="21" customHeight="1">
      <c r="A17" s="107" t="s">
        <v>8</v>
      </c>
      <c r="B17" s="123" t="s">
        <v>163</v>
      </c>
      <c r="C17" s="123" t="s">
        <v>262</v>
      </c>
      <c r="D17" s="229" t="s">
        <v>175</v>
      </c>
      <c r="E17" s="230"/>
      <c r="F17" s="230"/>
      <c r="G17" s="230"/>
      <c r="H17" s="230"/>
      <c r="I17" s="230"/>
      <c r="J17" s="230"/>
      <c r="K17" s="231"/>
    </row>
    <row r="18" spans="1:11" ht="47.25" customHeight="1">
      <c r="A18" s="122" t="s">
        <v>164</v>
      </c>
      <c r="B18" s="126" t="s">
        <v>179</v>
      </c>
      <c r="C18" s="125">
        <v>41843</v>
      </c>
      <c r="D18" s="220" t="s">
        <v>203</v>
      </c>
      <c r="E18" s="221"/>
      <c r="F18" s="221"/>
      <c r="G18" s="221"/>
      <c r="H18" s="221"/>
      <c r="I18" s="221"/>
      <c r="J18" s="221"/>
      <c r="K18" s="221"/>
    </row>
    <row r="19" spans="1:11" ht="30.75" customHeight="1">
      <c r="A19" s="122" t="s">
        <v>137</v>
      </c>
      <c r="B19" s="126" t="s">
        <v>180</v>
      </c>
      <c r="C19" s="125">
        <v>41817</v>
      </c>
      <c r="D19" s="226" t="s">
        <v>202</v>
      </c>
      <c r="E19" s="227"/>
      <c r="F19" s="227"/>
      <c r="G19" s="227"/>
      <c r="H19" s="227"/>
      <c r="I19" s="227"/>
      <c r="J19" s="227"/>
      <c r="K19" s="228"/>
    </row>
    <row r="20" spans="1:11" ht="43.5" customHeight="1">
      <c r="A20" s="122" t="s">
        <v>165</v>
      </c>
      <c r="B20" s="126" t="s">
        <v>181</v>
      </c>
      <c r="C20" s="125">
        <v>41804</v>
      </c>
      <c r="D20" s="220" t="s">
        <v>201</v>
      </c>
      <c r="E20" s="221"/>
      <c r="F20" s="221"/>
      <c r="G20" s="221"/>
      <c r="H20" s="221"/>
      <c r="I20" s="221"/>
      <c r="J20" s="221"/>
      <c r="K20" s="221"/>
    </row>
    <row r="21" spans="1:11" ht="30.75" customHeight="1">
      <c r="A21" s="122" t="s">
        <v>166</v>
      </c>
      <c r="B21" s="126" t="s">
        <v>182</v>
      </c>
      <c r="C21" s="125">
        <v>41779</v>
      </c>
      <c r="D21" s="220" t="s">
        <v>200</v>
      </c>
      <c r="E21" s="221"/>
      <c r="F21" s="221"/>
      <c r="G21" s="221"/>
      <c r="H21" s="221"/>
      <c r="I21" s="221"/>
      <c r="J21" s="221"/>
      <c r="K21" s="221"/>
    </row>
    <row r="22" spans="1:11" ht="52.5" customHeight="1">
      <c r="A22" s="122" t="s">
        <v>167</v>
      </c>
      <c r="B22" s="126" t="s">
        <v>183</v>
      </c>
      <c r="C22" s="125">
        <v>41740</v>
      </c>
      <c r="D22" s="220" t="s">
        <v>199</v>
      </c>
      <c r="E22" s="221"/>
      <c r="F22" s="221"/>
      <c r="G22" s="221"/>
      <c r="H22" s="221"/>
      <c r="I22" s="221"/>
      <c r="J22" s="221"/>
      <c r="K22" s="221"/>
    </row>
    <row r="23" spans="1:11" ht="32.25" customHeight="1">
      <c r="A23" s="122" t="s">
        <v>168</v>
      </c>
      <c r="B23" s="126" t="s">
        <v>184</v>
      </c>
      <c r="C23" s="125">
        <v>41730</v>
      </c>
      <c r="D23" s="220" t="s">
        <v>198</v>
      </c>
      <c r="E23" s="221"/>
      <c r="F23" s="221"/>
      <c r="G23" s="221"/>
      <c r="H23" s="221"/>
      <c r="I23" s="221"/>
      <c r="J23" s="221"/>
      <c r="K23" s="221"/>
    </row>
    <row r="24" spans="1:11" ht="42.75" customHeight="1">
      <c r="A24" s="122" t="s">
        <v>169</v>
      </c>
      <c r="B24" s="126" t="s">
        <v>185</v>
      </c>
      <c r="C24" s="125">
        <v>41689</v>
      </c>
      <c r="D24" s="220" t="s">
        <v>204</v>
      </c>
      <c r="E24" s="221"/>
      <c r="F24" s="221"/>
      <c r="G24" s="221"/>
      <c r="H24" s="221"/>
      <c r="I24" s="221"/>
      <c r="J24" s="221"/>
      <c r="K24" s="221"/>
    </row>
    <row r="25" spans="1:11" ht="42.75" customHeight="1">
      <c r="A25" s="122" t="s">
        <v>170</v>
      </c>
      <c r="B25" s="126" t="s">
        <v>186</v>
      </c>
      <c r="C25" s="125">
        <v>41667</v>
      </c>
      <c r="D25" s="220" t="s">
        <v>197</v>
      </c>
      <c r="E25" s="221"/>
      <c r="F25" s="221"/>
      <c r="G25" s="221"/>
      <c r="H25" s="221"/>
      <c r="I25" s="221"/>
      <c r="J25" s="221"/>
      <c r="K25" s="221"/>
    </row>
    <row r="26" spans="1:11" ht="30" customHeight="1">
      <c r="A26" s="122" t="s">
        <v>68</v>
      </c>
      <c r="B26" s="126" t="s">
        <v>187</v>
      </c>
      <c r="C26" s="125">
        <v>41617</v>
      </c>
      <c r="D26" s="220" t="s">
        <v>196</v>
      </c>
      <c r="E26" s="221"/>
      <c r="F26" s="221"/>
      <c r="G26" s="221"/>
      <c r="H26" s="221"/>
      <c r="I26" s="221"/>
      <c r="J26" s="221"/>
      <c r="K26" s="221"/>
    </row>
    <row r="27" spans="1:11" ht="39.75" customHeight="1">
      <c r="A27" s="122" t="s">
        <v>171</v>
      </c>
      <c r="B27" s="126" t="s">
        <v>188</v>
      </c>
      <c r="C27" s="125">
        <v>41590</v>
      </c>
      <c r="D27" s="220" t="s">
        <v>195</v>
      </c>
      <c r="E27" s="221"/>
      <c r="F27" s="221"/>
      <c r="G27" s="221"/>
      <c r="H27" s="221"/>
      <c r="I27" s="221"/>
      <c r="J27" s="221"/>
      <c r="K27" s="221"/>
    </row>
    <row r="28" spans="1:11" ht="30.75" customHeight="1">
      <c r="A28" s="122" t="s">
        <v>172</v>
      </c>
      <c r="B28" s="126" t="s">
        <v>189</v>
      </c>
      <c r="C28" s="125">
        <v>41544</v>
      </c>
      <c r="D28" s="220" t="s">
        <v>192</v>
      </c>
      <c r="E28" s="221"/>
      <c r="F28" s="221"/>
      <c r="G28" s="221"/>
      <c r="H28" s="221"/>
      <c r="I28" s="221"/>
      <c r="J28" s="221"/>
      <c r="K28" s="221"/>
    </row>
    <row r="29" spans="1:11" ht="39.75" customHeight="1">
      <c r="A29" s="122" t="s">
        <v>147</v>
      </c>
      <c r="B29" s="126" t="s">
        <v>190</v>
      </c>
      <c r="C29" s="125">
        <v>41535</v>
      </c>
      <c r="D29" s="226" t="s">
        <v>205</v>
      </c>
      <c r="E29" s="227"/>
      <c r="F29" s="227"/>
      <c r="G29" s="227"/>
      <c r="H29" s="227"/>
      <c r="I29" s="227"/>
      <c r="J29" s="227"/>
      <c r="K29" s="228"/>
    </row>
    <row r="30" spans="1:11" ht="41.25" customHeight="1">
      <c r="A30" s="122" t="s">
        <v>173</v>
      </c>
      <c r="B30" s="126" t="s">
        <v>178</v>
      </c>
      <c r="C30" s="125">
        <v>41526</v>
      </c>
      <c r="D30" s="226" t="s">
        <v>206</v>
      </c>
      <c r="E30" s="227"/>
      <c r="F30" s="227"/>
      <c r="G30" s="227"/>
      <c r="H30" s="227"/>
      <c r="I30" s="227"/>
      <c r="J30" s="227"/>
      <c r="K30" s="228"/>
    </row>
    <row r="31" spans="1:11" ht="39.75" customHeight="1">
      <c r="A31" s="122" t="s">
        <v>174</v>
      </c>
      <c r="B31" s="126" t="s">
        <v>177</v>
      </c>
      <c r="C31" s="125">
        <v>41508</v>
      </c>
      <c r="D31" s="220" t="s">
        <v>191</v>
      </c>
      <c r="E31" s="221"/>
      <c r="F31" s="221"/>
      <c r="G31" s="221"/>
      <c r="H31" s="221"/>
      <c r="I31" s="221"/>
      <c r="J31" s="221"/>
      <c r="K31" s="221"/>
    </row>
    <row r="32" spans="1:11" ht="27.75" customHeight="1">
      <c r="A32" s="122" t="s">
        <v>145</v>
      </c>
      <c r="B32" s="126" t="s">
        <v>176</v>
      </c>
      <c r="C32" s="125">
        <v>41464</v>
      </c>
      <c r="D32" s="220" t="s">
        <v>207</v>
      </c>
      <c r="E32" s="221"/>
      <c r="F32" s="221"/>
      <c r="G32" s="221"/>
      <c r="H32" s="221"/>
      <c r="I32" s="221"/>
      <c r="J32" s="221"/>
      <c r="K32" s="221"/>
    </row>
    <row r="33" spans="1:11" ht="13.5" customHeight="1">
      <c r="A33" s="129"/>
      <c r="B33" s="130"/>
      <c r="C33" s="131"/>
      <c r="D33" s="132"/>
      <c r="E33" s="133"/>
      <c r="F33" s="133"/>
      <c r="G33" s="133"/>
      <c r="H33" s="133"/>
      <c r="I33" s="133"/>
      <c r="J33" s="133"/>
      <c r="K33" s="133"/>
    </row>
    <row r="34" spans="1:11" ht="12.75">
      <c r="A34" s="121" t="s">
        <v>113</v>
      </c>
      <c r="C34" s="124"/>
    </row>
    <row r="35" spans="1:11">
      <c r="C35" s="124"/>
    </row>
  </sheetData>
  <mergeCells count="18">
    <mergeCell ref="D20:K20"/>
    <mergeCell ref="D17:K17"/>
    <mergeCell ref="D18:K18"/>
    <mergeCell ref="D31:K31"/>
    <mergeCell ref="D32:K32"/>
    <mergeCell ref="A4:K4"/>
    <mergeCell ref="A16:K16"/>
    <mergeCell ref="D30:K30"/>
    <mergeCell ref="D27:K27"/>
    <mergeCell ref="D28:K28"/>
    <mergeCell ref="D29:K29"/>
    <mergeCell ref="D26:K26"/>
    <mergeCell ref="D23:K23"/>
    <mergeCell ref="D24:K24"/>
    <mergeCell ref="D25:K25"/>
    <mergeCell ref="D22:K22"/>
    <mergeCell ref="D19:K19"/>
    <mergeCell ref="D21:K21"/>
  </mergeCells>
  <phoneticPr fontId="4"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selection activeCell="F100" sqref="F100"/>
    </sheetView>
  </sheetViews>
  <sheetFormatPr defaultRowHeight="12"/>
  <cols>
    <col min="1" max="2" width="9" style="151"/>
    <col min="3" max="3" width="12" style="151" customWidth="1"/>
    <col min="4" max="4" width="14.25" style="151" customWidth="1"/>
    <col min="5" max="5" width="10" style="151" customWidth="1"/>
    <col min="6" max="6" width="12.75" style="151" customWidth="1"/>
    <col min="7" max="7" width="10.125" style="151" customWidth="1"/>
    <col min="8" max="8" width="12.75" style="151" customWidth="1"/>
    <col min="9" max="9" width="10.375" style="151" customWidth="1"/>
    <col min="10" max="10" width="11.125" style="151" customWidth="1"/>
    <col min="11" max="11" width="11.75" style="151" customWidth="1"/>
    <col min="12" max="12" width="12.25" style="151" customWidth="1"/>
    <col min="13" max="13" width="17.125" style="151" customWidth="1"/>
    <col min="14" max="16384" width="9" style="151"/>
  </cols>
  <sheetData>
    <row r="1" spans="1:14" ht="14.25" customHeight="1"/>
    <row r="2" spans="1:14" ht="13.5" customHeight="1"/>
    <row r="3" spans="1:14" ht="13.5" customHeight="1"/>
    <row r="4" spans="1:14" ht="13.5" customHeight="1"/>
    <row r="5" spans="1:14" ht="17.25" customHeight="1">
      <c r="A5" s="106"/>
      <c r="B5" s="106"/>
      <c r="C5" s="222" t="s">
        <v>274</v>
      </c>
      <c r="D5" s="223"/>
      <c r="E5" s="224"/>
      <c r="F5" s="222" t="s">
        <v>275</v>
      </c>
      <c r="G5" s="223"/>
      <c r="H5" s="224"/>
      <c r="I5" s="222" t="s">
        <v>276</v>
      </c>
      <c r="J5" s="223"/>
      <c r="K5" s="224"/>
      <c r="L5" s="222" t="s">
        <v>277</v>
      </c>
      <c r="M5" s="223"/>
      <c r="N5" s="224"/>
    </row>
    <row r="6" spans="1:14" ht="28.5" customHeight="1">
      <c r="A6" s="107" t="s">
        <v>278</v>
      </c>
      <c r="B6" s="107" t="s">
        <v>279</v>
      </c>
      <c r="C6" s="107" t="s">
        <v>280</v>
      </c>
      <c r="D6" s="107" t="s">
        <v>295</v>
      </c>
      <c r="E6" s="107" t="s">
        <v>282</v>
      </c>
      <c r="F6" s="107" t="s">
        <v>280</v>
      </c>
      <c r="G6" s="107" t="s">
        <v>294</v>
      </c>
      <c r="H6" s="107" t="s">
        <v>282</v>
      </c>
      <c r="I6" s="107" t="s">
        <v>280</v>
      </c>
      <c r="J6" s="107" t="s">
        <v>295</v>
      </c>
      <c r="K6" s="107" t="s">
        <v>282</v>
      </c>
      <c r="L6" s="107" t="s">
        <v>280</v>
      </c>
      <c r="M6" s="107" t="s">
        <v>281</v>
      </c>
      <c r="N6" s="107" t="s">
        <v>282</v>
      </c>
    </row>
    <row r="7" spans="1:14">
      <c r="A7" s="239" t="s">
        <v>147</v>
      </c>
      <c r="B7" s="239" t="s">
        <v>152</v>
      </c>
      <c r="C7" s="161">
        <v>17211.313647999999</v>
      </c>
      <c r="D7" s="161">
        <v>11110.075202</v>
      </c>
      <c r="E7" s="161">
        <v>54.916265957422809</v>
      </c>
      <c r="F7" s="161">
        <v>6194.147602</v>
      </c>
      <c r="G7" s="161">
        <v>3472.7500270000005</v>
      </c>
      <c r="H7" s="161">
        <v>78.364338171236852</v>
      </c>
      <c r="I7" s="161">
        <v>6042.1536070000002</v>
      </c>
      <c r="J7" s="161">
        <v>3607.0300939999997</v>
      </c>
      <c r="K7" s="161">
        <v>67.510485067774454</v>
      </c>
      <c r="L7" s="161">
        <v>6042.1536070000002</v>
      </c>
      <c r="M7" s="161">
        <v>3607.0300939999997</v>
      </c>
      <c r="N7" s="161">
        <v>67.510485067774454</v>
      </c>
    </row>
    <row r="8" spans="1:14">
      <c r="A8" s="239" t="s">
        <v>141</v>
      </c>
      <c r="B8" s="239" t="s">
        <v>125</v>
      </c>
      <c r="C8" s="161">
        <v>3769730.9</v>
      </c>
      <c r="D8" s="161">
        <v>3750478.4</v>
      </c>
      <c r="E8" s="161">
        <v>0.51333451220516291</v>
      </c>
      <c r="F8" s="161">
        <v>-21004.9</v>
      </c>
      <c r="G8" s="161">
        <v>-77267.3</v>
      </c>
      <c r="H8" s="161">
        <v>72.815278908412736</v>
      </c>
      <c r="I8" s="161">
        <v>117131.1</v>
      </c>
      <c r="J8" s="161">
        <v>32924.400000000001</v>
      </c>
      <c r="K8" s="161">
        <v>255.75773590407115</v>
      </c>
      <c r="L8" s="161">
        <v>112820.6</v>
      </c>
      <c r="M8" s="161">
        <v>31001.200000000001</v>
      </c>
      <c r="N8" s="161">
        <v>263.92333200005163</v>
      </c>
    </row>
    <row r="9" spans="1:14">
      <c r="A9" s="239" t="s">
        <v>375</v>
      </c>
      <c r="B9" s="239" t="s">
        <v>376</v>
      </c>
      <c r="C9" s="161">
        <v>75724.504996999996</v>
      </c>
      <c r="D9" s="161">
        <v>67107.474002000003</v>
      </c>
      <c r="E9" s="161">
        <v>12.840642749782507</v>
      </c>
      <c r="F9" s="161">
        <v>3791.686972</v>
      </c>
      <c r="G9" s="161">
        <v>4292.9664380000004</v>
      </c>
      <c r="H9" s="161">
        <v>-11.676761820517182</v>
      </c>
      <c r="I9" s="161">
        <v>3076.7715720000001</v>
      </c>
      <c r="J9" s="161">
        <v>4291.7543750000004</v>
      </c>
      <c r="K9" s="161">
        <v>-28.309700342531841</v>
      </c>
      <c r="L9" s="161">
        <v>2620.7925969999997</v>
      </c>
      <c r="M9" s="161">
        <v>4175.7970810000006</v>
      </c>
      <c r="N9" s="161">
        <v>-37.238506896690865</v>
      </c>
    </row>
    <row r="10" spans="1:14">
      <c r="A10" s="239" t="s">
        <v>377</v>
      </c>
      <c r="B10" s="239" t="s">
        <v>378</v>
      </c>
      <c r="C10" s="161">
        <v>28224.868697000002</v>
      </c>
      <c r="D10" s="161">
        <v>12665.103654</v>
      </c>
      <c r="E10" s="161">
        <v>122.85541017333708</v>
      </c>
      <c r="F10" s="161">
        <v>9222.1214170000003</v>
      </c>
      <c r="G10" s="161">
        <v>7743.9065680000003</v>
      </c>
      <c r="H10" s="161">
        <v>19.088748502059662</v>
      </c>
      <c r="I10" s="161">
        <v>8521.5070250000008</v>
      </c>
      <c r="J10" s="161">
        <v>7451.7883170000005</v>
      </c>
      <c r="K10" s="161">
        <v>14.355194518336184</v>
      </c>
      <c r="L10" s="161">
        <v>7643.8347560000002</v>
      </c>
      <c r="M10" s="161">
        <v>7311.380701000001</v>
      </c>
      <c r="N10" s="161">
        <v>4.5470762444982302</v>
      </c>
    </row>
    <row r="11" spans="1:14">
      <c r="A11" s="239" t="s">
        <v>164</v>
      </c>
      <c r="B11" s="239" t="s">
        <v>379</v>
      </c>
      <c r="C11" s="161">
        <v>291276.80361399997</v>
      </c>
      <c r="D11" s="161">
        <v>330879.60908899998</v>
      </c>
      <c r="E11" s="161">
        <v>-11.968947129754266</v>
      </c>
      <c r="F11" s="161">
        <v>9246.1658559999996</v>
      </c>
      <c r="G11" s="161">
        <v>7360.9981930000004</v>
      </c>
      <c r="H11" s="161">
        <v>25.610217711949918</v>
      </c>
      <c r="I11" s="161">
        <v>10154.342459</v>
      </c>
      <c r="J11" s="161">
        <v>7506.6603079999995</v>
      </c>
      <c r="K11" s="161">
        <v>35.271106488971022</v>
      </c>
      <c r="L11" s="161">
        <v>10712.950806999999</v>
      </c>
      <c r="M11" s="161">
        <v>7837.0081900000005</v>
      </c>
      <c r="N11" s="161">
        <v>36.696945406662877</v>
      </c>
    </row>
    <row r="12" spans="1:14">
      <c r="A12" s="239" t="s">
        <v>142</v>
      </c>
      <c r="B12" s="239" t="s">
        <v>215</v>
      </c>
      <c r="C12" s="161">
        <v>17796.405615</v>
      </c>
      <c r="D12" s="161">
        <v>17121.488249000002</v>
      </c>
      <c r="E12" s="161">
        <v>3.9419316602890353</v>
      </c>
      <c r="F12" s="161">
        <v>-24.883466000000002</v>
      </c>
      <c r="G12" s="161">
        <v>1012.9852089999999</v>
      </c>
      <c r="H12" s="161">
        <v>-102.45644909510223</v>
      </c>
      <c r="I12" s="161">
        <v>107.309545</v>
      </c>
      <c r="J12" s="161">
        <v>1464.676054</v>
      </c>
      <c r="K12" s="161">
        <v>-92.67349631975344</v>
      </c>
      <c r="L12" s="161">
        <v>209.87068100000002</v>
      </c>
      <c r="M12" s="161">
        <v>1434.5702229999999</v>
      </c>
      <c r="N12" s="161">
        <v>-85.37048395155486</v>
      </c>
    </row>
    <row r="13" spans="1:14">
      <c r="A13" s="239" t="s">
        <v>380</v>
      </c>
      <c r="B13" s="239" t="s">
        <v>381</v>
      </c>
      <c r="C13" s="161">
        <v>1685159.628182</v>
      </c>
      <c r="D13" s="161">
        <v>1317808.329289</v>
      </c>
      <c r="E13" s="161">
        <v>27.875927836273263</v>
      </c>
      <c r="F13" s="161">
        <v>19507.335465</v>
      </c>
      <c r="G13" s="161">
        <v>-9305.3787769999999</v>
      </c>
      <c r="H13" s="161">
        <v>309.63505014128026</v>
      </c>
      <c r="I13" s="161">
        <v>8488.8039939999999</v>
      </c>
      <c r="J13" s="161">
        <v>-9945.4662650000009</v>
      </c>
      <c r="K13" s="161">
        <v>185.35350447946041</v>
      </c>
      <c r="L13" s="161">
        <v>19135.473159999998</v>
      </c>
      <c r="M13" s="161">
        <v>-5021.257869</v>
      </c>
      <c r="N13" s="161">
        <v>481.08923419642838</v>
      </c>
    </row>
    <row r="14" spans="1:14">
      <c r="A14" s="239" t="s">
        <v>165</v>
      </c>
      <c r="B14" s="239" t="s">
        <v>216</v>
      </c>
      <c r="C14" s="161">
        <v>44562.721329</v>
      </c>
      <c r="D14" s="161">
        <v>42706.498985999999</v>
      </c>
      <c r="E14" s="161">
        <v>4.3464633886484263</v>
      </c>
      <c r="F14" s="161">
        <v>-7043.5408939999998</v>
      </c>
      <c r="G14" s="161">
        <v>-6388.4302700000007</v>
      </c>
      <c r="H14" s="161">
        <v>-10.254641536535061</v>
      </c>
      <c r="I14" s="161">
        <v>-7073.1260510000002</v>
      </c>
      <c r="J14" s="161">
        <v>4633.2184700000007</v>
      </c>
      <c r="K14" s="161">
        <v>-252.66118135370377</v>
      </c>
      <c r="L14" s="161">
        <v>-5918.7646530000002</v>
      </c>
      <c r="M14" s="161">
        <v>5023.4712140000001</v>
      </c>
      <c r="N14" s="161">
        <v>-217.82220701304888</v>
      </c>
    </row>
    <row r="15" spans="1:14">
      <c r="A15" s="239" t="s">
        <v>149</v>
      </c>
      <c r="B15" s="239" t="s">
        <v>217</v>
      </c>
      <c r="C15" s="161">
        <v>0</v>
      </c>
      <c r="D15" s="161">
        <v>715.83545599999991</v>
      </c>
      <c r="E15" s="161">
        <v>-100</v>
      </c>
      <c r="F15" s="161">
        <v>-111.69068999999999</v>
      </c>
      <c r="G15" s="161">
        <v>77.062043000000003</v>
      </c>
      <c r="H15" s="161">
        <v>-244.93606145375614</v>
      </c>
      <c r="I15" s="161">
        <v>-109.44473000000001</v>
      </c>
      <c r="J15" s="161">
        <v>37.795460999999996</v>
      </c>
      <c r="K15" s="161">
        <v>-389.57109426446743</v>
      </c>
      <c r="L15" s="161">
        <v>-109.44473000000001</v>
      </c>
      <c r="M15" s="161">
        <v>37.795460999999996</v>
      </c>
      <c r="N15" s="161">
        <v>-389.57109426446743</v>
      </c>
    </row>
    <row r="16" spans="1:14">
      <c r="A16" s="239" t="s">
        <v>150</v>
      </c>
      <c r="B16" s="239" t="s">
        <v>218</v>
      </c>
      <c r="C16" s="161">
        <v>58559.382258000005</v>
      </c>
      <c r="D16" s="161">
        <v>53230.747304000004</v>
      </c>
      <c r="E16" s="161">
        <v>10.010445511065711</v>
      </c>
      <c r="F16" s="161">
        <v>1062.871774</v>
      </c>
      <c r="G16" s="161">
        <v>-863.02783599999998</v>
      </c>
      <c r="H16" s="161">
        <v>223.15614047007401</v>
      </c>
      <c r="I16" s="161">
        <v>2158.6553089999998</v>
      </c>
      <c r="J16" s="161">
        <v>1066.603797</v>
      </c>
      <c r="K16" s="161">
        <v>102.38586390481413</v>
      </c>
      <c r="L16" s="161">
        <v>1974.2577739999999</v>
      </c>
      <c r="M16" s="161">
        <v>1359.981683</v>
      </c>
      <c r="N16" s="161">
        <v>45.167967971815685</v>
      </c>
    </row>
    <row r="17" spans="1:14">
      <c r="A17" s="239" t="s">
        <v>382</v>
      </c>
      <c r="B17" s="239" t="s">
        <v>383</v>
      </c>
      <c r="C17" s="161">
        <v>39760.413707</v>
      </c>
      <c r="D17" s="161">
        <v>39959.843179000003</v>
      </c>
      <c r="E17" s="161">
        <v>-0.49907471134623749</v>
      </c>
      <c r="F17" s="161">
        <v>2759.1958640000003</v>
      </c>
      <c r="G17" s="161">
        <v>1767.0964960000001</v>
      </c>
      <c r="H17" s="161">
        <v>56.142908451559748</v>
      </c>
      <c r="I17" s="161">
        <v>5570.4676890000001</v>
      </c>
      <c r="J17" s="161">
        <v>3995.3955170000004</v>
      </c>
      <c r="K17" s="161">
        <v>39.422183994005806</v>
      </c>
      <c r="L17" s="161">
        <v>5669.7700079999995</v>
      </c>
      <c r="M17" s="161">
        <v>3960.8025320000002</v>
      </c>
      <c r="N17" s="161">
        <v>43.147000189808992</v>
      </c>
    </row>
    <row r="18" spans="1:14">
      <c r="A18" s="239" t="s">
        <v>219</v>
      </c>
      <c r="B18" s="239" t="s">
        <v>220</v>
      </c>
      <c r="C18" s="161">
        <v>16020.794713999998</v>
      </c>
      <c r="D18" s="161">
        <v>18234.984109000001</v>
      </c>
      <c r="E18" s="161">
        <v>-12.142535369181786</v>
      </c>
      <c r="F18" s="161">
        <v>3432.4677670000001</v>
      </c>
      <c r="G18" s="161">
        <v>7675.8816760000009</v>
      </c>
      <c r="H18" s="161">
        <v>-55.28242992942144</v>
      </c>
      <c r="I18" s="161">
        <v>3403.6880380000002</v>
      </c>
      <c r="J18" s="161">
        <v>7104.1013090000006</v>
      </c>
      <c r="K18" s="161">
        <v>-52.088407949814055</v>
      </c>
      <c r="L18" s="161">
        <v>3768.723954</v>
      </c>
      <c r="M18" s="161">
        <v>7104.1013090000006</v>
      </c>
      <c r="N18" s="161">
        <v>-46.950025202688174</v>
      </c>
    </row>
    <row r="19" spans="1:14">
      <c r="A19" s="239" t="s">
        <v>384</v>
      </c>
      <c r="B19" s="239" t="s">
        <v>385</v>
      </c>
      <c r="C19" s="161">
        <v>60659.136807000003</v>
      </c>
      <c r="D19" s="161">
        <v>51110.505622000004</v>
      </c>
      <c r="E19" s="161">
        <v>18.68232581305141</v>
      </c>
      <c r="F19" s="161">
        <v>10720.532417</v>
      </c>
      <c r="G19" s="161">
        <v>7850.4769349999997</v>
      </c>
      <c r="H19" s="161">
        <v>36.558995151037927</v>
      </c>
      <c r="I19" s="161">
        <v>10028.896182999999</v>
      </c>
      <c r="J19" s="161">
        <v>7141.7608150000005</v>
      </c>
      <c r="K19" s="161">
        <v>40.426099988340177</v>
      </c>
      <c r="L19" s="161">
        <v>10028.896182999999</v>
      </c>
      <c r="M19" s="161">
        <v>7141.7608150000005</v>
      </c>
      <c r="N19" s="161">
        <v>40.426099988340177</v>
      </c>
    </row>
    <row r="20" spans="1:14">
      <c r="A20" s="239" t="s">
        <v>386</v>
      </c>
      <c r="B20" s="239" t="s">
        <v>128</v>
      </c>
      <c r="C20" s="161">
        <v>33590.268941000002</v>
      </c>
      <c r="D20" s="161">
        <v>34981.101695999998</v>
      </c>
      <c r="E20" s="161">
        <v>-3.9759546943000776</v>
      </c>
      <c r="F20" s="161">
        <v>-3629.9931299999998</v>
      </c>
      <c r="G20" s="161">
        <v>-129.90506200000002</v>
      </c>
      <c r="H20" s="161">
        <v>-2694.3430949596095</v>
      </c>
      <c r="I20" s="161">
        <v>-2811.0169879999999</v>
      </c>
      <c r="J20" s="161">
        <v>924.37938200000008</v>
      </c>
      <c r="K20" s="161">
        <v>-404.09775928991894</v>
      </c>
      <c r="L20" s="161">
        <v>-2838.8878289999998</v>
      </c>
      <c r="M20" s="161">
        <v>1045.9187589999999</v>
      </c>
      <c r="N20" s="161">
        <v>-371.42527128151448</v>
      </c>
    </row>
    <row r="21" spans="1:14">
      <c r="A21" s="239" t="s">
        <v>145</v>
      </c>
      <c r="B21" s="239" t="s">
        <v>221</v>
      </c>
      <c r="C21" s="161">
        <v>12055.742232999999</v>
      </c>
      <c r="D21" s="161">
        <v>13520.286811000002</v>
      </c>
      <c r="E21" s="161">
        <v>-10.832200518175846</v>
      </c>
      <c r="F21" s="161">
        <v>1919.816904</v>
      </c>
      <c r="G21" s="161">
        <v>2983.6758380000001</v>
      </c>
      <c r="H21" s="161">
        <v>-35.655982478080453</v>
      </c>
      <c r="I21" s="161">
        <v>1532.4114849999999</v>
      </c>
      <c r="J21" s="161">
        <v>2494.914221</v>
      </c>
      <c r="K21" s="161">
        <v>-38.578590313786989</v>
      </c>
      <c r="L21" s="161">
        <v>1564.0178069999999</v>
      </c>
      <c r="M21" s="161">
        <v>2494.914221</v>
      </c>
      <c r="N21" s="161">
        <v>-37.311760306808559</v>
      </c>
    </row>
    <row r="22" spans="1:14">
      <c r="A22" s="239" t="s">
        <v>387</v>
      </c>
      <c r="B22" s="239" t="s">
        <v>388</v>
      </c>
      <c r="C22" s="161">
        <v>26308.771238999998</v>
      </c>
      <c r="D22" s="161">
        <v>26903.241867000001</v>
      </c>
      <c r="E22" s="161">
        <v>-2.2096616866430181</v>
      </c>
      <c r="F22" s="161">
        <v>-1062.760076</v>
      </c>
      <c r="G22" s="161">
        <v>6205.2215079999996</v>
      </c>
      <c r="H22" s="161">
        <v>-117.12686766507609</v>
      </c>
      <c r="I22" s="161">
        <v>-289.956163</v>
      </c>
      <c r="J22" s="161">
        <v>7125.3718250000002</v>
      </c>
      <c r="K22" s="161">
        <v>-104.06934781961361</v>
      </c>
      <c r="L22" s="161">
        <v>-706.598161</v>
      </c>
      <c r="M22" s="161">
        <v>6549.6086679999999</v>
      </c>
      <c r="N22" s="161">
        <v>-110.78840274003375</v>
      </c>
    </row>
    <row r="23" spans="1:14">
      <c r="A23" s="239" t="s">
        <v>222</v>
      </c>
      <c r="B23" s="239" t="s">
        <v>223</v>
      </c>
      <c r="C23" s="161">
        <v>84409.139899999995</v>
      </c>
      <c r="D23" s="161">
        <v>44135.99325</v>
      </c>
      <c r="E23" s="161">
        <v>91.247853927021339</v>
      </c>
      <c r="F23" s="161">
        <v>6193.7562639999996</v>
      </c>
      <c r="G23" s="161">
        <v>978.94928200000004</v>
      </c>
      <c r="H23" s="161">
        <v>532.69429559681726</v>
      </c>
      <c r="I23" s="161">
        <v>5213.9099040000001</v>
      </c>
      <c r="J23" s="161">
        <v>1475.4587320000001</v>
      </c>
      <c r="K23" s="161">
        <v>253.37551575790195</v>
      </c>
      <c r="L23" s="161">
        <v>5213.9099040000001</v>
      </c>
      <c r="M23" s="161">
        <v>1475.4587320000001</v>
      </c>
      <c r="N23" s="161">
        <v>253.37551575790195</v>
      </c>
    </row>
    <row r="24" spans="1:14">
      <c r="A24" s="239" t="s">
        <v>224</v>
      </c>
      <c r="B24" s="239" t="s">
        <v>225</v>
      </c>
      <c r="C24" s="161">
        <v>64769.184695000004</v>
      </c>
      <c r="D24" s="161">
        <v>41910.068431</v>
      </c>
      <c r="E24" s="161">
        <v>54.543256834893626</v>
      </c>
      <c r="F24" s="161">
        <v>7608.4959709999994</v>
      </c>
      <c r="G24" s="161">
        <v>4779.146017</v>
      </c>
      <c r="H24" s="161">
        <v>59.201998514706588</v>
      </c>
      <c r="I24" s="161">
        <v>11786.366714</v>
      </c>
      <c r="J24" s="161">
        <v>8257.3737419999998</v>
      </c>
      <c r="K24" s="161">
        <v>42.737474192917553</v>
      </c>
      <c r="L24" s="161">
        <v>11679.433923999999</v>
      </c>
      <c r="M24" s="161">
        <v>8249.5003059999999</v>
      </c>
      <c r="N24" s="161">
        <v>41.577471250050756</v>
      </c>
    </row>
    <row r="25" spans="1:14">
      <c r="A25" s="239" t="s">
        <v>226</v>
      </c>
      <c r="B25" s="239" t="s">
        <v>227</v>
      </c>
      <c r="C25" s="161">
        <v>11384.757812</v>
      </c>
      <c r="D25" s="161">
        <v>10902.314816</v>
      </c>
      <c r="E25" s="161">
        <v>4.4251427714413181</v>
      </c>
      <c r="F25" s="161">
        <v>-2305.448531</v>
      </c>
      <c r="G25" s="161">
        <v>-2779.221583</v>
      </c>
      <c r="H25" s="161">
        <v>17.046969370775788</v>
      </c>
      <c r="I25" s="161">
        <v>-1978.370279</v>
      </c>
      <c r="J25" s="161">
        <v>-2336.0516120000002</v>
      </c>
      <c r="K25" s="161">
        <v>15.311362607000492</v>
      </c>
      <c r="L25" s="161">
        <v>-1663.955162</v>
      </c>
      <c r="M25" s="161">
        <v>-2336.128882</v>
      </c>
      <c r="N25" s="161">
        <v>28.772972466507952</v>
      </c>
    </row>
    <row r="26" spans="1:14">
      <c r="A26" s="239" t="s">
        <v>166</v>
      </c>
      <c r="B26" s="239" t="s">
        <v>389</v>
      </c>
      <c r="C26" s="161">
        <v>28566.036725999998</v>
      </c>
      <c r="D26" s="161">
        <v>22244.136177</v>
      </c>
      <c r="E26" s="161">
        <v>28.420526194839248</v>
      </c>
      <c r="F26" s="161">
        <v>4153.663485</v>
      </c>
      <c r="G26" s="161">
        <v>2256.5427</v>
      </c>
      <c r="H26" s="161">
        <v>84.07200914035441</v>
      </c>
      <c r="I26" s="161">
        <v>4233.6443850000005</v>
      </c>
      <c r="J26" s="161">
        <v>2235.3025120000002</v>
      </c>
      <c r="K26" s="161">
        <v>89.39916911792028</v>
      </c>
      <c r="L26" s="161">
        <v>3479.0782880000002</v>
      </c>
      <c r="M26" s="161">
        <v>1882.4884730000001</v>
      </c>
      <c r="N26" s="161">
        <v>84.81272729684332</v>
      </c>
    </row>
    <row r="27" spans="1:14">
      <c r="A27" s="239" t="s">
        <v>68</v>
      </c>
      <c r="B27" s="239" t="s">
        <v>67</v>
      </c>
      <c r="C27" s="161">
        <v>122755.26822500001</v>
      </c>
      <c r="D27" s="161">
        <v>106005.138538</v>
      </c>
      <c r="E27" s="161">
        <v>15.801243145392935</v>
      </c>
      <c r="F27" s="161">
        <v>9978.5760060000011</v>
      </c>
      <c r="G27" s="161">
        <v>4604.617131</v>
      </c>
      <c r="H27" s="161">
        <v>116.70805024853219</v>
      </c>
      <c r="I27" s="161">
        <v>9650.1182680000002</v>
      </c>
      <c r="J27" s="161">
        <v>9214.9140779999998</v>
      </c>
      <c r="K27" s="161">
        <v>4.7228241773737389</v>
      </c>
      <c r="L27" s="161">
        <v>9650.1182680000002</v>
      </c>
      <c r="M27" s="161">
        <v>9214.9140779999998</v>
      </c>
      <c r="N27" s="161">
        <v>4.7228241773737389</v>
      </c>
    </row>
    <row r="28" spans="1:14">
      <c r="A28" s="239" t="s">
        <v>64</v>
      </c>
      <c r="B28" s="239" t="s">
        <v>63</v>
      </c>
      <c r="C28" s="161">
        <v>15380.948219999998</v>
      </c>
      <c r="D28" s="161">
        <v>12643.840681</v>
      </c>
      <c r="E28" s="161">
        <v>21.647754096688928</v>
      </c>
      <c r="F28" s="161">
        <v>2485.96938</v>
      </c>
      <c r="G28" s="161">
        <v>691.067859</v>
      </c>
      <c r="H28" s="161">
        <v>259.7286934451397</v>
      </c>
      <c r="I28" s="161">
        <v>2497.2943690000002</v>
      </c>
      <c r="J28" s="161">
        <v>1593.064433</v>
      </c>
      <c r="K28" s="161">
        <v>56.760412025343363</v>
      </c>
      <c r="L28" s="161">
        <v>2366.3655250000002</v>
      </c>
      <c r="M28" s="161">
        <v>1019.0375710000001</v>
      </c>
      <c r="N28" s="161">
        <v>132.21572907050353</v>
      </c>
    </row>
    <row r="29" spans="1:14">
      <c r="A29" s="239" t="s">
        <v>138</v>
      </c>
      <c r="B29" s="239" t="s">
        <v>228</v>
      </c>
      <c r="C29" s="161">
        <v>368835.79878200003</v>
      </c>
      <c r="D29" s="161">
        <v>289093.57102500001</v>
      </c>
      <c r="E29" s="161">
        <v>27.58353548792828</v>
      </c>
      <c r="F29" s="161">
        <v>-145.16589099999999</v>
      </c>
      <c r="G29" s="161">
        <v>-22083.836773999999</v>
      </c>
      <c r="H29" s="161">
        <v>99.342660007472489</v>
      </c>
      <c r="I29" s="161">
        <v>-710.21051699999998</v>
      </c>
      <c r="J29" s="161">
        <v>-22763.110699000001</v>
      </c>
      <c r="K29" s="161">
        <v>96.879993572094705</v>
      </c>
      <c r="L29" s="161">
        <v>3347.923045</v>
      </c>
      <c r="M29" s="161">
        <v>-15957.719343000001</v>
      </c>
      <c r="N29" s="161">
        <v>120.97995943554803</v>
      </c>
    </row>
    <row r="30" spans="1:14">
      <c r="A30" s="239" t="s">
        <v>229</v>
      </c>
      <c r="B30" s="239" t="s">
        <v>230</v>
      </c>
      <c r="C30" s="161">
        <v>97043.762502999991</v>
      </c>
      <c r="D30" s="161">
        <v>102188.94432899999</v>
      </c>
      <c r="E30" s="161">
        <v>-5.0349691542315504</v>
      </c>
      <c r="F30" s="161">
        <v>3501.6306049999998</v>
      </c>
      <c r="G30" s="161">
        <v>14179.173616999999</v>
      </c>
      <c r="H30" s="161">
        <v>-75.304409836679412</v>
      </c>
      <c r="I30" s="161">
        <v>3694.1514790000001</v>
      </c>
      <c r="J30" s="161">
        <v>12479.166643999999</v>
      </c>
      <c r="K30" s="161">
        <v>-70.39745053187383</v>
      </c>
      <c r="L30" s="161">
        <v>2033.9717760000001</v>
      </c>
      <c r="M30" s="161">
        <v>11054.201692000001</v>
      </c>
      <c r="N30" s="161">
        <v>-81.600012079823017</v>
      </c>
    </row>
    <row r="31" spans="1:14">
      <c r="A31" s="239" t="s">
        <v>171</v>
      </c>
      <c r="B31" s="239" t="s">
        <v>390</v>
      </c>
      <c r="C31" s="161">
        <v>20770.716552999998</v>
      </c>
      <c r="D31" s="161">
        <v>27140.643292000001</v>
      </c>
      <c r="E31" s="161">
        <v>-23.470065430901585</v>
      </c>
      <c r="F31" s="161">
        <v>1402.3756659999999</v>
      </c>
      <c r="G31" s="161">
        <v>1344.8814300000001</v>
      </c>
      <c r="H31" s="161">
        <v>4.2750412577263237</v>
      </c>
      <c r="I31" s="161">
        <v>1629.924434</v>
      </c>
      <c r="J31" s="161">
        <v>1462.959333</v>
      </c>
      <c r="K31" s="161">
        <v>11.41283269013466</v>
      </c>
      <c r="L31" s="161">
        <v>1844.885266</v>
      </c>
      <c r="M31" s="161">
        <v>1520.3077529999998</v>
      </c>
      <c r="N31" s="161">
        <v>21.349461144266112</v>
      </c>
    </row>
    <row r="32" spans="1:14">
      <c r="A32" s="239" t="s">
        <v>231</v>
      </c>
      <c r="B32" s="239" t="s">
        <v>232</v>
      </c>
      <c r="C32" s="161">
        <v>46209.165611000004</v>
      </c>
      <c r="D32" s="161">
        <v>39302.627879</v>
      </c>
      <c r="E32" s="161">
        <v>17.572712321585687</v>
      </c>
      <c r="F32" s="161">
        <v>5410.4128039999996</v>
      </c>
      <c r="G32" s="161">
        <v>5046.9864799999996</v>
      </c>
      <c r="H32" s="161">
        <v>7.2008578869820958</v>
      </c>
      <c r="I32" s="161">
        <v>5181.2772150000001</v>
      </c>
      <c r="J32" s="161">
        <v>4460.9482010000002</v>
      </c>
      <c r="K32" s="161">
        <v>16.147441789136344</v>
      </c>
      <c r="L32" s="161">
        <v>4943.1498869999996</v>
      </c>
      <c r="M32" s="161">
        <v>4460.9482010000002</v>
      </c>
      <c r="N32" s="161">
        <v>10.809398905190278</v>
      </c>
    </row>
    <row r="33" spans="1:14">
      <c r="A33" s="239" t="s">
        <v>233</v>
      </c>
      <c r="B33" s="239" t="s">
        <v>234</v>
      </c>
      <c r="C33" s="161">
        <v>25914.655992</v>
      </c>
      <c r="D33" s="161">
        <v>35280.246233999998</v>
      </c>
      <c r="E33" s="161">
        <v>-26.546272324409877</v>
      </c>
      <c r="F33" s="161">
        <v>-1823.1392430000001</v>
      </c>
      <c r="G33" s="161">
        <v>880.29645900000003</v>
      </c>
      <c r="H33" s="161">
        <v>-307.10514331399804</v>
      </c>
      <c r="I33" s="161">
        <v>-1478.7106839999999</v>
      </c>
      <c r="J33" s="161">
        <v>1519.1132419999999</v>
      </c>
      <c r="K33" s="161">
        <v>-197.34038537200772</v>
      </c>
      <c r="L33" s="161">
        <v>-1466.2744009999999</v>
      </c>
      <c r="M33" s="161">
        <v>1529.7158119999999</v>
      </c>
      <c r="N33" s="161">
        <v>-195.85273221978045</v>
      </c>
    </row>
    <row r="34" spans="1:14">
      <c r="A34" s="239" t="s">
        <v>235</v>
      </c>
      <c r="B34" s="239" t="s">
        <v>124</v>
      </c>
      <c r="C34" s="161">
        <v>128983.137216</v>
      </c>
      <c r="D34" s="161">
        <v>109459.47246500001</v>
      </c>
      <c r="E34" s="161">
        <v>17.836432344622104</v>
      </c>
      <c r="F34" s="161">
        <v>-1833.3836410000001</v>
      </c>
      <c r="G34" s="161">
        <v>1444.8689769999999</v>
      </c>
      <c r="H34" s="161">
        <v>-226.88926609848585</v>
      </c>
      <c r="I34" s="161">
        <v>6913.9527650000009</v>
      </c>
      <c r="J34" s="161">
        <v>6960.7628640000003</v>
      </c>
      <c r="K34" s="161">
        <v>-0.67248518466408358</v>
      </c>
      <c r="L34" s="161">
        <v>5278.2078140000003</v>
      </c>
      <c r="M34" s="161">
        <v>4519.6455770000002</v>
      </c>
      <c r="N34" s="161">
        <v>16.783666419779536</v>
      </c>
    </row>
    <row r="35" spans="1:14">
      <c r="A35" s="239" t="s">
        <v>236</v>
      </c>
      <c r="B35" s="239" t="s">
        <v>237</v>
      </c>
      <c r="C35" s="161">
        <v>2688929.9655570001</v>
      </c>
      <c r="D35" s="161">
        <v>1979286.4142150001</v>
      </c>
      <c r="E35" s="161">
        <v>35.85350489173392</v>
      </c>
      <c r="F35" s="161">
        <v>5555.3411689999994</v>
      </c>
      <c r="G35" s="161">
        <v>39170.277823000004</v>
      </c>
      <c r="H35" s="161">
        <v>-85.817457833454498</v>
      </c>
      <c r="I35" s="161">
        <v>7360.4084249999996</v>
      </c>
      <c r="J35" s="161">
        <v>28462.934986</v>
      </c>
      <c r="K35" s="161">
        <v>-74.140374389990527</v>
      </c>
      <c r="L35" s="161">
        <v>5787.8302939999994</v>
      </c>
      <c r="M35" s="161">
        <v>26997.527714999997</v>
      </c>
      <c r="N35" s="161">
        <v>-78.561628475394642</v>
      </c>
    </row>
    <row r="36" spans="1:14">
      <c r="A36" s="239" t="s">
        <v>391</v>
      </c>
      <c r="B36" s="239" t="s">
        <v>392</v>
      </c>
      <c r="C36" s="161">
        <v>22986.856352000003</v>
      </c>
      <c r="D36" s="161">
        <v>35425.637620999994</v>
      </c>
      <c r="E36" s="161">
        <v>-35.112370882567816</v>
      </c>
      <c r="F36" s="161">
        <v>-4774.3818630000005</v>
      </c>
      <c r="G36" s="161">
        <v>-3163.0215450000001</v>
      </c>
      <c r="H36" s="161">
        <v>-50.94370351498825</v>
      </c>
      <c r="I36" s="161">
        <v>-4645.1409969999995</v>
      </c>
      <c r="J36" s="161">
        <v>-2902.5833539999999</v>
      </c>
      <c r="K36" s="161">
        <v>-60.03471495826679</v>
      </c>
      <c r="L36" s="161">
        <v>-4743.2478819999997</v>
      </c>
      <c r="M36" s="161">
        <v>-2685.2167300000001</v>
      </c>
      <c r="N36" s="161">
        <v>-76.643018383100852</v>
      </c>
    </row>
    <row r="37" spans="1:14">
      <c r="A37" s="239" t="s">
        <v>170</v>
      </c>
      <c r="B37" s="239" t="s">
        <v>238</v>
      </c>
      <c r="C37" s="161">
        <v>18885.899293999999</v>
      </c>
      <c r="D37" s="161">
        <v>14537.722062999999</v>
      </c>
      <c r="E37" s="161">
        <v>29.909618660729244</v>
      </c>
      <c r="F37" s="161">
        <v>784.07077500000003</v>
      </c>
      <c r="G37" s="161">
        <v>291.880965</v>
      </c>
      <c r="H37" s="161">
        <v>168.62689555654993</v>
      </c>
      <c r="I37" s="161">
        <v>581.58623799999998</v>
      </c>
      <c r="J37" s="161">
        <v>290.65855099999999</v>
      </c>
      <c r="K37" s="161">
        <v>100.09259524589042</v>
      </c>
      <c r="L37" s="161">
        <v>611.44152199999996</v>
      </c>
      <c r="M37" s="161">
        <v>311.367997</v>
      </c>
      <c r="N37" s="161">
        <v>96.372629136962956</v>
      </c>
    </row>
    <row r="38" spans="1:14">
      <c r="A38" s="239" t="s">
        <v>393</v>
      </c>
      <c r="B38" s="239" t="s">
        <v>394</v>
      </c>
      <c r="C38" s="161">
        <v>35229.617180000001</v>
      </c>
      <c r="D38" s="161">
        <v>35214.751341000003</v>
      </c>
      <c r="E38" s="161">
        <v>4.2214806107945334E-2</v>
      </c>
      <c r="F38" s="161">
        <v>7172.6013099999991</v>
      </c>
      <c r="G38" s="161">
        <v>6384.5655870000001</v>
      </c>
      <c r="H38" s="161">
        <v>12.342824460987076</v>
      </c>
      <c r="I38" s="161">
        <v>7034.5359459999991</v>
      </c>
      <c r="J38" s="161">
        <v>6393.6654070000004</v>
      </c>
      <c r="K38" s="161">
        <v>10.023523256289764</v>
      </c>
      <c r="L38" s="161">
        <v>7034.5359459999991</v>
      </c>
      <c r="M38" s="161">
        <v>6350.9050189999998</v>
      </c>
      <c r="N38" s="161">
        <v>10.764307212197016</v>
      </c>
    </row>
    <row r="39" spans="1:14">
      <c r="A39" s="239" t="s">
        <v>395</v>
      </c>
      <c r="B39" s="239" t="s">
        <v>129</v>
      </c>
      <c r="C39" s="161">
        <v>144381.886868</v>
      </c>
      <c r="D39" s="161">
        <v>131288.03517399999</v>
      </c>
      <c r="E39" s="161">
        <v>9.9733777542228701</v>
      </c>
      <c r="F39" s="161">
        <v>12142.528358</v>
      </c>
      <c r="G39" s="161">
        <v>12053.418985</v>
      </c>
      <c r="H39" s="161">
        <v>0.73928711107522593</v>
      </c>
      <c r="I39" s="161">
        <v>10631.842649</v>
      </c>
      <c r="J39" s="161">
        <v>10345.881163</v>
      </c>
      <c r="K39" s="161">
        <v>2.764012861685333</v>
      </c>
      <c r="L39" s="161">
        <v>10448.033359000001</v>
      </c>
      <c r="M39" s="161">
        <v>10220.653076000001</v>
      </c>
      <c r="N39" s="161">
        <v>2.2247138349107232</v>
      </c>
    </row>
    <row r="40" spans="1:14">
      <c r="A40" s="239" t="s">
        <v>396</v>
      </c>
      <c r="B40" s="239" t="s">
        <v>397</v>
      </c>
      <c r="C40" s="161">
        <v>75569.575374000007</v>
      </c>
      <c r="D40" s="161">
        <v>71905.750142999997</v>
      </c>
      <c r="E40" s="161">
        <v>5.0953160542984506</v>
      </c>
      <c r="F40" s="161">
        <v>2339.877023</v>
      </c>
      <c r="G40" s="161">
        <v>2834.5845089999998</v>
      </c>
      <c r="H40" s="161">
        <v>-17.452557312342236</v>
      </c>
      <c r="I40" s="161">
        <v>2874.2373829999997</v>
      </c>
      <c r="J40" s="161">
        <v>3179.6547100000003</v>
      </c>
      <c r="K40" s="161">
        <v>-9.6053614261782698</v>
      </c>
      <c r="L40" s="161">
        <v>2845.578896</v>
      </c>
      <c r="M40" s="161">
        <v>3175.8065230000002</v>
      </c>
      <c r="N40" s="161">
        <v>-10.398228752551756</v>
      </c>
    </row>
    <row r="41" spans="1:14">
      <c r="A41" s="239" t="s">
        <v>168</v>
      </c>
      <c r="B41" s="239" t="s">
        <v>239</v>
      </c>
      <c r="C41" s="161">
        <v>94248.85510700001</v>
      </c>
      <c r="D41" s="161">
        <v>52265.843648000002</v>
      </c>
      <c r="E41" s="161">
        <v>80.325904125354199</v>
      </c>
      <c r="F41" s="161">
        <v>5981.5442739999999</v>
      </c>
      <c r="G41" s="161">
        <v>2248.2481440000001</v>
      </c>
      <c r="H41" s="161">
        <v>166.05356219077564</v>
      </c>
      <c r="I41" s="161">
        <v>4967.9205499999998</v>
      </c>
      <c r="J41" s="161">
        <v>1657.5826880000002</v>
      </c>
      <c r="K41" s="161">
        <v>199.70876179903726</v>
      </c>
      <c r="L41" s="161">
        <v>4995.2424419999998</v>
      </c>
      <c r="M41" s="161">
        <v>1657.5826880000002</v>
      </c>
      <c r="N41" s="161">
        <v>201.35705917797318</v>
      </c>
    </row>
    <row r="42" spans="1:14">
      <c r="A42" s="239" t="s">
        <v>240</v>
      </c>
      <c r="B42" s="239" t="s">
        <v>241</v>
      </c>
      <c r="C42" s="161">
        <v>60881.638007000009</v>
      </c>
      <c r="D42" s="161">
        <v>53232.813001999995</v>
      </c>
      <c r="E42" s="161">
        <v>14.368628245726262</v>
      </c>
      <c r="F42" s="161">
        <v>-8442.3175069999998</v>
      </c>
      <c r="G42" s="161">
        <v>-540.96039699999994</v>
      </c>
      <c r="H42" s="161">
        <v>-1460.6165541541482</v>
      </c>
      <c r="I42" s="161">
        <v>-6025.8258089999999</v>
      </c>
      <c r="J42" s="161">
        <v>899.13085799999999</v>
      </c>
      <c r="K42" s="161">
        <v>-770.18340605100229</v>
      </c>
      <c r="L42" s="161">
        <v>-6025.8258089999999</v>
      </c>
      <c r="M42" s="161">
        <v>899.13085799999999</v>
      </c>
      <c r="N42" s="161">
        <v>-770.18340605100229</v>
      </c>
    </row>
    <row r="43" spans="1:14">
      <c r="A43" s="239" t="s">
        <v>89</v>
      </c>
      <c r="B43" s="239" t="s">
        <v>88</v>
      </c>
      <c r="C43" s="161">
        <v>87464.539653999993</v>
      </c>
      <c r="D43" s="161">
        <v>50068.711013</v>
      </c>
      <c r="E43" s="161">
        <v>74.689018120099831</v>
      </c>
      <c r="F43" s="161">
        <v>17243.901786999999</v>
      </c>
      <c r="G43" s="161">
        <v>6854.8090469999997</v>
      </c>
      <c r="H43" s="161">
        <v>151.55918521970756</v>
      </c>
      <c r="I43" s="161">
        <v>19333.230630000002</v>
      </c>
      <c r="J43" s="161">
        <v>5576.0556919999999</v>
      </c>
      <c r="K43" s="161">
        <v>246.71875063474533</v>
      </c>
      <c r="L43" s="161">
        <v>19333.230630000002</v>
      </c>
      <c r="M43" s="161">
        <v>5576.0556919999999</v>
      </c>
      <c r="N43" s="161">
        <v>246.71875063474533</v>
      </c>
    </row>
    <row r="44" spans="1:14">
      <c r="A44" s="239" t="s">
        <v>66</v>
      </c>
      <c r="B44" s="239" t="s">
        <v>65</v>
      </c>
      <c r="C44" s="161">
        <v>34852.754589999997</v>
      </c>
      <c r="D44" s="161">
        <v>22050.057373</v>
      </c>
      <c r="E44" s="161">
        <v>58.061967823615412</v>
      </c>
      <c r="F44" s="161">
        <v>2941.4666239999997</v>
      </c>
      <c r="G44" s="161">
        <v>-296.70166899999998</v>
      </c>
      <c r="H44" s="161">
        <v>1091.3886342176256</v>
      </c>
      <c r="I44" s="161">
        <v>2471.4331000000002</v>
      </c>
      <c r="J44" s="161">
        <v>-312.81724400000002</v>
      </c>
      <c r="K44" s="161">
        <v>890.05654176788289</v>
      </c>
      <c r="L44" s="161">
        <v>2618.0227199999999</v>
      </c>
      <c r="M44" s="161">
        <v>-724.75782000000004</v>
      </c>
      <c r="N44" s="161">
        <v>461.22724691677001</v>
      </c>
    </row>
    <row r="45" spans="1:14">
      <c r="A45" s="239" t="s">
        <v>136</v>
      </c>
      <c r="B45" s="239" t="s">
        <v>242</v>
      </c>
      <c r="C45" s="161">
        <v>22877.420363999998</v>
      </c>
      <c r="D45" s="161">
        <v>24026.055715999999</v>
      </c>
      <c r="E45" s="161">
        <v>-4.7807903451879321</v>
      </c>
      <c r="F45" s="161">
        <v>943.2554970000001</v>
      </c>
      <c r="G45" s="161">
        <v>1192.4517840000001</v>
      </c>
      <c r="H45" s="161">
        <v>-20.897808225342885</v>
      </c>
      <c r="I45" s="161">
        <v>1306.8190650000001</v>
      </c>
      <c r="J45" s="161">
        <v>1504.930701</v>
      </c>
      <c r="K45" s="161">
        <v>-13.164170009181031</v>
      </c>
      <c r="L45" s="161">
        <v>1393.6213029999999</v>
      </c>
      <c r="M45" s="161">
        <v>1335.139443</v>
      </c>
      <c r="N45" s="161">
        <v>4.3802061504971856</v>
      </c>
    </row>
    <row r="46" spans="1:14">
      <c r="A46" s="239" t="s">
        <v>146</v>
      </c>
      <c r="B46" s="239" t="s">
        <v>127</v>
      </c>
      <c r="C46" s="161">
        <v>37986.619577999998</v>
      </c>
      <c r="D46" s="161">
        <v>30657.985444999998</v>
      </c>
      <c r="E46" s="161">
        <v>23.904486960330345</v>
      </c>
      <c r="F46" s="161">
        <v>112.88204399999999</v>
      </c>
      <c r="G46" s="161">
        <v>854.04734900000005</v>
      </c>
      <c r="H46" s="161">
        <v>-86.782694878431158</v>
      </c>
      <c r="I46" s="161">
        <v>471.18156100000004</v>
      </c>
      <c r="J46" s="161">
        <v>1100.161261</v>
      </c>
      <c r="K46" s="161">
        <v>-57.171591320011025</v>
      </c>
      <c r="L46" s="161">
        <v>339.79522799999995</v>
      </c>
      <c r="M46" s="161">
        <v>1083.401194</v>
      </c>
      <c r="N46" s="161">
        <v>-68.636251290673783</v>
      </c>
    </row>
    <row r="47" spans="1:14">
      <c r="A47" s="239" t="s">
        <v>144</v>
      </c>
      <c r="B47" s="239" t="s">
        <v>243</v>
      </c>
      <c r="C47" s="161">
        <v>18729.265291</v>
      </c>
      <c r="D47" s="161">
        <v>15797.911429</v>
      </c>
      <c r="E47" s="161">
        <v>18.555325336353992</v>
      </c>
      <c r="F47" s="161">
        <v>1076.1891820000001</v>
      </c>
      <c r="G47" s="161">
        <v>-2938.1327139999999</v>
      </c>
      <c r="H47" s="161">
        <v>136.62833802135734</v>
      </c>
      <c r="I47" s="161">
        <v>1555.7964179999999</v>
      </c>
      <c r="J47" s="161">
        <v>-1472.8068460000002</v>
      </c>
      <c r="K47" s="161">
        <v>205.63478994040469</v>
      </c>
      <c r="L47" s="161">
        <v>1642.8762369999999</v>
      </c>
      <c r="M47" s="161">
        <v>-1373.4407699999999</v>
      </c>
      <c r="N47" s="161">
        <v>219.61755271033638</v>
      </c>
    </row>
    <row r="48" spans="1:14">
      <c r="A48" s="239" t="s">
        <v>139</v>
      </c>
      <c r="B48" s="239" t="s">
        <v>244</v>
      </c>
      <c r="C48" s="161">
        <v>34419.501851000001</v>
      </c>
      <c r="D48" s="161">
        <v>49996.004937999998</v>
      </c>
      <c r="E48" s="161">
        <v>-31.155495536726196</v>
      </c>
      <c r="F48" s="161">
        <v>-2346.6879789999998</v>
      </c>
      <c r="G48" s="161">
        <v>543.46905500000003</v>
      </c>
      <c r="H48" s="161">
        <v>-531.79790227430703</v>
      </c>
      <c r="I48" s="161">
        <v>-2125.7608789999999</v>
      </c>
      <c r="J48" s="161">
        <v>346.71894800000001</v>
      </c>
      <c r="K48" s="161">
        <v>-713.10778982866555</v>
      </c>
      <c r="L48" s="161">
        <v>-2069.2180170000001</v>
      </c>
      <c r="M48" s="161">
        <v>514.12568699999997</v>
      </c>
      <c r="N48" s="161">
        <v>-502.47318298258847</v>
      </c>
    </row>
    <row r="49" spans="1:14">
      <c r="A49" s="239" t="s">
        <v>135</v>
      </c>
      <c r="B49" s="239" t="s">
        <v>245</v>
      </c>
      <c r="C49" s="161">
        <v>23943.851628</v>
      </c>
      <c r="D49" s="161">
        <v>16115.706552000001</v>
      </c>
      <c r="E49" s="161">
        <v>48.574631529441106</v>
      </c>
      <c r="F49" s="161">
        <v>1978.2956350000002</v>
      </c>
      <c r="G49" s="161">
        <v>-770.49838399999999</v>
      </c>
      <c r="H49" s="161">
        <v>356.75532565425863</v>
      </c>
      <c r="I49" s="161">
        <v>2772.1405640000003</v>
      </c>
      <c r="J49" s="161">
        <v>140.51961599999998</v>
      </c>
      <c r="K49" s="161">
        <v>1872.7783514580628</v>
      </c>
      <c r="L49" s="161">
        <v>3397.2368350000002</v>
      </c>
      <c r="M49" s="161">
        <v>744.93054500000005</v>
      </c>
      <c r="N49" s="161">
        <v>356.0474607736752</v>
      </c>
    </row>
    <row r="50" spans="1:14">
      <c r="A50" s="239" t="s">
        <v>267</v>
      </c>
      <c r="B50" s="239" t="s">
        <v>268</v>
      </c>
      <c r="C50" s="161">
        <v>22407.935201</v>
      </c>
      <c r="D50" s="161">
        <v>14242.982996999999</v>
      </c>
      <c r="E50" s="161">
        <v>57.326138813195136</v>
      </c>
      <c r="F50" s="161">
        <v>3854.5590780000002</v>
      </c>
      <c r="G50" s="161">
        <v>4761.0338069999998</v>
      </c>
      <c r="H50" s="161">
        <v>-19.039451634794904</v>
      </c>
      <c r="I50" s="161">
        <v>3752.4347680000001</v>
      </c>
      <c r="J50" s="161">
        <v>4461.6437299999998</v>
      </c>
      <c r="K50" s="161">
        <v>-15.895687888104856</v>
      </c>
      <c r="L50" s="161">
        <v>3752.4347680000001</v>
      </c>
      <c r="M50" s="161">
        <v>4461.6437299999998</v>
      </c>
      <c r="N50" s="161">
        <v>-15.895687888104856</v>
      </c>
    </row>
    <row r="51" spans="1:14">
      <c r="A51" s="239" t="s">
        <v>173</v>
      </c>
      <c r="B51" s="239" t="s">
        <v>246</v>
      </c>
      <c r="C51" s="161">
        <v>132394.07568499999</v>
      </c>
      <c r="D51" s="161">
        <v>75547.935257000005</v>
      </c>
      <c r="E51" s="161">
        <v>75.245127791540568</v>
      </c>
      <c r="F51" s="161">
        <v>44335.761210000004</v>
      </c>
      <c r="G51" s="161">
        <v>-5062.6195539999999</v>
      </c>
      <c r="H51" s="161">
        <v>975.74744136106585</v>
      </c>
      <c r="I51" s="161">
        <v>37607.563167</v>
      </c>
      <c r="J51" s="161">
        <v>-3325.4286120000002</v>
      </c>
      <c r="K51" s="161">
        <v>1230.9087505680004</v>
      </c>
      <c r="L51" s="161">
        <v>37459.16517</v>
      </c>
      <c r="M51" s="161">
        <v>-3043.2050340000001</v>
      </c>
      <c r="N51" s="161">
        <v>1330.9116458303017</v>
      </c>
    </row>
    <row r="52" spans="1:14">
      <c r="A52" s="239" t="s">
        <v>92</v>
      </c>
      <c r="B52" s="239" t="s">
        <v>91</v>
      </c>
      <c r="C52" s="161">
        <v>35800.612659999999</v>
      </c>
      <c r="D52" s="161">
        <v>11880.727095999999</v>
      </c>
      <c r="E52" s="161">
        <v>201.33351579175104</v>
      </c>
      <c r="F52" s="161">
        <v>2670.5277219999998</v>
      </c>
      <c r="G52" s="161">
        <v>-2550.950769</v>
      </c>
      <c r="H52" s="161">
        <v>204.68754452077786</v>
      </c>
      <c r="I52" s="161">
        <v>2648.8926100000003</v>
      </c>
      <c r="J52" s="161">
        <v>-2625.8423160000002</v>
      </c>
      <c r="K52" s="161">
        <v>200.8778247596799</v>
      </c>
      <c r="L52" s="161">
        <v>2648.8926100000003</v>
      </c>
      <c r="M52" s="161">
        <v>-2625.8423160000002</v>
      </c>
      <c r="N52" s="161">
        <v>200.8778247596799</v>
      </c>
    </row>
    <row r="53" spans="1:14">
      <c r="A53" s="239" t="s">
        <v>269</v>
      </c>
      <c r="B53" s="239" t="s">
        <v>270</v>
      </c>
      <c r="C53" s="161">
        <v>64461.235041999993</v>
      </c>
      <c r="D53" s="161">
        <v>55562.120805999992</v>
      </c>
      <c r="E53" s="161">
        <v>16.016512881270383</v>
      </c>
      <c r="F53" s="161">
        <v>4875.1867119999997</v>
      </c>
      <c r="G53" s="161">
        <v>3667.8587950000001</v>
      </c>
      <c r="H53" s="161">
        <v>32.916423027130179</v>
      </c>
      <c r="I53" s="161">
        <v>4609.756547</v>
      </c>
      <c r="J53" s="161">
        <v>2830.2194549999999</v>
      </c>
      <c r="K53" s="161">
        <v>62.87629352756322</v>
      </c>
      <c r="L53" s="161">
        <v>4547.5676590000003</v>
      </c>
      <c r="M53" s="161">
        <v>2687.141275</v>
      </c>
      <c r="N53" s="161">
        <v>69.234409121269607</v>
      </c>
    </row>
    <row r="54" spans="1:14">
      <c r="A54" s="239" t="s">
        <v>148</v>
      </c>
      <c r="B54" s="239" t="s">
        <v>247</v>
      </c>
      <c r="C54" s="161">
        <v>10832.750866</v>
      </c>
      <c r="D54" s="161">
        <v>10899.424843000001</v>
      </c>
      <c r="E54" s="161">
        <v>-0.61172014083679638</v>
      </c>
      <c r="F54" s="161">
        <v>959.96584100000007</v>
      </c>
      <c r="G54" s="161">
        <v>960.08590600000002</v>
      </c>
      <c r="H54" s="161">
        <v>-1.2505651759870133E-2</v>
      </c>
      <c r="I54" s="161">
        <v>912.24986899999999</v>
      </c>
      <c r="J54" s="161">
        <v>892.186286</v>
      </c>
      <c r="K54" s="161">
        <v>2.2488109618847014</v>
      </c>
      <c r="L54" s="161">
        <v>912.24986899999999</v>
      </c>
      <c r="M54" s="161">
        <v>892.186286</v>
      </c>
      <c r="N54" s="161">
        <v>2.2488109618847014</v>
      </c>
    </row>
    <row r="55" spans="1:14">
      <c r="A55" s="239" t="s">
        <v>79</v>
      </c>
      <c r="B55" s="239" t="s">
        <v>78</v>
      </c>
      <c r="C55" s="161">
        <v>30385.530186</v>
      </c>
      <c r="D55" s="161">
        <v>19115.864566</v>
      </c>
      <c r="E55" s="161">
        <v>58.954516972486481</v>
      </c>
      <c r="F55" s="161">
        <v>2470.4866699999998</v>
      </c>
      <c r="G55" s="161">
        <v>950.21371899999997</v>
      </c>
      <c r="H55" s="161">
        <v>159.99273853885495</v>
      </c>
      <c r="I55" s="161">
        <v>2759.8173200000001</v>
      </c>
      <c r="J55" s="161">
        <v>1462.6901640000001</v>
      </c>
      <c r="K55" s="161">
        <v>88.680924226137066</v>
      </c>
      <c r="L55" s="161">
        <v>2312.6784889999999</v>
      </c>
      <c r="M55" s="161">
        <v>1099.352308</v>
      </c>
      <c r="N55" s="161">
        <v>110.36736559978186</v>
      </c>
    </row>
    <row r="56" spans="1:14">
      <c r="A56" s="239" t="s">
        <v>271</v>
      </c>
      <c r="B56" s="239" t="s">
        <v>75</v>
      </c>
      <c r="C56" s="161">
        <v>11194.221104</v>
      </c>
      <c r="D56" s="161">
        <v>8121.6583659999997</v>
      </c>
      <c r="E56" s="161">
        <v>37.831716129094815</v>
      </c>
      <c r="F56" s="161">
        <v>47.734745000000004</v>
      </c>
      <c r="G56" s="161">
        <v>-766.23538299999996</v>
      </c>
      <c r="H56" s="161">
        <v>106.22977560930515</v>
      </c>
      <c r="I56" s="161">
        <v>83.582444999999993</v>
      </c>
      <c r="J56" s="161">
        <v>20.018303</v>
      </c>
      <c r="K56" s="161">
        <v>317.53012230856928</v>
      </c>
      <c r="L56" s="161">
        <v>102.33505100000001</v>
      </c>
      <c r="M56" s="161">
        <v>27.856442999999999</v>
      </c>
      <c r="N56" s="161">
        <v>267.36582269315579</v>
      </c>
    </row>
    <row r="57" spans="1:14">
      <c r="A57" s="239" t="s">
        <v>74</v>
      </c>
      <c r="B57" s="239" t="s">
        <v>73</v>
      </c>
      <c r="C57" s="161">
        <v>9199.0467170000011</v>
      </c>
      <c r="D57" s="161">
        <v>9898.3343379999988</v>
      </c>
      <c r="E57" s="161">
        <v>-7.0646999497219625</v>
      </c>
      <c r="F57" s="161">
        <v>1627.928758</v>
      </c>
      <c r="G57" s="161">
        <v>1600.7479599999999</v>
      </c>
      <c r="H57" s="161">
        <v>1.6980060995985962</v>
      </c>
      <c r="I57" s="161">
        <v>1459.8755980000001</v>
      </c>
      <c r="J57" s="161">
        <v>1734.4663480000002</v>
      </c>
      <c r="K57" s="161">
        <v>-15.831425632248704</v>
      </c>
      <c r="L57" s="161">
        <v>1351.725025</v>
      </c>
      <c r="M57" s="161">
        <v>1543.895368</v>
      </c>
      <c r="N57" s="161">
        <v>-12.447109239594532</v>
      </c>
    </row>
    <row r="58" spans="1:14">
      <c r="A58" s="239" t="s">
        <v>70</v>
      </c>
      <c r="B58" s="239" t="s">
        <v>69</v>
      </c>
      <c r="C58" s="161">
        <v>3226.8737550000001</v>
      </c>
      <c r="D58" s="161">
        <v>7438.4671420000004</v>
      </c>
      <c r="E58" s="161">
        <v>-56.619103191569906</v>
      </c>
      <c r="F58" s="161">
        <v>-1093.8378359999999</v>
      </c>
      <c r="G58" s="161">
        <v>269.465554</v>
      </c>
      <c r="H58" s="161">
        <v>-505.92863160535916</v>
      </c>
      <c r="I58" s="161">
        <v>-904.73883499999999</v>
      </c>
      <c r="J58" s="161">
        <v>372.8655</v>
      </c>
      <c r="K58" s="161">
        <v>-342.64482366966104</v>
      </c>
      <c r="L58" s="161">
        <v>-885.97547400000008</v>
      </c>
      <c r="M58" s="161">
        <v>372.8655</v>
      </c>
      <c r="N58" s="161">
        <v>-337.61261741834528</v>
      </c>
    </row>
    <row r="59" spans="1:14">
      <c r="A59" s="239" t="s">
        <v>137</v>
      </c>
      <c r="B59" s="239" t="s">
        <v>248</v>
      </c>
      <c r="C59" s="161">
        <v>6276.2464579999996</v>
      </c>
      <c r="D59" s="161">
        <v>8263.7634589999998</v>
      </c>
      <c r="E59" s="161">
        <v>-24.050990942092021</v>
      </c>
      <c r="F59" s="161">
        <v>1204.784797</v>
      </c>
      <c r="G59" s="161">
        <v>3482.9504259999999</v>
      </c>
      <c r="H59" s="161">
        <v>-65.409074214598078</v>
      </c>
      <c r="I59" s="161">
        <v>1255.9361779999999</v>
      </c>
      <c r="J59" s="161">
        <v>3387.6137259999996</v>
      </c>
      <c r="K59" s="161">
        <v>-62.925637939158584</v>
      </c>
      <c r="L59" s="161">
        <v>1525.3355369999999</v>
      </c>
      <c r="M59" s="161">
        <v>3387.6137259999996</v>
      </c>
      <c r="N59" s="161">
        <v>-54.973156316701022</v>
      </c>
    </row>
    <row r="60" spans="1:14">
      <c r="A60" s="239" t="s">
        <v>72</v>
      </c>
      <c r="B60" s="239" t="s">
        <v>71</v>
      </c>
      <c r="C60" s="161">
        <v>27341.411625999997</v>
      </c>
      <c r="D60" s="161">
        <v>9522.0791640000007</v>
      </c>
      <c r="E60" s="161">
        <v>187.13699135551522</v>
      </c>
      <c r="F60" s="161">
        <v>1366.1882800000001</v>
      </c>
      <c r="G60" s="161">
        <v>318.09389900000002</v>
      </c>
      <c r="H60" s="161">
        <v>329.4921355910696</v>
      </c>
      <c r="I60" s="161">
        <v>1312.3370619999998</v>
      </c>
      <c r="J60" s="161">
        <v>462.00451200000003</v>
      </c>
      <c r="K60" s="161">
        <v>184.05286699884002</v>
      </c>
      <c r="L60" s="161">
        <v>1312.3370619999998</v>
      </c>
      <c r="M60" s="161">
        <v>462.00451200000003</v>
      </c>
      <c r="N60" s="161">
        <v>184.05286699884002</v>
      </c>
    </row>
    <row r="61" spans="1:14">
      <c r="A61" s="239" t="s">
        <v>398</v>
      </c>
      <c r="B61" s="239" t="s">
        <v>399</v>
      </c>
      <c r="C61" s="161">
        <v>8609.8332520000004</v>
      </c>
      <c r="D61" s="161">
        <v>6304.2809859999998</v>
      </c>
      <c r="E61" s="161">
        <v>36.571216783007785</v>
      </c>
      <c r="F61" s="161">
        <v>866.03702599999997</v>
      </c>
      <c r="G61" s="161">
        <v>923.13498300000003</v>
      </c>
      <c r="H61" s="161">
        <v>-6.1852229686327531</v>
      </c>
      <c r="I61" s="161">
        <v>700.79556700000001</v>
      </c>
      <c r="J61" s="161">
        <v>699.25236799999993</v>
      </c>
      <c r="K61" s="161">
        <v>0.22069270990299636</v>
      </c>
      <c r="L61" s="161">
        <v>642.69279699999993</v>
      </c>
      <c r="M61" s="161">
        <v>617.0302519999999</v>
      </c>
      <c r="N61" s="161">
        <v>4.1590416218360762</v>
      </c>
    </row>
    <row r="62" spans="1:14">
      <c r="A62" s="239" t="s">
        <v>140</v>
      </c>
      <c r="B62" s="239" t="s">
        <v>249</v>
      </c>
      <c r="C62" s="161">
        <v>31223.059158</v>
      </c>
      <c r="D62" s="161">
        <v>29343.819224000003</v>
      </c>
      <c r="E62" s="161">
        <v>6.4042104391884571</v>
      </c>
      <c r="F62" s="161">
        <v>2961.624272</v>
      </c>
      <c r="G62" s="161">
        <v>2493.130725</v>
      </c>
      <c r="H62" s="161">
        <v>18.791375129356684</v>
      </c>
      <c r="I62" s="161">
        <v>2480.586593</v>
      </c>
      <c r="J62" s="161">
        <v>2163.2539200000001</v>
      </c>
      <c r="K62" s="161">
        <v>14.669229075059292</v>
      </c>
      <c r="L62" s="161">
        <v>2483.8887089999998</v>
      </c>
      <c r="M62" s="161">
        <v>2163.2539200000001</v>
      </c>
      <c r="N62" s="161">
        <v>14.821874863400211</v>
      </c>
    </row>
    <row r="63" spans="1:14">
      <c r="A63" s="239" t="s">
        <v>134</v>
      </c>
      <c r="B63" s="239" t="s">
        <v>250</v>
      </c>
      <c r="C63" s="161">
        <v>16905.484410000001</v>
      </c>
      <c r="D63" s="161">
        <v>18602.422987999998</v>
      </c>
      <c r="E63" s="161">
        <v>-9.1221373640124952</v>
      </c>
      <c r="F63" s="161">
        <v>-1496.0051460000002</v>
      </c>
      <c r="G63" s="161">
        <v>1434.0003810000001</v>
      </c>
      <c r="H63" s="161">
        <v>-204.32390157084623</v>
      </c>
      <c r="I63" s="161">
        <v>-1445.9810810000001</v>
      </c>
      <c r="J63" s="161">
        <v>1498.669719</v>
      </c>
      <c r="K63" s="161">
        <v>-196.48430622624733</v>
      </c>
      <c r="L63" s="161">
        <v>-1373.7954359999999</v>
      </c>
      <c r="M63" s="161">
        <v>1498.669719</v>
      </c>
      <c r="N63" s="161">
        <v>-191.66765822937134</v>
      </c>
    </row>
    <row r="64" spans="1:14">
      <c r="A64" s="239" t="s">
        <v>90</v>
      </c>
      <c r="B64" s="239" t="s">
        <v>251</v>
      </c>
      <c r="C64" s="161">
        <v>33613.690838999995</v>
      </c>
      <c r="D64" s="161">
        <v>19316.982859</v>
      </c>
      <c r="E64" s="161">
        <v>74.01108177377192</v>
      </c>
      <c r="F64" s="161">
        <v>2245.034795</v>
      </c>
      <c r="G64" s="161">
        <v>1211.543328</v>
      </c>
      <c r="H64" s="161">
        <v>85.303714948938264</v>
      </c>
      <c r="I64" s="161">
        <v>1966.1066499999999</v>
      </c>
      <c r="J64" s="161">
        <v>1082.362226</v>
      </c>
      <c r="K64" s="161">
        <v>81.649599623037844</v>
      </c>
      <c r="L64" s="161">
        <v>2468.139909</v>
      </c>
      <c r="M64" s="161">
        <v>1082.362226</v>
      </c>
      <c r="N64" s="161">
        <v>128.03270935658097</v>
      </c>
    </row>
    <row r="65" spans="1:14">
      <c r="A65" s="239" t="s">
        <v>143</v>
      </c>
      <c r="B65" s="239" t="s">
        <v>126</v>
      </c>
      <c r="C65" s="161">
        <v>9287.8781359999994</v>
      </c>
      <c r="D65" s="161">
        <v>7078.9162079999996</v>
      </c>
      <c r="E65" s="161">
        <v>31.204803999567272</v>
      </c>
      <c r="F65" s="161">
        <v>-517.63800300000003</v>
      </c>
      <c r="G65" s="161">
        <v>767.09918099999993</v>
      </c>
      <c r="H65" s="161">
        <v>-167.47993164654417</v>
      </c>
      <c r="I65" s="161">
        <v>300.447496</v>
      </c>
      <c r="J65" s="161">
        <v>974.20430199999998</v>
      </c>
      <c r="K65" s="161">
        <v>-69.159703423276412</v>
      </c>
      <c r="L65" s="161">
        <v>147.54187099999999</v>
      </c>
      <c r="M65" s="161">
        <v>974.20430199999998</v>
      </c>
      <c r="N65" s="161">
        <v>-84.85514068280105</v>
      </c>
    </row>
    <row r="66" spans="1:14">
      <c r="A66" s="239" t="s">
        <v>400</v>
      </c>
      <c r="B66" s="239" t="s">
        <v>401</v>
      </c>
      <c r="C66" s="161">
        <v>12118.871606000001</v>
      </c>
      <c r="D66" s="161">
        <v>11463.236977</v>
      </c>
      <c r="E66" s="161">
        <v>5.7194545512360486</v>
      </c>
      <c r="F66" s="161">
        <v>2234.996353</v>
      </c>
      <c r="G66" s="161">
        <v>2130.049184</v>
      </c>
      <c r="H66" s="161">
        <v>4.9269833667840803</v>
      </c>
      <c r="I66" s="161">
        <v>1926.712487</v>
      </c>
      <c r="J66" s="161">
        <v>1840.0502750000001</v>
      </c>
      <c r="K66" s="161">
        <v>4.70977413918758</v>
      </c>
      <c r="L66" s="161">
        <v>1926.712487</v>
      </c>
      <c r="M66" s="161">
        <v>1840.0502750000001</v>
      </c>
      <c r="N66" s="161">
        <v>4.70977413918758</v>
      </c>
    </row>
    <row r="67" spans="1:14">
      <c r="A67" s="239" t="s">
        <v>151</v>
      </c>
      <c r="B67" s="239" t="s">
        <v>252</v>
      </c>
      <c r="C67" s="161">
        <v>20056.053158999999</v>
      </c>
      <c r="D67" s="161">
        <v>14098.335206</v>
      </c>
      <c r="E67" s="161">
        <v>42.258308275040172</v>
      </c>
      <c r="F67" s="161">
        <v>4611.4748890000001</v>
      </c>
      <c r="G67" s="161">
        <v>3744.5504520000004</v>
      </c>
      <c r="H67" s="161">
        <v>23.151629230605426</v>
      </c>
      <c r="I67" s="161">
        <v>3877.81306</v>
      </c>
      <c r="J67" s="161">
        <v>3203.1988940000001</v>
      </c>
      <c r="K67" s="161">
        <v>21.060639327256204</v>
      </c>
      <c r="L67" s="161">
        <v>3877.7383890000001</v>
      </c>
      <c r="M67" s="161">
        <v>3203.1988940000001</v>
      </c>
      <c r="N67" s="161">
        <v>21.058308188838929</v>
      </c>
    </row>
    <row r="68" spans="1:14">
      <c r="A68" s="239" t="s">
        <v>283</v>
      </c>
      <c r="B68" s="239" t="s">
        <v>284</v>
      </c>
      <c r="C68" s="161">
        <v>15345950.0615</v>
      </c>
      <c r="D68" s="161">
        <v>14860614.5022</v>
      </c>
      <c r="E68" s="161">
        <v>3.2659185071259986</v>
      </c>
      <c r="F68" s="161">
        <v>851982.46530000004</v>
      </c>
      <c r="G68" s="161">
        <v>691346.12419999996</v>
      </c>
      <c r="H68" s="161">
        <v>23.235299291781303</v>
      </c>
      <c r="I68" s="161">
        <v>664863.87430000002</v>
      </c>
      <c r="J68" s="161">
        <v>526222.29310000001</v>
      </c>
      <c r="K68" s="161">
        <v>26.346580716536355</v>
      </c>
      <c r="L68" s="161">
        <v>222245.435</v>
      </c>
      <c r="M68" s="161">
        <v>176786.16889999999</v>
      </c>
      <c r="N68" s="161">
        <v>25.714266213729807</v>
      </c>
    </row>
    <row r="69" spans="1:14">
      <c r="A69" s="239" t="s">
        <v>167</v>
      </c>
      <c r="B69" s="239" t="s">
        <v>285</v>
      </c>
      <c r="C69" s="161">
        <v>2187846.897502</v>
      </c>
      <c r="D69" s="161">
        <v>1448740.186855</v>
      </c>
      <c r="E69" s="161">
        <v>51.017202211494592</v>
      </c>
      <c r="F69" s="161">
        <v>20804.497468000001</v>
      </c>
      <c r="G69" s="161">
        <v>-4744.2141060000004</v>
      </c>
      <c r="H69" s="161">
        <v>538.52357847190297</v>
      </c>
      <c r="I69" s="161">
        <v>19531.38823</v>
      </c>
      <c r="J69" s="161">
        <v>-3226.8179059999998</v>
      </c>
      <c r="K69" s="161">
        <v>705.28324804703141</v>
      </c>
      <c r="L69" s="161">
        <v>15959.563105000001</v>
      </c>
      <c r="M69" s="161">
        <v>-4501.0141509999994</v>
      </c>
      <c r="N69" s="161">
        <v>454.57704796271815</v>
      </c>
    </row>
    <row r="70" spans="1:14">
      <c r="A70" s="239" t="s">
        <v>253</v>
      </c>
      <c r="B70" s="239" t="s">
        <v>254</v>
      </c>
      <c r="C70" s="161">
        <v>295.10206499999998</v>
      </c>
      <c r="D70" s="161">
        <v>220.09670400000002</v>
      </c>
      <c r="E70" s="161">
        <v>34.078366298479402</v>
      </c>
      <c r="F70" s="161">
        <v>-1341.5687230000001</v>
      </c>
      <c r="G70" s="161">
        <v>-1365.316703</v>
      </c>
      <c r="H70" s="161">
        <v>1.7393751902264591</v>
      </c>
      <c r="I70" s="161">
        <v>-1340.3867170000001</v>
      </c>
      <c r="J70" s="161">
        <v>-1364.731485</v>
      </c>
      <c r="K70" s="161">
        <v>1.7838503960359595</v>
      </c>
      <c r="L70" s="161">
        <v>-1070.345961</v>
      </c>
      <c r="M70" s="161">
        <v>-1062.2330999999999</v>
      </c>
      <c r="N70" s="161">
        <v>-0.76375524355248081</v>
      </c>
    </row>
    <row r="71" spans="1:14">
      <c r="A71" s="239" t="s">
        <v>255</v>
      </c>
      <c r="B71" s="239" t="s">
        <v>256</v>
      </c>
      <c r="C71" s="161">
        <v>69365.44600299999</v>
      </c>
      <c r="D71" s="161">
        <v>45868.327252999996</v>
      </c>
      <c r="E71" s="161">
        <v>51.227328654029293</v>
      </c>
      <c r="F71" s="161">
        <v>14082.566168000001</v>
      </c>
      <c r="G71" s="161">
        <v>-2409.5854909999998</v>
      </c>
      <c r="H71" s="161">
        <v>684.43936604862324</v>
      </c>
      <c r="I71" s="161">
        <v>13892.149904</v>
      </c>
      <c r="J71" s="161">
        <v>-41.967133000000004</v>
      </c>
      <c r="K71" s="161">
        <v>33202.451635187943</v>
      </c>
      <c r="L71" s="161">
        <v>10961.299542000001</v>
      </c>
      <c r="M71" s="161">
        <v>1415.3282400000001</v>
      </c>
      <c r="N71" s="161">
        <v>674.47048905065299</v>
      </c>
    </row>
    <row r="72" spans="1:14">
      <c r="A72" s="239" t="s">
        <v>402</v>
      </c>
      <c r="B72" s="239" t="s">
        <v>403</v>
      </c>
      <c r="C72" s="161">
        <v>78357.453127000001</v>
      </c>
      <c r="D72" s="161">
        <v>62560.716542999995</v>
      </c>
      <c r="E72" s="161">
        <v>25.250248809318542</v>
      </c>
      <c r="F72" s="161">
        <v>2555.0078699999999</v>
      </c>
      <c r="G72" s="161">
        <v>1595.3265590000001</v>
      </c>
      <c r="H72" s="161">
        <v>60.15579102510258</v>
      </c>
      <c r="I72" s="161">
        <v>2966.5670329999998</v>
      </c>
      <c r="J72" s="161">
        <v>2553.900318</v>
      </c>
      <c r="K72" s="161">
        <v>16.158293731807266</v>
      </c>
      <c r="L72" s="161">
        <v>2966.5670329999998</v>
      </c>
      <c r="M72" s="161">
        <v>2553.900318</v>
      </c>
      <c r="N72" s="161">
        <v>16.158293731807266</v>
      </c>
    </row>
    <row r="73" spans="1:14">
      <c r="A73" s="239" t="s">
        <v>257</v>
      </c>
      <c r="B73" s="239" t="s">
        <v>258</v>
      </c>
      <c r="C73" s="161">
        <v>299285.02209300001</v>
      </c>
      <c r="D73" s="161">
        <v>270166.75063099997</v>
      </c>
      <c r="E73" s="161">
        <v>10.777888616564237</v>
      </c>
      <c r="F73" s="161">
        <v>-12567.357217000001</v>
      </c>
      <c r="G73" s="161">
        <v>-13171.236583</v>
      </c>
      <c r="H73" s="161">
        <v>4.5848342499550956</v>
      </c>
      <c r="I73" s="161">
        <v>-7399.9581159999998</v>
      </c>
      <c r="J73" s="161">
        <v>-7089.8572560000002</v>
      </c>
      <c r="K73" s="161">
        <v>-4.373866056859856</v>
      </c>
      <c r="L73" s="161">
        <v>-9098.2804090000009</v>
      </c>
      <c r="M73" s="161">
        <v>-7916.9499670000005</v>
      </c>
      <c r="N73" s="161">
        <v>-14.921534769375919</v>
      </c>
    </row>
    <row r="74" spans="1:14">
      <c r="A74" s="239" t="s">
        <v>259</v>
      </c>
      <c r="B74" s="239" t="s">
        <v>260</v>
      </c>
      <c r="C74" s="161">
        <v>44759.869635000003</v>
      </c>
      <c r="D74" s="161">
        <v>37911.193411</v>
      </c>
      <c r="E74" s="161">
        <v>18.065050471380957</v>
      </c>
      <c r="F74" s="161">
        <v>-37.207357000000002</v>
      </c>
      <c r="G74" s="161">
        <v>-1606.6098380000001</v>
      </c>
      <c r="H74" s="161">
        <v>97.68410748397271</v>
      </c>
      <c r="I74" s="161">
        <v>357.13644599999998</v>
      </c>
      <c r="J74" s="161">
        <v>-2450.0599910000001</v>
      </c>
      <c r="K74" s="161">
        <v>114.57664087050512</v>
      </c>
      <c r="L74" s="161">
        <v>551.57409000000007</v>
      </c>
      <c r="M74" s="161">
        <v>-1975.9082010000002</v>
      </c>
      <c r="N74" s="161">
        <v>127.91496536736122</v>
      </c>
    </row>
    <row r="75" spans="1:14">
      <c r="A75" s="239" t="s">
        <v>404</v>
      </c>
      <c r="B75" s="239" t="s">
        <v>405</v>
      </c>
      <c r="C75" s="161">
        <v>47746.475592000003</v>
      </c>
      <c r="D75" s="161">
        <v>44838.284673000002</v>
      </c>
      <c r="E75" s="161">
        <v>6.4859548937009359</v>
      </c>
      <c r="F75" s="161">
        <v>2035.299475</v>
      </c>
      <c r="G75" s="161">
        <v>-548.71670199999994</v>
      </c>
      <c r="H75" s="161">
        <v>470.91990595176026</v>
      </c>
      <c r="I75" s="161">
        <v>2572.6984320000001</v>
      </c>
      <c r="J75" s="161">
        <v>-496.41094800000002</v>
      </c>
      <c r="K75" s="161">
        <v>618.25980920952611</v>
      </c>
      <c r="L75" s="161">
        <v>3194.0012269999997</v>
      </c>
      <c r="M75" s="161">
        <v>229.861512</v>
      </c>
      <c r="N75" s="161">
        <v>1289.5328535905567</v>
      </c>
    </row>
    <row r="76" spans="1:14">
      <c r="A76" s="239" t="s">
        <v>286</v>
      </c>
      <c r="B76" s="239" t="s">
        <v>287</v>
      </c>
      <c r="C76" s="161">
        <v>19479.930713999998</v>
      </c>
      <c r="D76" s="161">
        <v>13022.291298</v>
      </c>
      <c r="E76" s="161">
        <v>49.589118137695024</v>
      </c>
      <c r="F76" s="161">
        <v>-485.92041699999999</v>
      </c>
      <c r="G76" s="161">
        <v>-3905.6328670000003</v>
      </c>
      <c r="H76" s="161">
        <v>87.558471736918648</v>
      </c>
      <c r="I76" s="161">
        <v>-307.59107299999999</v>
      </c>
      <c r="J76" s="161">
        <v>-3246.85698</v>
      </c>
      <c r="K76" s="161">
        <v>90.526497628485004</v>
      </c>
      <c r="L76" s="161">
        <v>-307.59107299999999</v>
      </c>
      <c r="M76" s="161">
        <v>-3246.85698</v>
      </c>
      <c r="N76" s="161">
        <v>90.526497628485004</v>
      </c>
    </row>
    <row r="77" spans="1:14">
      <c r="A77" s="239" t="s">
        <v>61</v>
      </c>
      <c r="B77" s="239" t="s">
        <v>60</v>
      </c>
      <c r="C77" s="161">
        <v>39394.591616999998</v>
      </c>
      <c r="D77" s="161">
        <v>32653.324383999996</v>
      </c>
      <c r="E77" s="161">
        <v>20.644964517925768</v>
      </c>
      <c r="F77" s="161">
        <v>1502.2047150000001</v>
      </c>
      <c r="G77" s="161">
        <v>186.53529599999999</v>
      </c>
      <c r="H77" s="161">
        <v>705.31928659764219</v>
      </c>
      <c r="I77" s="161">
        <v>2527.629046</v>
      </c>
      <c r="J77" s="161">
        <v>252.351687</v>
      </c>
      <c r="K77" s="161">
        <v>901.62954171176204</v>
      </c>
      <c r="L77" s="161">
        <v>2519.726705</v>
      </c>
      <c r="M77" s="161">
        <v>250.07512000000003</v>
      </c>
      <c r="N77" s="161">
        <v>907.58792198120307</v>
      </c>
    </row>
    <row r="78" spans="1:14">
      <c r="A78" s="239" t="s">
        <v>172</v>
      </c>
      <c r="B78" s="239" t="s">
        <v>406</v>
      </c>
      <c r="C78" s="161">
        <v>9074.7963</v>
      </c>
      <c r="D78" s="161">
        <v>9579.4644900000003</v>
      </c>
      <c r="E78" s="161">
        <v>-5.2682296648922629</v>
      </c>
      <c r="F78" s="161">
        <v>-134.101474</v>
      </c>
      <c r="G78" s="161">
        <v>-930.024314</v>
      </c>
      <c r="H78" s="161">
        <v>85.580863641807966</v>
      </c>
      <c r="I78" s="161">
        <v>316.72127</v>
      </c>
      <c r="J78" s="161">
        <v>-482.68960300000003</v>
      </c>
      <c r="K78" s="161">
        <v>165.61592958114741</v>
      </c>
      <c r="L78" s="161">
        <v>449.39610599999997</v>
      </c>
      <c r="M78" s="161">
        <v>-481.80183099999994</v>
      </c>
      <c r="N78" s="161">
        <v>193.27405524118899</v>
      </c>
    </row>
    <row r="79" spans="1:14">
      <c r="A79" s="239" t="s">
        <v>174</v>
      </c>
      <c r="B79" s="239" t="s">
        <v>407</v>
      </c>
      <c r="C79" s="161">
        <v>402966.69701499998</v>
      </c>
      <c r="D79" s="161">
        <v>358741.89572199999</v>
      </c>
      <c r="E79" s="161">
        <v>12.327749231517453</v>
      </c>
      <c r="F79" s="161">
        <v>10255.388237000001</v>
      </c>
      <c r="G79" s="161">
        <v>10104.344868</v>
      </c>
      <c r="H79" s="161">
        <v>1.4948358451060826</v>
      </c>
      <c r="I79" s="161">
        <v>9869.7005470000004</v>
      </c>
      <c r="J79" s="161">
        <v>8011.1616439999998</v>
      </c>
      <c r="K79" s="161">
        <v>23.199368401110252</v>
      </c>
      <c r="L79" s="161">
        <v>8647.7525810000006</v>
      </c>
      <c r="M79" s="161">
        <v>6305.7414920000001</v>
      </c>
      <c r="N79" s="161">
        <v>37.140930879758947</v>
      </c>
    </row>
    <row r="80" spans="1:14">
      <c r="A80" s="239" t="s">
        <v>288</v>
      </c>
      <c r="B80" s="239" t="s">
        <v>289</v>
      </c>
      <c r="C80" s="161">
        <v>499484.778184</v>
      </c>
      <c r="D80" s="161">
        <v>433497.86267900001</v>
      </c>
      <c r="E80" s="161">
        <v>15.221970207004803</v>
      </c>
      <c r="F80" s="161">
        <v>25755.609084</v>
      </c>
      <c r="G80" s="161">
        <v>22653.422052999998</v>
      </c>
      <c r="H80" s="161">
        <v>13.694121019518009</v>
      </c>
      <c r="I80" s="161">
        <v>30535.502263999999</v>
      </c>
      <c r="J80" s="161">
        <v>33256.718660999999</v>
      </c>
      <c r="K80" s="161">
        <v>-8.182456076736031</v>
      </c>
      <c r="L80" s="161">
        <v>27391.999761000003</v>
      </c>
      <c r="M80" s="161">
        <v>30304.571756000001</v>
      </c>
      <c r="N80" s="161">
        <v>-9.610998691718315</v>
      </c>
    </row>
    <row r="81" spans="1:14">
      <c r="A81" s="239" t="s">
        <v>169</v>
      </c>
      <c r="B81" s="239" t="s">
        <v>408</v>
      </c>
      <c r="C81" s="161">
        <v>394274.14716300002</v>
      </c>
      <c r="D81" s="161">
        <v>324871.51855199999</v>
      </c>
      <c r="E81" s="161">
        <v>21.36310037898604</v>
      </c>
      <c r="F81" s="161">
        <v>44975.32617</v>
      </c>
      <c r="G81" s="161">
        <v>27984.814772000002</v>
      </c>
      <c r="H81" s="161">
        <v>60.713324481245913</v>
      </c>
      <c r="I81" s="161">
        <v>38438.329666999998</v>
      </c>
      <c r="J81" s="161">
        <v>24046.487230000002</v>
      </c>
      <c r="K81" s="161">
        <v>59.850082464622808</v>
      </c>
      <c r="L81" s="161">
        <v>36279.757669999999</v>
      </c>
      <c r="M81" s="161">
        <v>22871.027125000001</v>
      </c>
      <c r="N81" s="161">
        <v>58.627583587372435</v>
      </c>
    </row>
    <row r="82" spans="1:14">
      <c r="A82" s="239" t="s">
        <v>290</v>
      </c>
      <c r="B82" s="239" t="s">
        <v>291</v>
      </c>
      <c r="C82" s="161">
        <v>73827.331285000007</v>
      </c>
      <c r="D82" s="161">
        <v>59953.479646000007</v>
      </c>
      <c r="E82" s="161">
        <v>23.141028212072491</v>
      </c>
      <c r="F82" s="161">
        <v>-385.69023599999997</v>
      </c>
      <c r="G82" s="161">
        <v>-2331.3167450000001</v>
      </c>
      <c r="H82" s="161">
        <v>83.456120373724687</v>
      </c>
      <c r="I82" s="161">
        <v>233.07763399999999</v>
      </c>
      <c r="J82" s="161">
        <v>1024.1952570000001</v>
      </c>
      <c r="K82" s="161">
        <v>-77.242851652846511</v>
      </c>
      <c r="L82" s="161">
        <v>320.13823400000001</v>
      </c>
      <c r="M82" s="161">
        <v>1128.805147</v>
      </c>
      <c r="N82" s="161">
        <v>-71.639194341837992</v>
      </c>
    </row>
    <row r="83" spans="1:14">
      <c r="A83" s="239" t="s">
        <v>409</v>
      </c>
      <c r="B83" s="239" t="s">
        <v>410</v>
      </c>
      <c r="C83" s="161">
        <v>85713.319403999994</v>
      </c>
      <c r="D83" s="161">
        <v>86294.894098000004</v>
      </c>
      <c r="E83" s="161">
        <v>-0.67393870758975605</v>
      </c>
      <c r="F83" s="161">
        <v>278.94087100000002</v>
      </c>
      <c r="G83" s="161">
        <v>1240.5379029999999</v>
      </c>
      <c r="H83" s="161">
        <v>-77.514522504678354</v>
      </c>
      <c r="I83" s="161">
        <v>1882.3686559999999</v>
      </c>
      <c r="J83" s="161">
        <v>2151.9722449999999</v>
      </c>
      <c r="K83" s="161">
        <v>-12.528209396120724</v>
      </c>
      <c r="L83" s="161">
        <v>1680.7611609999999</v>
      </c>
      <c r="M83" s="161">
        <v>2151.9722449999999</v>
      </c>
      <c r="N83" s="161">
        <v>-21.896708244952297</v>
      </c>
    </row>
    <row r="84" spans="1:14">
      <c r="A84" s="239" t="s">
        <v>411</v>
      </c>
      <c r="B84" s="239" t="s">
        <v>412</v>
      </c>
      <c r="C84" s="161">
        <v>31235.406713999997</v>
      </c>
      <c r="D84" s="161">
        <v>34891.987369999995</v>
      </c>
      <c r="E84" s="161">
        <v>-10.479714489246643</v>
      </c>
      <c r="F84" s="161">
        <v>1114.4691909999999</v>
      </c>
      <c r="G84" s="161">
        <v>1238.9682460000001</v>
      </c>
      <c r="H84" s="161">
        <v>-10.04860741200951</v>
      </c>
      <c r="I84" s="161">
        <v>842.694298</v>
      </c>
      <c r="J84" s="161">
        <v>965.68284000000006</v>
      </c>
      <c r="K84" s="161">
        <v>-12.735914619752386</v>
      </c>
      <c r="L84" s="161">
        <v>64.752506000000011</v>
      </c>
      <c r="M84" s="161">
        <v>510.76529599999998</v>
      </c>
      <c r="N84" s="161">
        <v>-87.322453873216958</v>
      </c>
    </row>
    <row r="85" spans="1:14">
      <c r="A85" s="239" t="s">
        <v>292</v>
      </c>
      <c r="B85" s="239" t="s">
        <v>293</v>
      </c>
      <c r="C85" s="161">
        <v>116450.841829</v>
      </c>
      <c r="D85" s="161">
        <v>92974.802565999998</v>
      </c>
      <c r="E85" s="161">
        <v>25.249894181098227</v>
      </c>
      <c r="F85" s="161">
        <v>6517.9254060000003</v>
      </c>
      <c r="G85" s="161">
        <v>6884.5217730000004</v>
      </c>
      <c r="H85" s="161">
        <v>-5.3249358355976559</v>
      </c>
      <c r="I85" s="161">
        <v>8601.1297799999993</v>
      </c>
      <c r="J85" s="161">
        <v>8461.2445430000007</v>
      </c>
      <c r="K85" s="161">
        <v>1.6532465914334771</v>
      </c>
      <c r="L85" s="161">
        <v>8511.6408790000005</v>
      </c>
      <c r="M85" s="161">
        <v>8375.6905509999997</v>
      </c>
      <c r="N85" s="161">
        <v>1.6231536632375854</v>
      </c>
    </row>
    <row r="86" spans="1:14">
      <c r="A86" s="239" t="s">
        <v>413</v>
      </c>
      <c r="B86" s="239" t="s">
        <v>414</v>
      </c>
      <c r="C86" s="161">
        <v>175928.43514700001</v>
      </c>
      <c r="D86" s="161">
        <v>179667.19926400002</v>
      </c>
      <c r="E86" s="161">
        <v>-2.0809386088922857</v>
      </c>
      <c r="F86" s="161">
        <v>4930.4635159999998</v>
      </c>
      <c r="G86" s="161">
        <v>6699.6028930000002</v>
      </c>
      <c r="H86" s="161">
        <v>-26.406630441461903</v>
      </c>
      <c r="I86" s="161">
        <v>6218.4295080000002</v>
      </c>
      <c r="J86" s="161">
        <v>9341.7250829999994</v>
      </c>
      <c r="K86" s="161">
        <v>-33.433820276768252</v>
      </c>
      <c r="L86" s="161">
        <v>6184.3838519999999</v>
      </c>
      <c r="M86" s="161">
        <v>8098.2067239999997</v>
      </c>
      <c r="N86" s="161">
        <v>-23.632674951704526</v>
      </c>
    </row>
    <row r="87" spans="1:14">
      <c r="A87" s="239" t="s">
        <v>133</v>
      </c>
      <c r="B87" s="239" t="s">
        <v>261</v>
      </c>
      <c r="C87" s="161">
        <v>221646.09055399999</v>
      </c>
      <c r="D87" s="161">
        <v>207934.970669</v>
      </c>
      <c r="E87" s="161">
        <v>6.5939460980933093</v>
      </c>
      <c r="F87" s="161">
        <v>-2356.3829820000001</v>
      </c>
      <c r="G87" s="161">
        <v>816.6201440000001</v>
      </c>
      <c r="H87" s="161">
        <v>-388.55312954415677</v>
      </c>
      <c r="I87" s="161">
        <v>-1905.001489</v>
      </c>
      <c r="J87" s="161">
        <v>1332.2706599999999</v>
      </c>
      <c r="K87" s="161">
        <v>-242.9890746824673</v>
      </c>
      <c r="L87" s="161">
        <v>-1744.5881649999999</v>
      </c>
      <c r="M87" s="161">
        <v>1860.008853</v>
      </c>
      <c r="N87" s="161">
        <v>-193.79461620229179</v>
      </c>
    </row>
    <row r="88" spans="1:14">
      <c r="A88" s="239" t="s">
        <v>77</v>
      </c>
      <c r="B88" s="239" t="s">
        <v>76</v>
      </c>
      <c r="C88" s="161">
        <v>335890.90828099998</v>
      </c>
      <c r="D88" s="161">
        <v>267728.105461</v>
      </c>
      <c r="E88" s="161">
        <v>25.459711337601526</v>
      </c>
      <c r="F88" s="161">
        <v>35567.313945000002</v>
      </c>
      <c r="G88" s="161">
        <v>28170.578573999999</v>
      </c>
      <c r="H88" s="161">
        <v>26.256952272278888</v>
      </c>
      <c r="I88" s="161">
        <v>29373.5363</v>
      </c>
      <c r="J88" s="161">
        <v>21760.056153000001</v>
      </c>
      <c r="K88" s="161">
        <v>34.988329503691787</v>
      </c>
      <c r="L88" s="161">
        <v>29443.138573</v>
      </c>
      <c r="M88" s="161">
        <v>21752.415818999998</v>
      </c>
      <c r="N88" s="161">
        <v>35.35571781081169</v>
      </c>
    </row>
  </sheetData>
  <mergeCells count="4">
    <mergeCell ref="L5:N5"/>
    <mergeCell ref="C5:E5"/>
    <mergeCell ref="F5:H5"/>
    <mergeCell ref="I5:K5"/>
  </mergeCells>
  <phoneticPr fontId="4"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32"/>
      <c r="B1" s="30"/>
      <c r="C1" s="30"/>
      <c r="D1" s="30"/>
      <c r="E1" s="30"/>
      <c r="F1" s="30"/>
      <c r="G1" s="30"/>
      <c r="H1" s="30"/>
      <c r="I1" s="30"/>
      <c r="J1" s="31"/>
    </row>
    <row r="2" spans="1:10" ht="14.25" customHeight="1">
      <c r="A2" s="32"/>
      <c r="B2" s="30"/>
      <c r="C2" s="30"/>
      <c r="D2" s="30"/>
      <c r="E2" s="30"/>
      <c r="F2" s="30"/>
      <c r="G2" s="30"/>
      <c r="H2" s="30"/>
      <c r="I2" s="30"/>
      <c r="J2" s="31"/>
    </row>
    <row r="3" spans="1:10" ht="14.25" customHeight="1">
      <c r="A3" s="32"/>
      <c r="B3" s="30"/>
      <c r="C3" s="30"/>
      <c r="D3" s="30"/>
      <c r="E3" s="30"/>
      <c r="F3" s="30"/>
      <c r="G3" s="30"/>
      <c r="H3" s="30"/>
      <c r="I3" s="30"/>
      <c r="J3" s="31"/>
    </row>
    <row r="4" spans="1:10" ht="5.25" customHeight="1">
      <c r="A4" s="32"/>
      <c r="B4" s="30"/>
      <c r="C4" s="30"/>
      <c r="D4" s="30"/>
      <c r="E4" s="30"/>
      <c r="F4" s="30"/>
      <c r="G4" s="30"/>
      <c r="H4" s="30"/>
      <c r="I4" s="30"/>
      <c r="J4" s="31"/>
    </row>
    <row r="5" spans="1:10" ht="8.25" customHeight="1">
      <c r="A5" s="33"/>
      <c r="B5" s="59"/>
      <c r="C5" s="59"/>
      <c r="D5" s="59"/>
      <c r="E5" s="74"/>
      <c r="F5" s="75"/>
      <c r="G5" s="75"/>
      <c r="H5" s="75"/>
      <c r="I5" s="75"/>
      <c r="J5" s="76"/>
    </row>
    <row r="6" spans="1:10" ht="15.75" customHeight="1">
      <c r="A6" s="49"/>
      <c r="B6" s="50"/>
      <c r="C6" s="50"/>
      <c r="D6" s="50"/>
      <c r="E6" s="50"/>
      <c r="F6" s="50"/>
      <c r="G6" s="50"/>
      <c r="H6" s="50"/>
      <c r="I6" s="50"/>
      <c r="J6" s="51"/>
    </row>
    <row r="7" spans="1:10" ht="15" customHeight="1">
      <c r="A7" s="48" t="s">
        <v>15</v>
      </c>
      <c r="B7" s="52"/>
      <c r="C7" s="52"/>
      <c r="D7" s="52"/>
      <c r="E7" s="52"/>
      <c r="F7" s="52"/>
      <c r="G7" s="52"/>
      <c r="H7" s="52"/>
      <c r="I7" s="52"/>
      <c r="J7" s="53"/>
    </row>
    <row r="8" spans="1:10" ht="15" customHeight="1">
      <c r="A8" s="235" t="s">
        <v>45</v>
      </c>
      <c r="B8" s="234"/>
      <c r="C8" s="234"/>
      <c r="D8" s="234"/>
      <c r="E8" s="234"/>
      <c r="F8" s="234" t="s">
        <v>16</v>
      </c>
      <c r="G8" s="234"/>
      <c r="H8" s="234"/>
      <c r="I8" s="234"/>
      <c r="J8" s="234"/>
    </row>
    <row r="9" spans="1:10" ht="31.5" customHeight="1">
      <c r="A9" s="54" t="s">
        <v>0</v>
      </c>
      <c r="B9" s="236" t="s">
        <v>17</v>
      </c>
      <c r="C9" s="237"/>
      <c r="D9" s="237"/>
      <c r="E9" s="238"/>
      <c r="F9" s="54" t="s">
        <v>25</v>
      </c>
      <c r="G9" s="232" t="s">
        <v>18</v>
      </c>
      <c r="H9" s="232"/>
      <c r="I9" s="232"/>
      <c r="J9" s="232"/>
    </row>
    <row r="10" spans="1:10" ht="31.5" customHeight="1">
      <c r="A10" s="54" t="s">
        <v>19</v>
      </c>
      <c r="B10" s="232" t="s">
        <v>20</v>
      </c>
      <c r="C10" s="232"/>
      <c r="D10" s="232"/>
      <c r="E10" s="232"/>
      <c r="F10" s="54" t="s">
        <v>1</v>
      </c>
      <c r="G10" s="232" t="s">
        <v>13</v>
      </c>
      <c r="H10" s="232"/>
      <c r="I10" s="232"/>
      <c r="J10" s="232"/>
    </row>
    <row r="11" spans="1:10" ht="31.5" customHeight="1">
      <c r="A11" s="54" t="s">
        <v>21</v>
      </c>
      <c r="B11" s="232" t="s">
        <v>22</v>
      </c>
      <c r="C11" s="232"/>
      <c r="D11" s="232"/>
      <c r="E11" s="232"/>
      <c r="F11" s="54" t="s">
        <v>26</v>
      </c>
      <c r="G11" s="232" t="s">
        <v>14</v>
      </c>
      <c r="H11" s="232"/>
      <c r="I11" s="232"/>
      <c r="J11" s="232"/>
    </row>
    <row r="12" spans="1:10" ht="31.5" customHeight="1">
      <c r="A12" s="54" t="s">
        <v>23</v>
      </c>
      <c r="B12" s="232" t="s">
        <v>24</v>
      </c>
      <c r="C12" s="232"/>
      <c r="D12" s="232"/>
      <c r="E12" s="232"/>
      <c r="F12" s="54"/>
      <c r="G12" s="233"/>
      <c r="H12" s="233"/>
      <c r="I12" s="233"/>
      <c r="J12" s="233"/>
    </row>
    <row r="13" spans="1:10" ht="15" customHeight="1">
      <c r="A13" s="32"/>
      <c r="B13" s="30"/>
      <c r="C13" s="30"/>
      <c r="D13" s="30"/>
      <c r="E13" s="30"/>
      <c r="F13" s="30"/>
      <c r="G13" s="30"/>
      <c r="H13" s="30"/>
      <c r="I13" s="30"/>
      <c r="J13" s="31"/>
    </row>
    <row r="14" spans="1:10" ht="15" customHeight="1">
      <c r="A14" s="32"/>
      <c r="B14" s="30"/>
      <c r="C14" s="30"/>
      <c r="D14" s="30"/>
      <c r="E14" s="30"/>
      <c r="F14" s="30"/>
      <c r="G14" s="30"/>
      <c r="H14" s="30"/>
      <c r="I14" s="30"/>
      <c r="J14" s="31"/>
    </row>
    <row r="15" spans="1:10" ht="24.75" customHeight="1">
      <c r="A15" s="167"/>
      <c r="B15" s="167"/>
      <c r="C15" s="167"/>
      <c r="D15" s="167"/>
      <c r="E15" s="167"/>
      <c r="F15" s="167"/>
      <c r="G15" s="167"/>
    </row>
    <row r="16" spans="1:10" ht="12" customHeight="1">
      <c r="A16" s="167"/>
      <c r="B16" s="167"/>
      <c r="C16" s="167"/>
      <c r="D16" s="167"/>
      <c r="E16" s="167"/>
      <c r="F16" s="167"/>
      <c r="G16" s="167"/>
    </row>
    <row r="17" spans="1:7" ht="14.25" customHeight="1">
      <c r="A17" s="167"/>
      <c r="B17" s="167"/>
      <c r="C17" s="167"/>
      <c r="D17" s="167"/>
      <c r="E17" s="167"/>
      <c r="F17" s="167"/>
      <c r="G17" s="167"/>
    </row>
    <row r="18" spans="1:7" ht="14.25" customHeight="1">
      <c r="A18" s="167"/>
      <c r="B18" s="167"/>
      <c r="C18" s="167"/>
      <c r="D18" s="167"/>
      <c r="E18" s="167"/>
      <c r="F18" s="167"/>
      <c r="G18" s="167"/>
    </row>
    <row r="19" spans="1:7">
      <c r="A19" s="167"/>
      <c r="B19" s="167"/>
      <c r="C19" s="167"/>
      <c r="D19" s="167"/>
      <c r="E19" s="167"/>
      <c r="F19" s="167"/>
      <c r="G19" s="167"/>
    </row>
    <row r="20" spans="1:7" ht="6.75" customHeight="1">
      <c r="A20" s="167"/>
      <c r="B20" s="167"/>
      <c r="C20" s="167"/>
      <c r="D20" s="167"/>
      <c r="E20" s="167"/>
      <c r="F20" s="167"/>
      <c r="G20" s="167"/>
    </row>
    <row r="21" spans="1:7" ht="8.25" customHeight="1">
      <c r="A21" s="167"/>
      <c r="B21" s="167"/>
      <c r="C21" s="167"/>
      <c r="D21" s="167"/>
      <c r="E21" s="167"/>
      <c r="F21" s="167"/>
      <c r="G21" s="167"/>
    </row>
    <row r="22" spans="1:7">
      <c r="A22" s="167"/>
      <c r="B22" s="167"/>
      <c r="C22" s="167"/>
      <c r="D22" s="167"/>
      <c r="E22" s="167"/>
      <c r="F22" s="167"/>
      <c r="G22" s="167"/>
    </row>
    <row r="23" spans="1:7">
      <c r="A23" s="167"/>
      <c r="B23" s="167"/>
      <c r="C23" s="167"/>
      <c r="D23" s="167"/>
      <c r="E23" s="167"/>
      <c r="F23" s="167"/>
      <c r="G23" s="167"/>
    </row>
    <row r="24" spans="1:7">
      <c r="A24" s="167"/>
      <c r="B24" s="167"/>
      <c r="C24" s="167"/>
      <c r="D24" s="167"/>
      <c r="E24" s="167"/>
      <c r="F24" s="167"/>
      <c r="G24" s="167"/>
    </row>
    <row r="25" spans="1:7">
      <c r="A25" s="167"/>
      <c r="B25" s="167"/>
      <c r="C25" s="167"/>
      <c r="D25" s="167"/>
      <c r="E25" s="167"/>
      <c r="F25" s="167"/>
      <c r="G25" s="167"/>
    </row>
    <row r="26" spans="1:7">
      <c r="A26" s="167"/>
      <c r="B26" s="167"/>
      <c r="C26" s="167"/>
      <c r="D26" s="167"/>
      <c r="E26" s="167"/>
      <c r="F26" s="167"/>
      <c r="G26" s="167"/>
    </row>
    <row r="27" spans="1:7">
      <c r="A27" s="167"/>
      <c r="B27" s="167"/>
      <c r="C27" s="167"/>
      <c r="D27" s="167"/>
      <c r="E27" s="167"/>
      <c r="F27" s="167"/>
      <c r="G27" s="167"/>
    </row>
    <row r="28" spans="1:7">
      <c r="A28" s="167"/>
      <c r="B28" s="167"/>
      <c r="C28" s="167"/>
      <c r="D28" s="167"/>
      <c r="E28" s="167"/>
      <c r="F28" s="167"/>
      <c r="G28" s="167"/>
    </row>
    <row r="29" spans="1:7">
      <c r="A29" s="167"/>
      <c r="B29" s="167"/>
      <c r="C29" s="167"/>
      <c r="D29" s="167"/>
      <c r="E29" s="167"/>
      <c r="F29" s="167"/>
      <c r="G29" s="167"/>
    </row>
    <row r="30" spans="1:7">
      <c r="A30" s="167"/>
      <c r="B30" s="167"/>
      <c r="C30" s="167"/>
      <c r="D30" s="167"/>
      <c r="E30" s="167"/>
      <c r="F30" s="167"/>
      <c r="G30" s="167"/>
    </row>
    <row r="31" spans="1:7">
      <c r="A31" s="167"/>
      <c r="B31" s="167"/>
      <c r="C31" s="167"/>
      <c r="D31" s="167"/>
      <c r="E31" s="167"/>
      <c r="F31" s="167"/>
      <c r="G31" s="167"/>
    </row>
    <row r="32" spans="1:7">
      <c r="A32" s="167"/>
      <c r="B32" s="167"/>
      <c r="C32" s="167"/>
      <c r="D32" s="167"/>
      <c r="E32" s="167"/>
      <c r="F32" s="167"/>
      <c r="G32" s="167"/>
    </row>
    <row r="33" spans="1:7">
      <c r="A33" s="167"/>
      <c r="B33" s="167"/>
      <c r="C33" s="167"/>
      <c r="D33" s="167"/>
      <c r="E33" s="167"/>
      <c r="F33" s="167"/>
      <c r="G33" s="167"/>
    </row>
    <row r="34" spans="1:7">
      <c r="A34" s="167"/>
      <c r="B34" s="167"/>
      <c r="C34" s="167"/>
      <c r="D34" s="167"/>
      <c r="E34" s="167"/>
      <c r="F34" s="167"/>
      <c r="G34" s="167"/>
    </row>
    <row r="35" spans="1:7">
      <c r="A35" s="167"/>
      <c r="B35" s="167"/>
      <c r="C35" s="167"/>
      <c r="D35" s="167"/>
      <c r="E35" s="167"/>
      <c r="F35" s="167"/>
      <c r="G35" s="167"/>
    </row>
    <row r="36" spans="1:7">
      <c r="A36" s="167"/>
      <c r="B36" s="167"/>
      <c r="C36" s="167"/>
      <c r="D36" s="167"/>
      <c r="E36" s="167"/>
      <c r="F36" s="167"/>
      <c r="G36" s="167"/>
    </row>
    <row r="37" spans="1:7">
      <c r="A37" s="167"/>
      <c r="B37" s="167"/>
      <c r="C37" s="167"/>
      <c r="D37" s="167"/>
      <c r="E37" s="167"/>
      <c r="F37" s="167"/>
      <c r="G37" s="167"/>
    </row>
    <row r="38" spans="1:7">
      <c r="A38" s="167"/>
      <c r="B38" s="167"/>
      <c r="C38" s="167"/>
      <c r="D38" s="167"/>
      <c r="E38" s="167"/>
      <c r="F38" s="167"/>
      <c r="G38" s="167"/>
    </row>
    <row r="39" spans="1:7">
      <c r="A39" s="167"/>
      <c r="B39" s="167"/>
      <c r="C39" s="167"/>
      <c r="D39" s="167"/>
      <c r="E39" s="167"/>
      <c r="F39" s="167"/>
      <c r="G39" s="167"/>
    </row>
    <row r="40" spans="1:7">
      <c r="A40" s="167"/>
      <c r="B40" s="167"/>
      <c r="C40" s="167"/>
      <c r="D40" s="167"/>
      <c r="E40" s="167"/>
      <c r="F40" s="167"/>
      <c r="G40" s="167"/>
    </row>
    <row r="41" spans="1:7">
      <c r="A41" s="167"/>
      <c r="B41" s="167"/>
      <c r="C41" s="167"/>
      <c r="D41" s="167"/>
      <c r="E41" s="167"/>
      <c r="F41" s="167"/>
      <c r="G41" s="167"/>
    </row>
    <row r="42" spans="1:7">
      <c r="A42" s="167"/>
      <c r="B42" s="167"/>
      <c r="C42" s="167"/>
      <c r="D42" s="167"/>
      <c r="E42" s="167"/>
      <c r="F42" s="167"/>
      <c r="G42" s="167"/>
    </row>
    <row r="43" spans="1:7">
      <c r="A43" s="167"/>
      <c r="B43" s="167"/>
      <c r="C43" s="167"/>
      <c r="D43" s="167"/>
      <c r="E43" s="167"/>
      <c r="F43" s="167"/>
      <c r="G43" s="167"/>
    </row>
    <row r="44" spans="1:7">
      <c r="A44" s="30"/>
      <c r="B44" s="30"/>
      <c r="C44" s="30"/>
      <c r="D44" s="30"/>
      <c r="E44" s="30"/>
      <c r="F44" s="30"/>
      <c r="G44" s="30"/>
    </row>
    <row r="45" spans="1:7">
      <c r="A45" s="30"/>
      <c r="B45" s="30"/>
      <c r="C45" s="30"/>
      <c r="D45" s="30"/>
      <c r="E45" s="30"/>
      <c r="F45" s="30"/>
      <c r="G45" s="30"/>
    </row>
    <row r="46" spans="1:7">
      <c r="A46" s="30"/>
      <c r="B46" s="30"/>
      <c r="C46" s="30"/>
      <c r="D46" s="30"/>
      <c r="E46" s="30"/>
      <c r="F46" s="30"/>
      <c r="G46" s="30"/>
    </row>
    <row r="47" spans="1:7">
      <c r="A47" s="30"/>
      <c r="B47" s="30"/>
      <c r="C47" s="30"/>
      <c r="D47" s="30"/>
      <c r="E47" s="30"/>
      <c r="F47" s="30"/>
      <c r="G47" s="30"/>
    </row>
    <row r="48" spans="1:7">
      <c r="A48" s="30"/>
      <c r="B48" s="30"/>
      <c r="C48" s="30"/>
      <c r="D48" s="30"/>
      <c r="E48" s="30"/>
      <c r="F48" s="30"/>
      <c r="G48" s="30"/>
    </row>
    <row r="49" spans="1:7">
      <c r="A49" s="30"/>
      <c r="B49" s="30"/>
      <c r="C49" s="30"/>
      <c r="D49" s="30"/>
      <c r="E49" s="30"/>
      <c r="F49" s="30"/>
      <c r="G49" s="30"/>
    </row>
    <row r="50" spans="1:7">
      <c r="A50" s="30"/>
      <c r="B50" s="30"/>
      <c r="C50" s="30"/>
      <c r="D50" s="30"/>
      <c r="E50" s="30"/>
      <c r="F50" s="30"/>
      <c r="G50" s="30"/>
    </row>
    <row r="51" spans="1:7">
      <c r="A51" s="30"/>
      <c r="B51" s="30"/>
      <c r="C51" s="30"/>
      <c r="D51" s="30"/>
      <c r="E51" s="30"/>
      <c r="F51" s="30"/>
      <c r="G51" s="30"/>
    </row>
    <row r="52" spans="1:7">
      <c r="A52" s="30"/>
      <c r="B52" s="30"/>
      <c r="C52" s="30"/>
      <c r="D52" s="30"/>
      <c r="E52" s="30"/>
      <c r="F52" s="30"/>
      <c r="G52" s="30"/>
    </row>
  </sheetData>
  <mergeCells count="11">
    <mergeCell ref="F8:J8"/>
    <mergeCell ref="A8:E8"/>
    <mergeCell ref="B9:E9"/>
    <mergeCell ref="B10:E10"/>
    <mergeCell ref="G9:J9"/>
    <mergeCell ref="G10:J10"/>
    <mergeCell ref="G11:J11"/>
    <mergeCell ref="G12:J12"/>
    <mergeCell ref="A15:G43"/>
    <mergeCell ref="B11:E11"/>
    <mergeCell ref="B12:E12"/>
  </mergeCells>
  <phoneticPr fontId="4"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公司中报</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2014-09-01T03:00:24Z</dcterms:modified>
</cp:coreProperties>
</file>