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always" codeName="ThisWorkbook" defaultThemeVersion="124226"/>
  <bookViews>
    <workbookView xWindow="480" yWindow="345" windowWidth="5250" windowHeight="3330" tabRatio="863"/>
  </bookViews>
  <sheets>
    <sheet name="通信行业周报" sheetId="1" r:id="rId1"/>
    <sheet name="市场表现" sheetId="25" r:id="rId2"/>
    <sheet name="板块表现" sheetId="46" r:id="rId3"/>
    <sheet name="重点个股" sheetId="65" r:id="rId4"/>
    <sheet name="运营数据" sheetId="45" r:id="rId5"/>
    <sheet name="行业资讯" sheetId="63" r:id="rId6"/>
    <sheet name="运营商" sheetId="73" r:id="rId7"/>
    <sheet name="设备商" sheetId="76" r:id="rId8"/>
    <sheet name="公司资讯" sheetId="66" r:id="rId9"/>
    <sheet name="解禁与定增" sheetId="67" r:id="rId10"/>
    <sheet name="中报业绩" sheetId="71" r:id="rId11"/>
    <sheet name="免责声明" sheetId="38" r:id="rId12"/>
  </sheets>
  <externalReferences>
    <externalReference r:id="rId13"/>
    <externalReference r:id="rId14"/>
  </externalReferences>
  <definedNames>
    <definedName name="_zs1" localSheetId="8">OFFSET([1]传媒板块表现!$T$4,0,(3-[1]传媒板块表现!$B$10)*6+1,LOOKUP([1]传媒板块表现!$B$10,{1,2,3},{51,103,154}),1)</definedName>
    <definedName name="_zs1" localSheetId="7">OFFSET([1]传媒板块表现!$T$4,0,(3-[1]传媒板块表现!$B$10)*6+1,LOOKUP([1]传媒板块表现!$B$10,{1,2,3},{51,103,154}),1)</definedName>
    <definedName name="_zs1" localSheetId="5">OFFSET([1]传媒板块表现!$T$4,0,(3-[1]传媒板块表现!$B$10)*6+1,LOOKUP([1]传媒板块表现!$B$10,{1,2,3},{51,103,154}),1)</definedName>
    <definedName name="_zs1" localSheetId="6">OFFSET([1]传媒板块表现!$T$4,0,(3-[1]传媒板块表现!$B$10)*6+1,LOOKUP([1]传媒板块表现!$B$10,{1,2,3},{51,103,154}),1)</definedName>
    <definedName name="_zs1" localSheetId="3">OFFSET([1]传媒板块表现!$T$4,0,(3-[1]传媒板块表现!$B$10)*6+1,LOOKUP([1]传媒板块表现!$B$10,{1,2,3},{51,103,154}),1)</definedName>
    <definedName name="_zs1">OFFSET(市场表现!$O$4,0,(3-市场表现!$B$10)*7+1,LOOKUP(市场表现!$B$10,{1,2,3},{51,103,154})+1,1)</definedName>
    <definedName name="_zs2" localSheetId="8">OFFSET([1]传媒板块表现!$T$4,0,(3-[1]传媒板块表现!$B$10)*6+2,LOOKUP([1]传媒板块表现!$B$10,{1,2,3},{51,103,154}),1)</definedName>
    <definedName name="_zs2" localSheetId="7">OFFSET([1]传媒板块表现!$T$4,0,(3-[1]传媒板块表现!$B$10)*6+2,LOOKUP([1]传媒板块表现!$B$10,{1,2,3},{51,103,154}),1)</definedName>
    <definedName name="_zs2" localSheetId="5">OFFSET([1]传媒板块表现!$T$4,0,(3-[1]传媒板块表现!$B$10)*6+2,LOOKUP([1]传媒板块表现!$B$10,{1,2,3},{51,103,154}),1)</definedName>
    <definedName name="_zs2" localSheetId="6">OFFSET([1]传媒板块表现!$T$4,0,(3-[1]传媒板块表现!$B$10)*6+2,LOOKUP([1]传媒板块表现!$B$10,{1,2,3},{51,103,154}),1)</definedName>
    <definedName name="_zs2" localSheetId="3">OFFSET([1]传媒板块表现!$T$4,0,(3-[1]传媒板块表现!$B$10)*6+2,LOOKUP([1]传媒板块表现!$B$10,{1,2,3},{51,103,154}),1)</definedName>
    <definedName name="_zs2">OFFSET(市场表现!$O$4,0,(3-市场表现!$B$10)*7+2,LOOKUP(市场表现!$B$10,{1,2,3},{51,103,154})+1,1)</definedName>
    <definedName name="_zs3" localSheetId="8">OFFSET([1]传媒板块表现!$T$4,0,(3-[1]传媒板块表现!$B$10)*6+3,LOOKUP([1]传媒板块表现!$B$10,{1,2,3},{51,103,154}),1)</definedName>
    <definedName name="_zs3" localSheetId="7">OFFSET([1]传媒板块表现!$T$4,0,(3-[1]传媒板块表现!$B$10)*6+3,LOOKUP([1]传媒板块表现!$B$10,{1,2,3},{51,103,154}),1)</definedName>
    <definedName name="_zs3" localSheetId="5">OFFSET([1]传媒板块表现!$T$4,0,(3-[1]传媒板块表现!$B$10)*6+3,LOOKUP([1]传媒板块表现!$B$10,{1,2,3},{51,103,154}),1)</definedName>
    <definedName name="_zs3" localSheetId="6">OFFSET([1]传媒板块表现!$T$4,0,(3-[1]传媒板块表现!$B$10)*6+3,LOOKUP([1]传媒板块表现!$B$10,{1,2,3},{51,103,154}),1)</definedName>
    <definedName name="_zs3" localSheetId="3">OFFSET([1]传媒板块表现!$T$4,0,(3-[1]传媒板块表现!$B$10)*6+3,LOOKUP([1]传媒板块表现!$B$10,{1,2,3},{51,103,154}),1)</definedName>
    <definedName name="_zs3">OFFSET(市场表现!$O$4,0,(3-市场表现!$B$10)*7+3,LOOKUP(市场表现!$B$10,{1,2,3},{51,103,154})+1,1)</definedName>
    <definedName name="_zs4" localSheetId="8">OFFSET([1]传媒板块表现!$T$4,0,(3-[1]传媒板块表现!$B$10)*6+4,LOOKUP([1]传媒板块表现!$B$10,{1,2,3},{51,103,154}),1)</definedName>
    <definedName name="_zs4" localSheetId="7">OFFSET([1]传媒板块表现!$T$4,0,(3-[1]传媒板块表现!$B$10)*6+4,LOOKUP([1]传媒板块表现!$B$10,{1,2,3},{51,103,154}),1)</definedName>
    <definedName name="_zs4" localSheetId="5">OFFSET([1]传媒板块表现!$T$4,0,(3-[1]传媒板块表现!$B$10)*6+4,LOOKUP([1]传媒板块表现!$B$10,{1,2,3},{51,103,154}),1)</definedName>
    <definedName name="_zs4" localSheetId="6">OFFSET([1]传媒板块表现!$T$4,0,(3-[1]传媒板块表现!$B$10)*6+4,LOOKUP([1]传媒板块表现!$B$10,{1,2,3},{51,103,154}),1)</definedName>
    <definedName name="_zs4" localSheetId="3">OFFSET([1]传媒板块表现!$T$4,0,(3-[1]传媒板块表现!$B$10)*6+4,LOOKUP([1]传媒板块表现!$B$10,{1,2,3},{51,103,154}),1)</definedName>
    <definedName name="_zs4">OFFSET(市场表现!$O$4,0,(3-市场表现!$B$10)*7+4,LOOKUP(市场表现!$B$10,{1,2,3},{51,103,154})+1,1)</definedName>
    <definedName name="_zs5">OFFSET(市场表现!$O$4,0,(3-市场表现!$B$10)*7+5,LOOKUP(市场表现!$B$10,{1,2,3},{51,103,154})+1,1)</definedName>
    <definedName name="date" localSheetId="8">OFFSET([1]传媒板块表现!$T$4,0,(3-[1]传媒板块表现!$B$10)*6,LOOKUP([1]传媒板块表现!$B$10,{1,2,3},{51,103,154}),1)</definedName>
    <definedName name="date" localSheetId="7">OFFSET([1]传媒板块表现!$T$4,0,(3-[1]传媒板块表现!$B$10)*6,LOOKUP([1]传媒板块表现!$B$10,{1,2,3},{51,103,154}),1)</definedName>
    <definedName name="date" localSheetId="5">OFFSET([1]传媒板块表现!$T$4,0,(3-[1]传媒板块表现!$B$10)*6,LOOKUP([1]传媒板块表现!$B$10,{1,2,3},{51,103,154}),1)</definedName>
    <definedName name="date" localSheetId="6">OFFSET([1]传媒板块表现!$T$4,0,(3-[1]传媒板块表现!$B$10)*6,LOOKUP([1]传媒板块表现!$B$10,{1,2,3},{51,103,154}),1)</definedName>
    <definedName name="date" localSheetId="3">OFFSET([1]传媒板块表现!$T$4,0,(3-[1]传媒板块表现!$B$10)*6,LOOKUP([1]传媒板块表现!$B$10,{1,2,3},{51,103,154}),1)</definedName>
    <definedName name="date">OFFSET([2]二级行业市场表现!$N$4,0,(3-[2]二级行业市场表现!$B$10)*6,LOOKUP([2]二级行业市场表现!$B$10,{1,2,3},{51,103,154}),1)</definedName>
    <definedName name="fmdate" localSheetId="8">OFFSET([1]传媒板块表现!$B$72,1,0,49,1)</definedName>
    <definedName name="fmdate" localSheetId="7">OFFSET([1]传媒板块表现!$B$72,1,0,49,1)</definedName>
    <definedName name="fmdate" localSheetId="5">OFFSET([1]传媒板块表现!$B$72,1,0,49,1)</definedName>
    <definedName name="fmdate" localSheetId="6">OFFSET([1]传媒板块表现!$B$72,1,0,49,1)</definedName>
    <definedName name="fmdate" localSheetId="3">OFFSET([1]传媒板块表现!$B$72,1,0,49,1)</definedName>
    <definedName name="fmdate">OFFSET([2]二级行业市场表现!$B$72,1,0,49,1)</definedName>
    <definedName name="fmIT" localSheetId="8">OFFSET([1]传媒板块表现!$B$72,2,4,49,1)</definedName>
    <definedName name="fmIT" localSheetId="7">OFFSET([1]传媒板块表现!$B$72,2,4,49,1)</definedName>
    <definedName name="fmIT" localSheetId="5">OFFSET([1]传媒板块表现!$B$72,2,4,49,1)</definedName>
    <definedName name="fmIT" localSheetId="6">OFFSET([1]传媒板块表现!$B$72,2,4,49,1)</definedName>
    <definedName name="fmIT" localSheetId="3">OFFSET([1]传媒板块表现!$B$72,2,4,49,1)</definedName>
    <definedName name="fmIT">OFFSET([2]二级行业市场表现!$B$72,2,4,49,1)</definedName>
    <definedName name="fmsh00300" localSheetId="8">OFFSET([1]传媒板块表现!$B$72,2,3,49,1)</definedName>
    <definedName name="fmsh00300" localSheetId="7">OFFSET([1]传媒板块表现!$B$72,2,3,49,1)</definedName>
    <definedName name="fmsh00300" localSheetId="5">OFFSET([1]传媒板块表现!$B$72,2,3,49,1)</definedName>
    <definedName name="fmsh00300" localSheetId="6">OFFSET([1]传媒板块表现!$B$72,2,3,49,1)</definedName>
    <definedName name="fmsh00300" localSheetId="3">OFFSET([1]传媒板块表现!$B$72,2,3,49,1)</definedName>
    <definedName name="fmsh00300">OFFSET([2]二级行业市场表现!$B$72,2,3,49,1)</definedName>
    <definedName name="snjg_date" comment="日期" localSheetId="8">OFFSET(#REF!,0,0,COUNT(#REF!),1)</definedName>
    <definedName name="snjg_date" comment="日期" localSheetId="7">OFFSET(#REF!,0,0,COUNT(#REF!),1)</definedName>
    <definedName name="snjg_date" comment="日期" localSheetId="5">OFFSET(#REF!,0,0,COUNT(#REF!),1)</definedName>
    <definedName name="snjg_date" comment="日期" localSheetId="6">OFFSET(#REF!,0,0,COUNT(#REF!),1)</definedName>
    <definedName name="snjg_date" comment="日期" localSheetId="3">OFFSET(#REF!,0,0,COUNT(#REF!),1)</definedName>
    <definedName name="snjg_date" comment="日期">OFFSET(#REF!,0,0,COUNT(#REF!),1)</definedName>
    <definedName name="snjg_qy1" comment="按区域划分-低标水泥" localSheetId="8">OFFSET(#REF!,0,#REF!-1,COUNT(#REF!)+1,1)</definedName>
    <definedName name="snjg_qy1" comment="按区域划分-低标水泥" localSheetId="7">OFFSET(#REF!,0,#REF!-1,COUNT(#REF!)+1,1)</definedName>
    <definedName name="snjg_qy1" comment="按区域划分-低标水泥" localSheetId="5">OFFSET(#REF!,0,#REF!-1,COUNT(#REF!)+1,1)</definedName>
    <definedName name="snjg_qy1" comment="按区域划分-低标水泥" localSheetId="6">OFFSET(#REF!,0,#REF!-1,COUNT(#REF!)+1,1)</definedName>
    <definedName name="snjg_qy1" comment="按区域划分-低标水泥" localSheetId="3">OFFSET(#REF!,0,#REF!-1,COUNT(#REF!)+1,1)</definedName>
    <definedName name="snjg_qy1" comment="按区域划分-低标水泥">OFFSET(#REF!,0,#REF!-1,COUNT(#REF!)+1,1)</definedName>
    <definedName name="snjg_qy2" comment="按区域划分-高标水泥" localSheetId="7">OFFSET(#REF!,0,#REF!+7-1,COUNT(#REF!)+1,1)</definedName>
    <definedName name="snjg_qy2" comment="按区域划分-高标水泥" localSheetId="5">OFFSET(#REF!,0,#REF!+7-1,COUNT(#REF!)+1,1)</definedName>
    <definedName name="snjg_qy2" comment="按区域划分-高标水泥" localSheetId="6">OFFSET(#REF!,0,#REF!+7-1,COUNT(#REF!)+1,1)</definedName>
    <definedName name="snjg_qy2" comment="按区域划分-高标水泥" localSheetId="3">OFFSET(#REF!,0,#REF!+7-1,COUNT(#REF!)+1,1)</definedName>
    <definedName name="snjg_qy2" comment="按区域划分-高标水泥">OFFSET(#REF!,0,#REF!+7-1,COUNT(#REF!)+1,1)</definedName>
    <definedName name="snjg_sf1" localSheetId="7">OFFSET(#REF!,0,#REF!-1,COUNT(#REF!)+1,1)</definedName>
    <definedName name="snjg_sf1" localSheetId="5">OFFSET(#REF!,0,#REF!-1,COUNT(#REF!)+1,1)</definedName>
    <definedName name="snjg_sf1" localSheetId="6">OFFSET(#REF!,0,#REF!-1,COUNT(#REF!)+1,1)</definedName>
    <definedName name="snjg_sf1" localSheetId="3">OFFSET(#REF!,0,#REF!-1,COUNT(#REF!)+1,1)</definedName>
    <definedName name="snjg_sf1">OFFSET(#REF!,0,#REF!-1,COUNT(#REF!)+1,1)</definedName>
    <definedName name="snjg_sf2" localSheetId="7">OFFSET(#REF!,0,#REF!,COUNT(#REF!)+1,1)</definedName>
    <definedName name="snjg_sf2" localSheetId="5">OFFSET(#REF!,0,#REF!,COUNT(#REF!)+1,1)</definedName>
    <definedName name="snjg_sf2" localSheetId="6">OFFSET(#REF!,0,#REF!,COUNT(#REF!)+1,1)</definedName>
    <definedName name="snjg_sf2" localSheetId="3">OFFSET(#REF!,0,#REF!,COUNT(#REF!)+1,1)</definedName>
    <definedName name="snjg_sf2">OFFSET(#REF!,0,#REF!,COUNT(#REF!)+1,1)</definedName>
    <definedName name="snkrb" localSheetId="7">OFFSET(#REF!,1,0,COUNT(#REF!),1)</definedName>
    <definedName name="snkrb" localSheetId="5">OFFSET(#REF!,1,0,COUNT(#REF!),1)</definedName>
    <definedName name="snkrb" localSheetId="6">OFFSET(#REF!,1,0,COUNT(#REF!),1)</definedName>
    <definedName name="snkrb" localSheetId="3">OFFSET(#REF!,1,0,COUNT(#REF!),1)</definedName>
    <definedName name="snkrb">OFFSET(#REF!,1,0,COUNT(#REF!),1)</definedName>
    <definedName name="snkrb_date" localSheetId="7">OFFSET(#REF!,1,0,COUNT(#REF!),1)</definedName>
    <definedName name="snkrb_date" localSheetId="5">OFFSET(#REF!,1,0,COUNT(#REF!),1)</definedName>
    <definedName name="snkrb_date" localSheetId="6">OFFSET(#REF!,1,0,COUNT(#REF!),1)</definedName>
    <definedName name="snkrb_date" localSheetId="3">OFFSET(#REF!,1,0,COUNT(#REF!),1)</definedName>
    <definedName name="snkrb_date">OFFSET(#REF!,1,0,COUNT(#REF!),1)</definedName>
    <definedName name="zsdate">OFFSET(市场表现!$O$2,2,(3-市场表现!$B$10)*7,LOOKUP(市场表现!$B$10,{1,2,3},{51,103,154})-1,1)</definedName>
    <definedName name="运营商" comment="日期" localSheetId="7">OFFSET(#REF!,0,0,COUNT(#REF!),1)</definedName>
    <definedName name="运营商" comment="日期">OFFSET(#REF!,0,0,COUNT(#REF!),1)</definedName>
  </definedNames>
  <calcPr calcId="144525"/>
</workbook>
</file>

<file path=xl/calcChain.xml><?xml version="1.0" encoding="utf-8"?>
<calcChain xmlns="http://schemas.openxmlformats.org/spreadsheetml/2006/main">
  <c r="A6" i="25" l="1"/>
  <c r="P6" i="45" l="1"/>
  <c r="B4" i="65" l="1"/>
  <c r="AH6" i="25"/>
  <c r="AH7" i="25"/>
  <c r="AH8" i="25"/>
  <c r="AH9" i="25"/>
  <c r="AH10" i="25"/>
  <c r="AH11" i="25"/>
  <c r="AH12" i="25"/>
  <c r="AH13" i="25"/>
  <c r="AH14" i="25"/>
  <c r="AH15" i="25"/>
  <c r="AH16" i="25"/>
  <c r="AH17" i="25"/>
  <c r="AH18" i="25"/>
  <c r="AH19" i="25"/>
  <c r="AH20" i="25"/>
  <c r="AH21" i="25"/>
  <c r="AH22" i="25"/>
  <c r="AH23" i="25"/>
  <c r="AH24" i="25"/>
  <c r="AH25" i="25"/>
  <c r="AH26" i="25"/>
  <c r="AH27" i="25"/>
  <c r="AH28" i="25"/>
  <c r="AH29" i="25"/>
  <c r="AH30" i="25"/>
  <c r="AH31" i="25"/>
  <c r="AH32" i="25"/>
  <c r="AH33" i="25"/>
  <c r="AH34" i="25"/>
  <c r="AH35" i="25"/>
  <c r="AH36" i="25"/>
  <c r="AH37" i="25"/>
  <c r="AH38" i="25"/>
  <c r="AH39" i="25"/>
  <c r="AH40" i="25"/>
  <c r="AH41" i="25"/>
  <c r="AH42" i="25"/>
  <c r="AH43" i="25"/>
  <c r="AH44" i="25"/>
  <c r="AH45" i="25"/>
  <c r="AH46" i="25"/>
  <c r="AH47" i="25"/>
  <c r="AH48" i="25"/>
  <c r="AH49" i="25"/>
  <c r="AH50" i="25"/>
  <c r="AH51" i="25"/>
  <c r="AH52" i="25"/>
  <c r="AH53" i="25"/>
  <c r="AH54" i="25"/>
  <c r="AH55" i="25"/>
  <c r="AH56" i="25"/>
  <c r="AG6" i="25"/>
  <c r="AG7" i="25"/>
  <c r="AG8" i="25"/>
  <c r="AG9" i="25"/>
  <c r="AG10" i="25"/>
  <c r="AG11" i="25"/>
  <c r="AG12" i="25"/>
  <c r="AG13" i="25"/>
  <c r="AG14" i="25"/>
  <c r="AG15" i="25"/>
  <c r="AG16" i="25"/>
  <c r="AG17" i="25"/>
  <c r="AG18" i="25"/>
  <c r="AG19" i="25"/>
  <c r="AG20" i="25"/>
  <c r="AG21" i="25"/>
  <c r="AG22" i="25"/>
  <c r="AG23" i="25"/>
  <c r="AG24" i="25"/>
  <c r="AG25" i="25"/>
  <c r="AG26" i="25"/>
  <c r="AG27" i="25"/>
  <c r="AG28" i="25"/>
  <c r="AG29" i="25"/>
  <c r="AG30" i="25"/>
  <c r="AG31" i="25"/>
  <c r="AG32" i="25"/>
  <c r="AG33" i="25"/>
  <c r="AG34" i="25"/>
  <c r="AG35" i="25"/>
  <c r="AG36" i="25"/>
  <c r="AG37" i="25"/>
  <c r="AG38" i="25"/>
  <c r="AG39" i="25"/>
  <c r="AG40" i="25"/>
  <c r="AG41" i="25"/>
  <c r="AG42" i="25"/>
  <c r="AG43" i="25"/>
  <c r="AG44" i="25"/>
  <c r="AG45" i="25"/>
  <c r="AG46" i="25"/>
  <c r="AG47" i="25"/>
  <c r="AG48" i="25"/>
  <c r="AG49" i="25"/>
  <c r="AG50" i="25"/>
  <c r="AG51" i="25"/>
  <c r="AG52" i="25"/>
  <c r="AG53" i="25"/>
  <c r="AG54" i="25"/>
  <c r="AG55" i="25"/>
  <c r="AG56" i="25"/>
  <c r="AF6" i="25"/>
  <c r="AF7" i="25"/>
  <c r="AF8" i="25"/>
  <c r="AF9" i="25"/>
  <c r="AF10" i="25"/>
  <c r="AF11" i="25"/>
  <c r="AF12" i="25"/>
  <c r="AF13" i="25"/>
  <c r="AF14" i="25"/>
  <c r="AF15" i="25"/>
  <c r="AF16" i="25"/>
  <c r="AF17" i="25"/>
  <c r="AF18" i="25"/>
  <c r="AF19" i="25"/>
  <c r="AF20" i="25"/>
  <c r="AF21" i="25"/>
  <c r="AF22" i="25"/>
  <c r="AF23" i="25"/>
  <c r="AF24" i="25"/>
  <c r="AF25" i="25"/>
  <c r="AF26" i="25"/>
  <c r="AF27" i="25"/>
  <c r="AF28" i="25"/>
  <c r="AF29" i="25"/>
  <c r="AF30" i="25"/>
  <c r="AF31" i="25"/>
  <c r="AF32" i="25"/>
  <c r="AF33" i="25"/>
  <c r="AF34" i="25"/>
  <c r="AF35" i="25"/>
  <c r="AF36" i="25"/>
  <c r="AF37" i="25"/>
  <c r="AF38" i="25"/>
  <c r="AF39" i="25"/>
  <c r="AF40" i="25"/>
  <c r="AF41" i="25"/>
  <c r="AF42" i="25"/>
  <c r="AF43" i="25"/>
  <c r="AF44" i="25"/>
  <c r="AF45" i="25"/>
  <c r="AF46" i="25"/>
  <c r="AF47" i="25"/>
  <c r="AF48" i="25"/>
  <c r="AF49" i="25"/>
  <c r="AF50" i="25"/>
  <c r="AF51" i="25"/>
  <c r="AF52" i="25"/>
  <c r="AF53" i="25"/>
  <c r="AF54" i="25"/>
  <c r="AF55" i="25"/>
  <c r="AF56" i="25"/>
  <c r="AE6" i="25"/>
  <c r="AE7" i="25"/>
  <c r="AE8" i="25"/>
  <c r="AE9" i="25"/>
  <c r="AE10" i="25"/>
  <c r="AE11" i="25"/>
  <c r="AE12" i="25"/>
  <c r="AE13" i="25"/>
  <c r="AE14" i="25"/>
  <c r="AE15" i="25"/>
  <c r="AE16" i="25"/>
  <c r="AE17" i="25"/>
  <c r="AE18" i="25"/>
  <c r="AE19" i="25"/>
  <c r="AE20" i="25"/>
  <c r="AE21" i="25"/>
  <c r="AE22" i="25"/>
  <c r="AE23" i="25"/>
  <c r="AE24" i="25"/>
  <c r="AE25" i="25"/>
  <c r="AE26" i="25"/>
  <c r="AE27" i="25"/>
  <c r="AE28" i="25"/>
  <c r="AE29" i="25"/>
  <c r="AE30" i="25"/>
  <c r="AE31" i="25"/>
  <c r="AE32" i="25"/>
  <c r="AE33" i="25"/>
  <c r="AE34" i="25"/>
  <c r="AE35" i="25"/>
  <c r="AE36" i="25"/>
  <c r="AE37" i="25"/>
  <c r="AE38" i="25"/>
  <c r="AE39" i="25"/>
  <c r="AE40" i="25"/>
  <c r="AE41" i="25"/>
  <c r="AE42" i="25"/>
  <c r="AE43" i="25"/>
  <c r="AE44" i="25"/>
  <c r="AE45" i="25"/>
  <c r="AE46" i="25"/>
  <c r="AE47" i="25"/>
  <c r="AE48" i="25"/>
  <c r="AE49" i="25"/>
  <c r="AE50" i="25"/>
  <c r="AE51" i="25"/>
  <c r="AE52" i="25"/>
  <c r="AE53" i="25"/>
  <c r="AE54" i="25"/>
  <c r="AE55" i="25"/>
  <c r="AE56" i="25"/>
  <c r="AD6" i="25"/>
  <c r="AD7" i="25"/>
  <c r="AD8" i="25"/>
  <c r="AD9" i="25"/>
  <c r="AD10" i="25"/>
  <c r="AD11" i="25"/>
  <c r="AD12" i="25"/>
  <c r="AD13" i="25"/>
  <c r="AD14" i="25"/>
  <c r="AD15" i="25"/>
  <c r="AD16" i="25"/>
  <c r="AD17" i="25"/>
  <c r="AD18" i="25"/>
  <c r="AD19" i="25"/>
  <c r="AD20" i="25"/>
  <c r="AD21" i="25"/>
  <c r="AD22" i="25"/>
  <c r="AD23" i="25"/>
  <c r="AD24" i="25"/>
  <c r="AD25" i="25"/>
  <c r="AD26" i="25"/>
  <c r="AD27" i="25"/>
  <c r="AD28" i="25"/>
  <c r="AD29" i="25"/>
  <c r="AD30" i="25"/>
  <c r="AD31" i="25"/>
  <c r="AD32" i="25"/>
  <c r="AD33" i="25"/>
  <c r="AD34" i="25"/>
  <c r="AD35" i="25"/>
  <c r="AD36" i="25"/>
  <c r="AD37" i="25"/>
  <c r="AD38" i="25"/>
  <c r="AD39" i="25"/>
  <c r="AD40" i="25"/>
  <c r="AD41" i="25"/>
  <c r="AD42" i="25"/>
  <c r="AD43" i="25"/>
  <c r="AD44" i="25"/>
  <c r="AD45" i="25"/>
  <c r="AD46" i="25"/>
  <c r="AD47" i="25"/>
  <c r="AD48" i="25"/>
  <c r="AD49" i="25"/>
  <c r="AD50" i="25"/>
  <c r="AD51" i="25"/>
  <c r="AD52" i="25"/>
  <c r="AD53" i="25"/>
  <c r="AD54" i="25"/>
  <c r="AD55" i="25"/>
  <c r="AD56" i="25"/>
  <c r="AE5" i="25"/>
  <c r="AF5" i="25"/>
  <c r="AG5" i="25"/>
  <c r="AH5" i="25"/>
  <c r="AD5" i="25"/>
  <c r="AC56" i="25"/>
  <c r="AC54" i="25"/>
  <c r="AC55" i="25"/>
  <c r="AC5" i="25"/>
  <c r="AC6" i="25"/>
  <c r="AC7" i="25"/>
  <c r="AC8" i="25"/>
  <c r="AC9" i="25"/>
  <c r="AC10" i="25"/>
  <c r="AC11" i="25"/>
  <c r="AC12" i="25"/>
  <c r="AC13" i="25"/>
  <c r="AC14" i="25"/>
  <c r="AC15" i="25"/>
  <c r="AC16" i="25"/>
  <c r="AC17" i="25"/>
  <c r="AC18" i="25"/>
  <c r="AC19" i="25"/>
  <c r="AC20" i="25"/>
  <c r="AC21" i="25"/>
  <c r="AC22" i="25"/>
  <c r="AC23" i="25"/>
  <c r="AC24" i="25"/>
  <c r="AC25" i="25"/>
  <c r="AC26" i="25"/>
  <c r="AC27" i="25"/>
  <c r="AC28" i="25"/>
  <c r="AC29" i="25"/>
  <c r="AC30" i="25"/>
  <c r="AC31" i="25"/>
  <c r="AC32" i="25"/>
  <c r="AC33" i="25"/>
  <c r="AC34" i="25"/>
  <c r="AC35" i="25"/>
  <c r="AC36" i="25"/>
  <c r="AC37" i="25"/>
  <c r="AC38" i="25"/>
  <c r="AC39" i="25"/>
  <c r="AC40" i="25"/>
  <c r="AC41" i="25"/>
  <c r="AC42" i="25"/>
  <c r="AC43" i="25"/>
  <c r="AC44" i="25"/>
  <c r="AC45" i="25"/>
  <c r="AC46" i="25"/>
  <c r="AC47" i="25"/>
  <c r="AC48" i="25"/>
  <c r="AC49" i="25"/>
  <c r="AC50" i="25"/>
  <c r="AC51" i="25"/>
  <c r="AC52" i="25"/>
  <c r="AC53" i="25"/>
  <c r="AC4" i="25"/>
  <c r="AA6" i="25"/>
  <c r="AA7" i="25"/>
  <c r="AA8" i="25"/>
  <c r="AA9" i="25"/>
  <c r="AA10" i="25"/>
  <c r="AA11" i="25"/>
  <c r="AA12" i="25"/>
  <c r="AA13" i="25"/>
  <c r="AA14" i="25"/>
  <c r="AA15" i="25"/>
  <c r="AA16" i="25"/>
  <c r="AA17" i="25"/>
  <c r="AA18" i="25"/>
  <c r="AA19" i="25"/>
  <c r="AA20" i="25"/>
  <c r="AA21" i="25"/>
  <c r="AA22" i="25"/>
  <c r="AA23" i="25"/>
  <c r="AA24" i="25"/>
  <c r="AA25" i="25"/>
  <c r="AA26" i="25"/>
  <c r="AA27" i="25"/>
  <c r="AA28" i="25"/>
  <c r="AA29" i="25"/>
  <c r="AA30" i="25"/>
  <c r="AA31" i="25"/>
  <c r="AA32" i="25"/>
  <c r="AA33" i="25"/>
  <c r="AA34" i="25"/>
  <c r="AA35" i="25"/>
  <c r="AA36" i="25"/>
  <c r="AA37" i="25"/>
  <c r="AA38" i="25"/>
  <c r="AA39" i="25"/>
  <c r="AA40" i="25"/>
  <c r="AA41" i="25"/>
  <c r="AA42" i="25"/>
  <c r="AA43" i="25"/>
  <c r="AA44" i="25"/>
  <c r="AA45" i="25"/>
  <c r="AA46" i="25"/>
  <c r="AA47" i="25"/>
  <c r="AA48" i="25"/>
  <c r="AA49" i="25"/>
  <c r="AA50" i="25"/>
  <c r="AA51" i="25"/>
  <c r="AA52" i="25"/>
  <c r="AA53" i="25"/>
  <c r="AA54" i="25"/>
  <c r="AA55" i="25"/>
  <c r="AA56" i="25"/>
  <c r="AA57" i="25"/>
  <c r="AA58" i="25"/>
  <c r="AA59" i="25"/>
  <c r="AA60" i="25"/>
  <c r="AA61" i="25"/>
  <c r="AA62" i="25"/>
  <c r="AA63" i="25"/>
  <c r="AA64" i="25"/>
  <c r="AA65" i="25"/>
  <c r="AA66" i="25"/>
  <c r="AA67" i="25"/>
  <c r="AA68" i="25"/>
  <c r="AA69" i="25"/>
  <c r="AA70" i="25"/>
  <c r="AA71" i="25"/>
  <c r="AA72" i="25"/>
  <c r="AA73" i="25"/>
  <c r="AA74" i="25"/>
  <c r="AA75" i="25"/>
  <c r="AA76" i="25"/>
  <c r="AA77" i="25"/>
  <c r="AA78" i="25"/>
  <c r="AA79" i="25"/>
  <c r="AA80" i="25"/>
  <c r="AA81" i="25"/>
  <c r="AA82" i="25"/>
  <c r="AA83" i="25"/>
  <c r="AA84" i="25"/>
  <c r="AA85" i="25"/>
  <c r="AA86" i="25"/>
  <c r="AA87" i="25"/>
  <c r="AA88" i="25"/>
  <c r="AA89" i="25"/>
  <c r="AA90" i="25"/>
  <c r="AA91" i="25"/>
  <c r="AA92" i="25"/>
  <c r="AA93" i="25"/>
  <c r="AA94" i="25"/>
  <c r="AA95" i="25"/>
  <c r="AA96" i="25"/>
  <c r="AA97" i="25"/>
  <c r="AA98" i="25"/>
  <c r="AA99" i="25"/>
  <c r="AA100" i="25"/>
  <c r="AA101" i="25"/>
  <c r="AA102" i="25"/>
  <c r="AA103" i="25"/>
  <c r="AA104" i="25"/>
  <c r="AA105" i="25"/>
  <c r="AA106" i="25"/>
  <c r="Z6" i="25"/>
  <c r="Z7" i="25"/>
  <c r="Z8" i="25"/>
  <c r="Z9" i="25"/>
  <c r="Z10" i="25"/>
  <c r="Z11" i="25"/>
  <c r="Z12" i="25"/>
  <c r="Z13" i="25"/>
  <c r="Z14" i="25"/>
  <c r="Z15" i="25"/>
  <c r="Z16" i="25"/>
  <c r="Z17" i="25"/>
  <c r="Z18" i="25"/>
  <c r="Z19" i="25"/>
  <c r="Z20" i="25"/>
  <c r="Z21" i="25"/>
  <c r="Z22" i="25"/>
  <c r="Z23" i="25"/>
  <c r="Z24" i="25"/>
  <c r="Z25" i="25"/>
  <c r="Z26" i="25"/>
  <c r="Z27" i="25"/>
  <c r="Z28" i="25"/>
  <c r="Z29" i="25"/>
  <c r="Z30" i="25"/>
  <c r="Z31" i="25"/>
  <c r="Z32" i="25"/>
  <c r="Z33" i="25"/>
  <c r="Z34" i="25"/>
  <c r="Z35" i="25"/>
  <c r="Z36" i="25"/>
  <c r="Z37" i="25"/>
  <c r="Z38" i="25"/>
  <c r="Z39" i="25"/>
  <c r="Z40" i="25"/>
  <c r="Z41" i="25"/>
  <c r="Z42" i="25"/>
  <c r="Z43" i="25"/>
  <c r="Z44" i="25"/>
  <c r="Z45" i="25"/>
  <c r="Z46" i="25"/>
  <c r="Z47" i="25"/>
  <c r="Z48" i="25"/>
  <c r="Z49" i="25"/>
  <c r="Z50" i="25"/>
  <c r="Z51" i="25"/>
  <c r="Z52" i="25"/>
  <c r="Z53" i="25"/>
  <c r="Z54" i="25"/>
  <c r="Z55" i="25"/>
  <c r="Z56" i="25"/>
  <c r="Z57" i="25"/>
  <c r="Z58" i="25"/>
  <c r="Z59" i="25"/>
  <c r="Z60" i="25"/>
  <c r="Z61" i="25"/>
  <c r="Z62" i="25"/>
  <c r="Z63" i="25"/>
  <c r="Z64" i="25"/>
  <c r="Z65" i="25"/>
  <c r="Z66" i="25"/>
  <c r="Z67" i="25"/>
  <c r="Z68" i="25"/>
  <c r="Z69" i="25"/>
  <c r="Z70" i="25"/>
  <c r="Z71" i="25"/>
  <c r="Z72" i="25"/>
  <c r="Z73" i="25"/>
  <c r="Z74" i="25"/>
  <c r="Z75" i="25"/>
  <c r="Z76" i="25"/>
  <c r="Z77" i="25"/>
  <c r="Z78" i="25"/>
  <c r="Z79" i="25"/>
  <c r="Z80" i="25"/>
  <c r="Z81" i="25"/>
  <c r="Z82" i="25"/>
  <c r="Z83" i="25"/>
  <c r="Z84" i="25"/>
  <c r="Z85" i="25"/>
  <c r="Z86" i="25"/>
  <c r="Z87" i="25"/>
  <c r="Z88" i="25"/>
  <c r="Z89" i="25"/>
  <c r="Z90" i="25"/>
  <c r="Z91" i="25"/>
  <c r="Z92" i="25"/>
  <c r="Z93" i="25"/>
  <c r="Z94" i="25"/>
  <c r="Z95" i="25"/>
  <c r="Z96" i="25"/>
  <c r="Z97" i="25"/>
  <c r="Z98" i="25"/>
  <c r="Z99" i="25"/>
  <c r="Z100" i="25"/>
  <c r="Z101" i="25"/>
  <c r="Z102" i="25"/>
  <c r="Z103" i="25"/>
  <c r="Z104" i="25"/>
  <c r="Z105" i="25"/>
  <c r="Z106" i="25"/>
  <c r="Y6" i="25"/>
  <c r="Y7" i="25"/>
  <c r="Y8" i="25"/>
  <c r="Y9" i="25"/>
  <c r="Y10" i="25"/>
  <c r="Y11" i="25"/>
  <c r="Y12" i="25"/>
  <c r="Y13" i="25"/>
  <c r="Y14" i="25"/>
  <c r="Y15" i="25"/>
  <c r="Y16" i="25"/>
  <c r="Y17" i="25"/>
  <c r="Y18" i="25"/>
  <c r="Y19" i="25"/>
  <c r="Y20" i="25"/>
  <c r="Y21" i="25"/>
  <c r="Y22" i="25"/>
  <c r="Y23" i="25"/>
  <c r="Y24" i="25"/>
  <c r="Y25" i="25"/>
  <c r="Y26" i="25"/>
  <c r="Y27" i="25"/>
  <c r="Y28" i="25"/>
  <c r="Y29" i="25"/>
  <c r="Y30" i="25"/>
  <c r="Y31" i="25"/>
  <c r="Y32" i="25"/>
  <c r="Y33" i="25"/>
  <c r="Y34" i="25"/>
  <c r="Y35" i="25"/>
  <c r="Y36" i="25"/>
  <c r="Y37" i="25"/>
  <c r="Y38" i="25"/>
  <c r="Y39" i="25"/>
  <c r="Y40" i="25"/>
  <c r="Y41" i="25"/>
  <c r="Y42" i="25"/>
  <c r="Y43" i="25"/>
  <c r="Y44" i="25"/>
  <c r="Y45" i="25"/>
  <c r="Y46" i="25"/>
  <c r="Y47" i="25"/>
  <c r="Y48" i="25"/>
  <c r="Y49" i="25"/>
  <c r="Y50" i="25"/>
  <c r="Y51" i="25"/>
  <c r="Y52" i="25"/>
  <c r="Y53" i="25"/>
  <c r="Y54" i="25"/>
  <c r="Y55" i="25"/>
  <c r="Y56" i="25"/>
  <c r="Y57" i="25"/>
  <c r="Y58" i="25"/>
  <c r="Y59" i="25"/>
  <c r="Y60" i="25"/>
  <c r="Y61" i="25"/>
  <c r="Y62" i="25"/>
  <c r="Y63" i="25"/>
  <c r="Y64" i="25"/>
  <c r="Y65" i="25"/>
  <c r="Y66" i="25"/>
  <c r="Y67" i="25"/>
  <c r="Y68" i="25"/>
  <c r="Y69" i="25"/>
  <c r="Y70" i="25"/>
  <c r="Y71" i="25"/>
  <c r="Y72" i="25"/>
  <c r="Y73" i="25"/>
  <c r="Y74" i="25"/>
  <c r="Y75" i="25"/>
  <c r="Y76" i="25"/>
  <c r="Y77" i="25"/>
  <c r="Y78" i="25"/>
  <c r="Y79" i="25"/>
  <c r="Y80" i="25"/>
  <c r="Y81" i="25"/>
  <c r="Y82" i="25"/>
  <c r="Y83" i="25"/>
  <c r="Y84" i="25"/>
  <c r="Y85" i="25"/>
  <c r="Y86" i="25"/>
  <c r="Y87" i="25"/>
  <c r="Y88" i="25"/>
  <c r="Y89" i="25"/>
  <c r="Y90" i="25"/>
  <c r="Y91" i="25"/>
  <c r="Y92" i="25"/>
  <c r="Y93" i="25"/>
  <c r="Y94" i="25"/>
  <c r="Y95" i="25"/>
  <c r="Y96" i="25"/>
  <c r="Y97" i="25"/>
  <c r="Y98" i="25"/>
  <c r="Y99" i="25"/>
  <c r="Y100" i="25"/>
  <c r="Y101" i="25"/>
  <c r="Y102" i="25"/>
  <c r="Y103" i="25"/>
  <c r="Y104" i="25"/>
  <c r="Y105" i="25"/>
  <c r="Y106" i="25"/>
  <c r="X6" i="25"/>
  <c r="X7" i="25"/>
  <c r="X8" i="25"/>
  <c r="X9" i="25"/>
  <c r="X10" i="25"/>
  <c r="X11" i="25"/>
  <c r="X12" i="25"/>
  <c r="X13" i="25"/>
  <c r="X14" i="25"/>
  <c r="X15" i="25"/>
  <c r="X16" i="25"/>
  <c r="X17" i="25"/>
  <c r="X18" i="25"/>
  <c r="X19" i="25"/>
  <c r="X20" i="25"/>
  <c r="X21" i="25"/>
  <c r="X22" i="25"/>
  <c r="X23" i="25"/>
  <c r="X24" i="25"/>
  <c r="X25" i="25"/>
  <c r="X26" i="25"/>
  <c r="X27" i="25"/>
  <c r="X28" i="25"/>
  <c r="X29" i="25"/>
  <c r="X30" i="25"/>
  <c r="X31" i="25"/>
  <c r="X32" i="25"/>
  <c r="X33" i="25"/>
  <c r="X34" i="25"/>
  <c r="X35" i="25"/>
  <c r="X36" i="25"/>
  <c r="X37" i="25"/>
  <c r="X38" i="25"/>
  <c r="X39" i="25"/>
  <c r="X40" i="25"/>
  <c r="X41" i="25"/>
  <c r="X42" i="25"/>
  <c r="X43" i="25"/>
  <c r="X44" i="25"/>
  <c r="X45" i="25"/>
  <c r="X46" i="25"/>
  <c r="X47" i="25"/>
  <c r="X48" i="25"/>
  <c r="X49" i="25"/>
  <c r="X50" i="25"/>
  <c r="X51" i="25"/>
  <c r="X52" i="25"/>
  <c r="X53" i="25"/>
  <c r="X54" i="25"/>
  <c r="X55" i="25"/>
  <c r="X56" i="25"/>
  <c r="X57" i="25"/>
  <c r="X58" i="25"/>
  <c r="X59" i="25"/>
  <c r="X60" i="25"/>
  <c r="X61" i="25"/>
  <c r="X62" i="25"/>
  <c r="X63" i="25"/>
  <c r="X64" i="25"/>
  <c r="X65" i="25"/>
  <c r="X66" i="25"/>
  <c r="X67" i="25"/>
  <c r="X68" i="25"/>
  <c r="X69" i="25"/>
  <c r="X70" i="25"/>
  <c r="X71" i="25"/>
  <c r="X72" i="25"/>
  <c r="X73" i="25"/>
  <c r="X74" i="25"/>
  <c r="X75" i="25"/>
  <c r="X76" i="25"/>
  <c r="X77" i="25"/>
  <c r="X78" i="25"/>
  <c r="X79" i="25"/>
  <c r="X80" i="25"/>
  <c r="X81" i="25"/>
  <c r="X82" i="25"/>
  <c r="X83" i="25"/>
  <c r="X84" i="25"/>
  <c r="X85" i="25"/>
  <c r="X86" i="25"/>
  <c r="X87" i="25"/>
  <c r="X88" i="25"/>
  <c r="X89" i="25"/>
  <c r="X90" i="25"/>
  <c r="X91" i="25"/>
  <c r="X92" i="25"/>
  <c r="X93" i="25"/>
  <c r="X94" i="25"/>
  <c r="X95" i="25"/>
  <c r="X96" i="25"/>
  <c r="X97" i="25"/>
  <c r="X98" i="25"/>
  <c r="X99" i="25"/>
  <c r="X100" i="25"/>
  <c r="X101" i="25"/>
  <c r="X102" i="25"/>
  <c r="X103" i="25"/>
  <c r="X104" i="25"/>
  <c r="X105" i="25"/>
  <c r="X106" i="25"/>
  <c r="W6" i="25"/>
  <c r="W7" i="25"/>
  <c r="W8" i="25"/>
  <c r="W9" i="25"/>
  <c r="W10" i="25"/>
  <c r="W11" i="25"/>
  <c r="W12" i="25"/>
  <c r="W13" i="25"/>
  <c r="W14" i="25"/>
  <c r="W15" i="25"/>
  <c r="W16" i="25"/>
  <c r="W17" i="25"/>
  <c r="W18" i="25"/>
  <c r="W19" i="25"/>
  <c r="W20" i="25"/>
  <c r="W21" i="25"/>
  <c r="W22" i="25"/>
  <c r="W23" i="25"/>
  <c r="W24" i="25"/>
  <c r="W25" i="25"/>
  <c r="W26" i="25"/>
  <c r="W27" i="25"/>
  <c r="W28" i="25"/>
  <c r="W29" i="25"/>
  <c r="W30" i="25"/>
  <c r="W31" i="25"/>
  <c r="W32" i="25"/>
  <c r="W33" i="25"/>
  <c r="W34" i="25"/>
  <c r="W35" i="25"/>
  <c r="W36" i="25"/>
  <c r="W37" i="25"/>
  <c r="W38" i="25"/>
  <c r="W39" i="25"/>
  <c r="W40" i="25"/>
  <c r="W41" i="25"/>
  <c r="W42" i="25"/>
  <c r="W43" i="25"/>
  <c r="W44" i="25"/>
  <c r="W45" i="25"/>
  <c r="W46" i="25"/>
  <c r="W47" i="25"/>
  <c r="W48" i="25"/>
  <c r="W49" i="25"/>
  <c r="W50" i="25"/>
  <c r="W51" i="25"/>
  <c r="W52" i="25"/>
  <c r="W53" i="25"/>
  <c r="W54" i="25"/>
  <c r="W55" i="25"/>
  <c r="W56" i="25"/>
  <c r="W57" i="25"/>
  <c r="W58" i="25"/>
  <c r="W59" i="25"/>
  <c r="W60" i="25"/>
  <c r="W61" i="25"/>
  <c r="W62" i="25"/>
  <c r="W63" i="25"/>
  <c r="W64" i="25"/>
  <c r="W65" i="25"/>
  <c r="W66" i="25"/>
  <c r="W67" i="25"/>
  <c r="W68" i="25"/>
  <c r="W69" i="25"/>
  <c r="W70" i="25"/>
  <c r="W71" i="25"/>
  <c r="W72" i="25"/>
  <c r="W73" i="25"/>
  <c r="W74" i="25"/>
  <c r="W75" i="25"/>
  <c r="W76" i="25"/>
  <c r="W77" i="25"/>
  <c r="W78" i="25"/>
  <c r="W79" i="25"/>
  <c r="W80" i="25"/>
  <c r="W81" i="25"/>
  <c r="W82" i="25"/>
  <c r="W83" i="25"/>
  <c r="W84" i="25"/>
  <c r="W85" i="25"/>
  <c r="W86" i="25"/>
  <c r="W87" i="25"/>
  <c r="W88" i="25"/>
  <c r="W89" i="25"/>
  <c r="W90" i="25"/>
  <c r="W91" i="25"/>
  <c r="W92" i="25"/>
  <c r="W93" i="25"/>
  <c r="W94" i="25"/>
  <c r="W95" i="25"/>
  <c r="W96" i="25"/>
  <c r="W97" i="25"/>
  <c r="W98" i="25"/>
  <c r="W99" i="25"/>
  <c r="W100" i="25"/>
  <c r="W101" i="25"/>
  <c r="W102" i="25"/>
  <c r="W103" i="25"/>
  <c r="W104" i="25"/>
  <c r="W105" i="25"/>
  <c r="W106" i="25"/>
  <c r="X5" i="25"/>
  <c r="Y5" i="25"/>
  <c r="Z5" i="25"/>
  <c r="AA5" i="25"/>
  <c r="W5" i="25"/>
  <c r="V106" i="25"/>
  <c r="V5" i="25"/>
  <c r="V6" i="25"/>
  <c r="V7" i="25"/>
  <c r="V8" i="25"/>
  <c r="V9" i="25"/>
  <c r="V10" i="25"/>
  <c r="V11" i="25"/>
  <c r="V12" i="25"/>
  <c r="V13" i="25"/>
  <c r="V14" i="25"/>
  <c r="V15" i="25"/>
  <c r="V16" i="25"/>
  <c r="V17" i="25"/>
  <c r="V18" i="25"/>
  <c r="V19" i="25"/>
  <c r="V20" i="25"/>
  <c r="V21" i="25"/>
  <c r="V22" i="25"/>
  <c r="V23" i="25"/>
  <c r="V24" i="25"/>
  <c r="V25" i="25"/>
  <c r="V26" i="25"/>
  <c r="V27" i="25"/>
  <c r="V28" i="25"/>
  <c r="V29" i="25"/>
  <c r="V30" i="25"/>
  <c r="V31" i="25"/>
  <c r="V32" i="25"/>
  <c r="V33" i="25"/>
  <c r="V34" i="25"/>
  <c r="V35" i="25"/>
  <c r="V36" i="25"/>
  <c r="V37" i="25"/>
  <c r="V38" i="25"/>
  <c r="V39" i="25"/>
  <c r="V40" i="25"/>
  <c r="V41" i="25"/>
  <c r="V42" i="25"/>
  <c r="V43" i="25"/>
  <c r="V44" i="25"/>
  <c r="V45" i="25"/>
  <c r="V46" i="25"/>
  <c r="V47" i="25"/>
  <c r="V48" i="25"/>
  <c r="V49" i="25"/>
  <c r="V50" i="25"/>
  <c r="V51" i="25"/>
  <c r="V52" i="25"/>
  <c r="V53" i="25"/>
  <c r="V54" i="25"/>
  <c r="V55" i="25"/>
  <c r="V56" i="25"/>
  <c r="V57" i="25"/>
  <c r="V58" i="25"/>
  <c r="V59" i="25"/>
  <c r="V60" i="25"/>
  <c r="V61" i="25"/>
  <c r="V62" i="25"/>
  <c r="V63" i="25"/>
  <c r="V64" i="25"/>
  <c r="V65" i="25"/>
  <c r="V66" i="25"/>
  <c r="V67" i="25"/>
  <c r="V68" i="25"/>
  <c r="V69" i="25"/>
  <c r="V70" i="25"/>
  <c r="V71" i="25"/>
  <c r="V72" i="25"/>
  <c r="V73" i="25"/>
  <c r="V74" i="25"/>
  <c r="V75" i="25"/>
  <c r="V76" i="25"/>
  <c r="V77" i="25"/>
  <c r="V78" i="25"/>
  <c r="V79" i="25"/>
  <c r="V80" i="25"/>
  <c r="V81" i="25"/>
  <c r="V82" i="25"/>
  <c r="V83" i="25"/>
  <c r="V84" i="25"/>
  <c r="V85" i="25"/>
  <c r="V86" i="25"/>
  <c r="V87" i="25"/>
  <c r="V88" i="25"/>
  <c r="V89" i="25"/>
  <c r="V90" i="25"/>
  <c r="V91" i="25"/>
  <c r="V92" i="25"/>
  <c r="V93" i="25"/>
  <c r="V94" i="25"/>
  <c r="V95" i="25"/>
  <c r="V96" i="25"/>
  <c r="V97" i="25"/>
  <c r="V98" i="25"/>
  <c r="V99" i="25"/>
  <c r="V100" i="25"/>
  <c r="V101" i="25"/>
  <c r="V102" i="25"/>
  <c r="V103" i="25"/>
  <c r="V104" i="25"/>
  <c r="V105" i="25"/>
  <c r="V4" i="25"/>
  <c r="P2" i="25" l="1" a="1"/>
  <c r="P2" i="25" s="1"/>
  <c r="B5" i="25" s="1"/>
  <c r="W2" i="25" a="1"/>
  <c r="Y2" i="25" s="1"/>
  <c r="AD2" i="25" a="1"/>
  <c r="AE2" i="25" s="1"/>
  <c r="O4" i="25"/>
  <c r="O5" i="25"/>
  <c r="P5" i="25"/>
  <c r="Q5" i="25"/>
  <c r="R5" i="25"/>
  <c r="S5" i="25"/>
  <c r="T5" i="25"/>
  <c r="B6" i="25"/>
  <c r="O6" i="25"/>
  <c r="P6" i="25"/>
  <c r="Q6" i="25"/>
  <c r="R6" i="25"/>
  <c r="S6" i="25"/>
  <c r="T6" i="25"/>
  <c r="O7" i="25"/>
  <c r="P7" i="25"/>
  <c r="Q7" i="25"/>
  <c r="R7" i="25"/>
  <c r="S7" i="25"/>
  <c r="T7" i="25"/>
  <c r="O8" i="25"/>
  <c r="P8" i="25"/>
  <c r="Q8" i="25"/>
  <c r="R8" i="25"/>
  <c r="S8" i="25"/>
  <c r="T8" i="25"/>
  <c r="O9" i="25"/>
  <c r="P9" i="25"/>
  <c r="Q9" i="25"/>
  <c r="R9" i="25"/>
  <c r="S9" i="25"/>
  <c r="T9" i="25"/>
  <c r="O10" i="25"/>
  <c r="P10" i="25"/>
  <c r="Q10" i="25"/>
  <c r="R10" i="25"/>
  <c r="S10" i="25"/>
  <c r="T10" i="25"/>
  <c r="O11" i="25"/>
  <c r="P11" i="25"/>
  <c r="Q11" i="25"/>
  <c r="R11" i="25"/>
  <c r="S11" i="25"/>
  <c r="T11" i="25"/>
  <c r="O12" i="25"/>
  <c r="P12" i="25"/>
  <c r="Q12" i="25"/>
  <c r="R12" i="25"/>
  <c r="S12" i="25"/>
  <c r="T12" i="25"/>
  <c r="O13" i="25"/>
  <c r="P13" i="25"/>
  <c r="Q13" i="25"/>
  <c r="R13" i="25"/>
  <c r="S13" i="25"/>
  <c r="T13" i="25"/>
  <c r="O14" i="25"/>
  <c r="P14" i="25"/>
  <c r="Q14" i="25"/>
  <c r="R14" i="25"/>
  <c r="S14" i="25"/>
  <c r="T14" i="25"/>
  <c r="O15" i="25"/>
  <c r="P15" i="25"/>
  <c r="Q15" i="25"/>
  <c r="R15" i="25"/>
  <c r="S15" i="25"/>
  <c r="T15" i="25"/>
  <c r="O16" i="25"/>
  <c r="P16" i="25"/>
  <c r="Q16" i="25"/>
  <c r="R16" i="25"/>
  <c r="S16" i="25"/>
  <c r="T16" i="25"/>
  <c r="O17" i="25"/>
  <c r="P17" i="25"/>
  <c r="Q17" i="25"/>
  <c r="R17" i="25"/>
  <c r="S17" i="25"/>
  <c r="T17" i="25"/>
  <c r="O18" i="25"/>
  <c r="P18" i="25"/>
  <c r="Q18" i="25"/>
  <c r="R18" i="25"/>
  <c r="S18" i="25"/>
  <c r="T18" i="25"/>
  <c r="O19" i="25"/>
  <c r="P19" i="25"/>
  <c r="Q19" i="25"/>
  <c r="R19" i="25"/>
  <c r="S19" i="25"/>
  <c r="T19" i="25"/>
  <c r="O20" i="25"/>
  <c r="P20" i="25"/>
  <c r="Q20" i="25"/>
  <c r="R20" i="25"/>
  <c r="S20" i="25"/>
  <c r="T20" i="25"/>
  <c r="O21" i="25"/>
  <c r="P21" i="25"/>
  <c r="Q21" i="25"/>
  <c r="R21" i="25"/>
  <c r="S21" i="25"/>
  <c r="T21" i="25"/>
  <c r="O22" i="25"/>
  <c r="P22" i="25"/>
  <c r="Q22" i="25"/>
  <c r="R22" i="25"/>
  <c r="S22" i="25"/>
  <c r="T22" i="25"/>
  <c r="O23" i="25"/>
  <c r="P23" i="25"/>
  <c r="Q23" i="25"/>
  <c r="R23" i="25"/>
  <c r="S23" i="25"/>
  <c r="T23" i="25"/>
  <c r="O24" i="25"/>
  <c r="P24" i="25"/>
  <c r="Q24" i="25"/>
  <c r="R24" i="25"/>
  <c r="S24" i="25"/>
  <c r="T24" i="25"/>
  <c r="O25" i="25"/>
  <c r="P25" i="25"/>
  <c r="Q25" i="25"/>
  <c r="R25" i="25"/>
  <c r="S25" i="25"/>
  <c r="T25" i="25"/>
  <c r="O26" i="25"/>
  <c r="P26" i="25"/>
  <c r="Q26" i="25"/>
  <c r="R26" i="25"/>
  <c r="S26" i="25"/>
  <c r="T26" i="25"/>
  <c r="O27" i="25"/>
  <c r="P27" i="25"/>
  <c r="Q27" i="25"/>
  <c r="R27" i="25"/>
  <c r="S27" i="25"/>
  <c r="T27" i="25"/>
  <c r="O28" i="25"/>
  <c r="P28" i="25"/>
  <c r="Q28" i="25"/>
  <c r="R28" i="25"/>
  <c r="S28" i="25"/>
  <c r="T28" i="25"/>
  <c r="O29" i="25"/>
  <c r="P29" i="25"/>
  <c r="Q29" i="25"/>
  <c r="R29" i="25"/>
  <c r="S29" i="25"/>
  <c r="T29" i="25"/>
  <c r="O30" i="25"/>
  <c r="P30" i="25"/>
  <c r="Q30" i="25"/>
  <c r="R30" i="25"/>
  <c r="S30" i="25"/>
  <c r="T30" i="25"/>
  <c r="O31" i="25"/>
  <c r="P31" i="25"/>
  <c r="Q31" i="25"/>
  <c r="R31" i="25"/>
  <c r="S31" i="25"/>
  <c r="T31" i="25"/>
  <c r="O32" i="25"/>
  <c r="P32" i="25"/>
  <c r="Q32" i="25"/>
  <c r="R32" i="25"/>
  <c r="S32" i="25"/>
  <c r="T32" i="25"/>
  <c r="O33" i="25"/>
  <c r="P33" i="25"/>
  <c r="Q33" i="25"/>
  <c r="R33" i="25"/>
  <c r="S33" i="25"/>
  <c r="T33" i="25"/>
  <c r="O34" i="25"/>
  <c r="P34" i="25"/>
  <c r="Q34" i="25"/>
  <c r="R34" i="25"/>
  <c r="S34" i="25"/>
  <c r="T34" i="25"/>
  <c r="O35" i="25"/>
  <c r="P35" i="25"/>
  <c r="Q35" i="25"/>
  <c r="R35" i="25"/>
  <c r="S35" i="25"/>
  <c r="T35" i="25"/>
  <c r="O36" i="25"/>
  <c r="P36" i="25"/>
  <c r="Q36" i="25"/>
  <c r="R36" i="25"/>
  <c r="S36" i="25"/>
  <c r="T36" i="25"/>
  <c r="O37" i="25"/>
  <c r="P37" i="25"/>
  <c r="Q37" i="25"/>
  <c r="R37" i="25"/>
  <c r="S37" i="25"/>
  <c r="T37" i="25"/>
  <c r="O38" i="25"/>
  <c r="P38" i="25"/>
  <c r="Q38" i="25"/>
  <c r="R38" i="25"/>
  <c r="S38" i="25"/>
  <c r="T38" i="25"/>
  <c r="O39" i="25"/>
  <c r="P39" i="25"/>
  <c r="Q39" i="25"/>
  <c r="R39" i="25"/>
  <c r="S39" i="25"/>
  <c r="T39" i="25"/>
  <c r="O40" i="25"/>
  <c r="P40" i="25"/>
  <c r="Q40" i="25"/>
  <c r="R40" i="25"/>
  <c r="S40" i="25"/>
  <c r="T40" i="25"/>
  <c r="O41" i="25"/>
  <c r="P41" i="25"/>
  <c r="Q41" i="25"/>
  <c r="R41" i="25"/>
  <c r="S41" i="25"/>
  <c r="T41" i="25"/>
  <c r="O42" i="25"/>
  <c r="P42" i="25"/>
  <c r="Q42" i="25"/>
  <c r="R42" i="25"/>
  <c r="S42" i="25"/>
  <c r="T42" i="25"/>
  <c r="O43" i="25"/>
  <c r="P43" i="25"/>
  <c r="Q43" i="25"/>
  <c r="R43" i="25"/>
  <c r="S43" i="25"/>
  <c r="T43" i="25"/>
  <c r="O44" i="25"/>
  <c r="P44" i="25"/>
  <c r="Q44" i="25"/>
  <c r="R44" i="25"/>
  <c r="S44" i="25"/>
  <c r="T44" i="25"/>
  <c r="O45" i="25"/>
  <c r="P45" i="25"/>
  <c r="Q45" i="25"/>
  <c r="R45" i="25"/>
  <c r="S45" i="25"/>
  <c r="T45" i="25"/>
  <c r="O46" i="25"/>
  <c r="P46" i="25"/>
  <c r="Q46" i="25"/>
  <c r="R46" i="25"/>
  <c r="S46" i="25"/>
  <c r="T46" i="25"/>
  <c r="O47" i="25"/>
  <c r="P47" i="25"/>
  <c r="Q47" i="25"/>
  <c r="R47" i="25"/>
  <c r="S47" i="25"/>
  <c r="T47" i="25"/>
  <c r="O48" i="25"/>
  <c r="P48" i="25"/>
  <c r="Q48" i="25"/>
  <c r="R48" i="25"/>
  <c r="S48" i="25"/>
  <c r="T48" i="25"/>
  <c r="O49" i="25"/>
  <c r="P49" i="25"/>
  <c r="Q49" i="25"/>
  <c r="R49" i="25"/>
  <c r="S49" i="25"/>
  <c r="T49" i="25"/>
  <c r="O50" i="25"/>
  <c r="P50" i="25"/>
  <c r="Q50" i="25"/>
  <c r="R50" i="25"/>
  <c r="S50" i="25"/>
  <c r="T50" i="25"/>
  <c r="O51" i="25"/>
  <c r="P51" i="25"/>
  <c r="Q51" i="25"/>
  <c r="R51" i="25"/>
  <c r="S51" i="25"/>
  <c r="T51" i="25"/>
  <c r="O52" i="25"/>
  <c r="P52" i="25"/>
  <c r="Q52" i="25"/>
  <c r="R52" i="25"/>
  <c r="S52" i="25"/>
  <c r="T52" i="25"/>
  <c r="O53" i="25"/>
  <c r="P53" i="25"/>
  <c r="Q53" i="25"/>
  <c r="R53" i="25"/>
  <c r="S53" i="25"/>
  <c r="T53" i="25"/>
  <c r="O54" i="25"/>
  <c r="P54" i="25"/>
  <c r="Q54" i="25"/>
  <c r="R54" i="25"/>
  <c r="S54" i="25"/>
  <c r="T54" i="25"/>
  <c r="O55" i="25"/>
  <c r="P55" i="25"/>
  <c r="Q55" i="25"/>
  <c r="R55" i="25"/>
  <c r="S55" i="25"/>
  <c r="T55" i="25"/>
  <c r="O56" i="25"/>
  <c r="P56" i="25"/>
  <c r="Q56" i="25"/>
  <c r="R56" i="25"/>
  <c r="S56" i="25"/>
  <c r="T56" i="25"/>
  <c r="O57" i="25"/>
  <c r="P57" i="25"/>
  <c r="Q57" i="25"/>
  <c r="R57" i="25"/>
  <c r="S57" i="25"/>
  <c r="T57" i="25"/>
  <c r="O58" i="25"/>
  <c r="P58" i="25"/>
  <c r="Q58" i="25"/>
  <c r="R58" i="25"/>
  <c r="S58" i="25"/>
  <c r="T58" i="25"/>
  <c r="O59" i="25"/>
  <c r="P59" i="25"/>
  <c r="Q59" i="25"/>
  <c r="R59" i="25"/>
  <c r="S59" i="25"/>
  <c r="T59" i="25"/>
  <c r="O60" i="25"/>
  <c r="P60" i="25"/>
  <c r="Q60" i="25"/>
  <c r="R60" i="25"/>
  <c r="S60" i="25"/>
  <c r="T60" i="25"/>
  <c r="O61" i="25"/>
  <c r="P61" i="25"/>
  <c r="Q61" i="25"/>
  <c r="R61" i="25"/>
  <c r="S61" i="25"/>
  <c r="T61" i="25"/>
  <c r="O62" i="25"/>
  <c r="P62" i="25"/>
  <c r="Q62" i="25"/>
  <c r="R62" i="25"/>
  <c r="S62" i="25"/>
  <c r="T62" i="25"/>
  <c r="O63" i="25"/>
  <c r="P63" i="25"/>
  <c r="Q63" i="25"/>
  <c r="R63" i="25"/>
  <c r="S63" i="25"/>
  <c r="T63" i="25"/>
  <c r="O64" i="25"/>
  <c r="P64" i="25"/>
  <c r="Q64" i="25"/>
  <c r="R64" i="25"/>
  <c r="S64" i="25"/>
  <c r="T64" i="25"/>
  <c r="O65" i="25"/>
  <c r="P65" i="25"/>
  <c r="Q65" i="25"/>
  <c r="R65" i="25"/>
  <c r="S65" i="25"/>
  <c r="T65" i="25"/>
  <c r="O66" i="25"/>
  <c r="P66" i="25"/>
  <c r="Q66" i="25"/>
  <c r="R66" i="25"/>
  <c r="S66" i="25"/>
  <c r="T66" i="25"/>
  <c r="O67" i="25"/>
  <c r="P67" i="25"/>
  <c r="Q67" i="25"/>
  <c r="R67" i="25"/>
  <c r="S67" i="25"/>
  <c r="T67" i="25"/>
  <c r="O68" i="25"/>
  <c r="P68" i="25"/>
  <c r="Q68" i="25"/>
  <c r="R68" i="25"/>
  <c r="S68" i="25"/>
  <c r="T68" i="25"/>
  <c r="O69" i="25"/>
  <c r="P69" i="25"/>
  <c r="Q69" i="25"/>
  <c r="R69" i="25"/>
  <c r="S69" i="25"/>
  <c r="T69" i="25"/>
  <c r="O70" i="25"/>
  <c r="P70" i="25"/>
  <c r="Q70" i="25"/>
  <c r="R70" i="25"/>
  <c r="S70" i="25"/>
  <c r="T70" i="25"/>
  <c r="O71" i="25"/>
  <c r="P71" i="25"/>
  <c r="Q71" i="25"/>
  <c r="R71" i="25"/>
  <c r="S71" i="25"/>
  <c r="T71" i="25"/>
  <c r="O72" i="25"/>
  <c r="P72" i="25"/>
  <c r="Q72" i="25"/>
  <c r="R72" i="25"/>
  <c r="S72" i="25"/>
  <c r="T72" i="25"/>
  <c r="O73" i="25"/>
  <c r="P73" i="25"/>
  <c r="Q73" i="25"/>
  <c r="R73" i="25"/>
  <c r="S73" i="25"/>
  <c r="T73" i="25"/>
  <c r="O74" i="25"/>
  <c r="P74" i="25"/>
  <c r="Q74" i="25"/>
  <c r="R74" i="25"/>
  <c r="S74" i="25"/>
  <c r="T74" i="25"/>
  <c r="O75" i="25"/>
  <c r="P75" i="25"/>
  <c r="Q75" i="25"/>
  <c r="R75" i="25"/>
  <c r="S75" i="25"/>
  <c r="T75" i="25"/>
  <c r="O76" i="25"/>
  <c r="P76" i="25"/>
  <c r="Q76" i="25"/>
  <c r="R76" i="25"/>
  <c r="S76" i="25"/>
  <c r="T76" i="25"/>
  <c r="O77" i="25"/>
  <c r="P77" i="25"/>
  <c r="Q77" i="25"/>
  <c r="R77" i="25"/>
  <c r="S77" i="25"/>
  <c r="T77" i="25"/>
  <c r="O78" i="25"/>
  <c r="P78" i="25"/>
  <c r="Q78" i="25"/>
  <c r="R78" i="25"/>
  <c r="S78" i="25"/>
  <c r="T78" i="25"/>
  <c r="O79" i="25"/>
  <c r="P79" i="25"/>
  <c r="Q79" i="25"/>
  <c r="R79" i="25"/>
  <c r="S79" i="25"/>
  <c r="T79" i="25"/>
  <c r="O80" i="25"/>
  <c r="P80" i="25"/>
  <c r="Q80" i="25"/>
  <c r="R80" i="25"/>
  <c r="S80" i="25"/>
  <c r="T80" i="25"/>
  <c r="O81" i="25"/>
  <c r="P81" i="25"/>
  <c r="Q81" i="25"/>
  <c r="R81" i="25"/>
  <c r="S81" i="25"/>
  <c r="T81" i="25"/>
  <c r="O82" i="25"/>
  <c r="P82" i="25"/>
  <c r="Q82" i="25"/>
  <c r="R82" i="25"/>
  <c r="S82" i="25"/>
  <c r="T82" i="25"/>
  <c r="O83" i="25"/>
  <c r="P83" i="25"/>
  <c r="Q83" i="25"/>
  <c r="R83" i="25"/>
  <c r="S83" i="25"/>
  <c r="T83" i="25"/>
  <c r="O84" i="25"/>
  <c r="P84" i="25"/>
  <c r="Q84" i="25"/>
  <c r="R84" i="25"/>
  <c r="S84" i="25"/>
  <c r="T84" i="25"/>
  <c r="O85" i="25"/>
  <c r="P85" i="25"/>
  <c r="Q85" i="25"/>
  <c r="R85" i="25"/>
  <c r="S85" i="25"/>
  <c r="T85" i="25"/>
  <c r="O86" i="25"/>
  <c r="P86" i="25"/>
  <c r="Q86" i="25"/>
  <c r="R86" i="25"/>
  <c r="S86" i="25"/>
  <c r="T86" i="25"/>
  <c r="O87" i="25"/>
  <c r="P87" i="25"/>
  <c r="Q87" i="25"/>
  <c r="R87" i="25"/>
  <c r="S87" i="25"/>
  <c r="T87" i="25"/>
  <c r="O88" i="25"/>
  <c r="P88" i="25"/>
  <c r="Q88" i="25"/>
  <c r="R88" i="25"/>
  <c r="S88" i="25"/>
  <c r="T88" i="25"/>
  <c r="O89" i="25"/>
  <c r="P89" i="25"/>
  <c r="Q89" i="25"/>
  <c r="R89" i="25"/>
  <c r="S89" i="25"/>
  <c r="T89" i="25"/>
  <c r="O90" i="25"/>
  <c r="P90" i="25"/>
  <c r="Q90" i="25"/>
  <c r="R90" i="25"/>
  <c r="S90" i="25"/>
  <c r="T90" i="25"/>
  <c r="O91" i="25"/>
  <c r="P91" i="25"/>
  <c r="Q91" i="25"/>
  <c r="R91" i="25"/>
  <c r="S91" i="25"/>
  <c r="T91" i="25"/>
  <c r="O92" i="25"/>
  <c r="P92" i="25"/>
  <c r="Q92" i="25"/>
  <c r="R92" i="25"/>
  <c r="S92" i="25"/>
  <c r="T92" i="25"/>
  <c r="O93" i="25"/>
  <c r="P93" i="25"/>
  <c r="Q93" i="25"/>
  <c r="R93" i="25"/>
  <c r="S93" i="25"/>
  <c r="T93" i="25"/>
  <c r="O94" i="25"/>
  <c r="P94" i="25"/>
  <c r="Q94" i="25"/>
  <c r="R94" i="25"/>
  <c r="S94" i="25"/>
  <c r="T94" i="25"/>
  <c r="O95" i="25"/>
  <c r="P95" i="25"/>
  <c r="Q95" i="25"/>
  <c r="R95" i="25"/>
  <c r="S95" i="25"/>
  <c r="T95" i="25"/>
  <c r="O96" i="25"/>
  <c r="P96" i="25"/>
  <c r="Q96" i="25"/>
  <c r="R96" i="25"/>
  <c r="S96" i="25"/>
  <c r="T96" i="25"/>
  <c r="O97" i="25"/>
  <c r="P97" i="25"/>
  <c r="Q97" i="25"/>
  <c r="R97" i="25"/>
  <c r="S97" i="25"/>
  <c r="T97" i="25"/>
  <c r="O98" i="25"/>
  <c r="P98" i="25"/>
  <c r="Q98" i="25"/>
  <c r="R98" i="25"/>
  <c r="S98" i="25"/>
  <c r="T98" i="25"/>
  <c r="O99" i="25"/>
  <c r="P99" i="25"/>
  <c r="Q99" i="25"/>
  <c r="R99" i="25"/>
  <c r="S99" i="25"/>
  <c r="T99" i="25"/>
  <c r="O100" i="25"/>
  <c r="P100" i="25"/>
  <c r="Q100" i="25"/>
  <c r="R100" i="25"/>
  <c r="S100" i="25"/>
  <c r="T100" i="25"/>
  <c r="O101" i="25"/>
  <c r="P101" i="25"/>
  <c r="Q101" i="25"/>
  <c r="R101" i="25"/>
  <c r="S101" i="25"/>
  <c r="T101" i="25"/>
  <c r="O102" i="25"/>
  <c r="P102" i="25"/>
  <c r="Q102" i="25"/>
  <c r="R102" i="25"/>
  <c r="S102" i="25"/>
  <c r="T102" i="25"/>
  <c r="O103" i="25"/>
  <c r="P103" i="25"/>
  <c r="Q103" i="25"/>
  <c r="R103" i="25"/>
  <c r="S103" i="25"/>
  <c r="T103" i="25"/>
  <c r="O104" i="25"/>
  <c r="P104" i="25"/>
  <c r="Q104" i="25"/>
  <c r="R104" i="25"/>
  <c r="S104" i="25"/>
  <c r="T104" i="25"/>
  <c r="O105" i="25"/>
  <c r="P105" i="25"/>
  <c r="Q105" i="25"/>
  <c r="R105" i="25"/>
  <c r="S105" i="25"/>
  <c r="T105" i="25"/>
  <c r="O106" i="25"/>
  <c r="P106" i="25"/>
  <c r="Q106" i="25"/>
  <c r="R106" i="25"/>
  <c r="S106" i="25"/>
  <c r="T106" i="25"/>
  <c r="O107" i="25"/>
  <c r="P107" i="25"/>
  <c r="Q107" i="25"/>
  <c r="R107" i="25"/>
  <c r="S107" i="25"/>
  <c r="T107" i="25"/>
  <c r="O108" i="25"/>
  <c r="P108" i="25"/>
  <c r="Q108" i="25"/>
  <c r="R108" i="25"/>
  <c r="S108" i="25"/>
  <c r="T108" i="25"/>
  <c r="O109" i="25"/>
  <c r="P109" i="25"/>
  <c r="Q109" i="25"/>
  <c r="R109" i="25"/>
  <c r="S109" i="25"/>
  <c r="T109" i="25"/>
  <c r="O110" i="25"/>
  <c r="P110" i="25"/>
  <c r="Q110" i="25"/>
  <c r="R110" i="25"/>
  <c r="S110" i="25"/>
  <c r="T110" i="25"/>
  <c r="O111" i="25"/>
  <c r="P111" i="25"/>
  <c r="Q111" i="25"/>
  <c r="R111" i="25"/>
  <c r="S111" i="25"/>
  <c r="T111" i="25"/>
  <c r="O112" i="25"/>
  <c r="P112" i="25"/>
  <c r="Q112" i="25"/>
  <c r="R112" i="25"/>
  <c r="S112" i="25"/>
  <c r="T112" i="25"/>
  <c r="O113" i="25"/>
  <c r="P113" i="25"/>
  <c r="Q113" i="25"/>
  <c r="R113" i="25"/>
  <c r="S113" i="25"/>
  <c r="T113" i="25"/>
  <c r="O114" i="25"/>
  <c r="P114" i="25"/>
  <c r="Q114" i="25"/>
  <c r="R114" i="25"/>
  <c r="S114" i="25"/>
  <c r="T114" i="25"/>
  <c r="O115" i="25"/>
  <c r="P115" i="25"/>
  <c r="Q115" i="25"/>
  <c r="R115" i="25"/>
  <c r="S115" i="25"/>
  <c r="T115" i="25"/>
  <c r="O116" i="25"/>
  <c r="P116" i="25"/>
  <c r="Q116" i="25"/>
  <c r="R116" i="25"/>
  <c r="S116" i="25"/>
  <c r="T116" i="25"/>
  <c r="O117" i="25"/>
  <c r="P117" i="25"/>
  <c r="Q117" i="25"/>
  <c r="R117" i="25"/>
  <c r="S117" i="25"/>
  <c r="T117" i="25"/>
  <c r="O118" i="25"/>
  <c r="P118" i="25"/>
  <c r="Q118" i="25"/>
  <c r="R118" i="25"/>
  <c r="S118" i="25"/>
  <c r="T118" i="25"/>
  <c r="O119" i="25"/>
  <c r="P119" i="25"/>
  <c r="Q119" i="25"/>
  <c r="R119" i="25"/>
  <c r="S119" i="25"/>
  <c r="T119" i="25"/>
  <c r="O120" i="25"/>
  <c r="P120" i="25"/>
  <c r="Q120" i="25"/>
  <c r="R120" i="25"/>
  <c r="S120" i="25"/>
  <c r="T120" i="25"/>
  <c r="O121" i="25"/>
  <c r="P121" i="25"/>
  <c r="Q121" i="25"/>
  <c r="R121" i="25"/>
  <c r="S121" i="25"/>
  <c r="T121" i="25"/>
  <c r="O122" i="25"/>
  <c r="P122" i="25"/>
  <c r="Q122" i="25"/>
  <c r="R122" i="25"/>
  <c r="S122" i="25"/>
  <c r="T122" i="25"/>
  <c r="O123" i="25"/>
  <c r="P123" i="25"/>
  <c r="Q123" i="25"/>
  <c r="R123" i="25"/>
  <c r="S123" i="25"/>
  <c r="T123" i="25"/>
  <c r="O124" i="25"/>
  <c r="P124" i="25"/>
  <c r="Q124" i="25"/>
  <c r="R124" i="25"/>
  <c r="S124" i="25"/>
  <c r="T124" i="25"/>
  <c r="O125" i="25"/>
  <c r="P125" i="25"/>
  <c r="Q125" i="25"/>
  <c r="R125" i="25"/>
  <c r="S125" i="25"/>
  <c r="T125" i="25"/>
  <c r="O126" i="25"/>
  <c r="P126" i="25"/>
  <c r="Q126" i="25"/>
  <c r="R126" i="25"/>
  <c r="S126" i="25"/>
  <c r="T126" i="25"/>
  <c r="O127" i="25"/>
  <c r="P127" i="25"/>
  <c r="Q127" i="25"/>
  <c r="R127" i="25"/>
  <c r="S127" i="25"/>
  <c r="T127" i="25"/>
  <c r="O128" i="25"/>
  <c r="P128" i="25"/>
  <c r="Q128" i="25"/>
  <c r="R128" i="25"/>
  <c r="S128" i="25"/>
  <c r="T128" i="25"/>
  <c r="O129" i="25"/>
  <c r="P129" i="25"/>
  <c r="Q129" i="25"/>
  <c r="R129" i="25"/>
  <c r="S129" i="25"/>
  <c r="T129" i="25"/>
  <c r="O130" i="25"/>
  <c r="P130" i="25"/>
  <c r="Q130" i="25"/>
  <c r="R130" i="25"/>
  <c r="S130" i="25"/>
  <c r="T130" i="25"/>
  <c r="O131" i="25"/>
  <c r="P131" i="25"/>
  <c r="Q131" i="25"/>
  <c r="R131" i="25"/>
  <c r="S131" i="25"/>
  <c r="T131" i="25"/>
  <c r="O132" i="25"/>
  <c r="P132" i="25"/>
  <c r="Q132" i="25"/>
  <c r="R132" i="25"/>
  <c r="S132" i="25"/>
  <c r="T132" i="25"/>
  <c r="O133" i="25"/>
  <c r="P133" i="25"/>
  <c r="Q133" i="25"/>
  <c r="R133" i="25"/>
  <c r="S133" i="25"/>
  <c r="T133" i="25"/>
  <c r="O134" i="25"/>
  <c r="P134" i="25"/>
  <c r="Q134" i="25"/>
  <c r="R134" i="25"/>
  <c r="S134" i="25"/>
  <c r="T134" i="25"/>
  <c r="O135" i="25"/>
  <c r="P135" i="25"/>
  <c r="Q135" i="25"/>
  <c r="R135" i="25"/>
  <c r="S135" i="25"/>
  <c r="T135" i="25"/>
  <c r="O136" i="25"/>
  <c r="P136" i="25"/>
  <c r="Q136" i="25"/>
  <c r="R136" i="25"/>
  <c r="S136" i="25"/>
  <c r="T136" i="25"/>
  <c r="O137" i="25"/>
  <c r="P137" i="25"/>
  <c r="Q137" i="25"/>
  <c r="R137" i="25"/>
  <c r="S137" i="25"/>
  <c r="T137" i="25"/>
  <c r="O138" i="25"/>
  <c r="P138" i="25"/>
  <c r="Q138" i="25"/>
  <c r="R138" i="25"/>
  <c r="S138" i="25"/>
  <c r="T138" i="25"/>
  <c r="O139" i="25"/>
  <c r="P139" i="25"/>
  <c r="Q139" i="25"/>
  <c r="R139" i="25"/>
  <c r="S139" i="25"/>
  <c r="T139" i="25"/>
  <c r="O140" i="25"/>
  <c r="P140" i="25"/>
  <c r="Q140" i="25"/>
  <c r="R140" i="25"/>
  <c r="S140" i="25"/>
  <c r="T140" i="25"/>
  <c r="O141" i="25"/>
  <c r="P141" i="25"/>
  <c r="Q141" i="25"/>
  <c r="R141" i="25"/>
  <c r="S141" i="25"/>
  <c r="T141" i="25"/>
  <c r="O142" i="25"/>
  <c r="P142" i="25"/>
  <c r="Q142" i="25"/>
  <c r="R142" i="25"/>
  <c r="S142" i="25"/>
  <c r="T142" i="25"/>
  <c r="O143" i="25"/>
  <c r="P143" i="25"/>
  <c r="Q143" i="25"/>
  <c r="R143" i="25"/>
  <c r="S143" i="25"/>
  <c r="T143" i="25"/>
  <c r="O144" i="25"/>
  <c r="P144" i="25"/>
  <c r="Q144" i="25"/>
  <c r="R144" i="25"/>
  <c r="S144" i="25"/>
  <c r="T144" i="25"/>
  <c r="O145" i="25"/>
  <c r="P145" i="25"/>
  <c r="Q145" i="25"/>
  <c r="R145" i="25"/>
  <c r="S145" i="25"/>
  <c r="T145" i="25"/>
  <c r="O146" i="25"/>
  <c r="P146" i="25"/>
  <c r="Q146" i="25"/>
  <c r="R146" i="25"/>
  <c r="S146" i="25"/>
  <c r="T146" i="25"/>
  <c r="O147" i="25"/>
  <c r="P147" i="25"/>
  <c r="Q147" i="25"/>
  <c r="R147" i="25"/>
  <c r="S147" i="25"/>
  <c r="T147" i="25"/>
  <c r="O148" i="25"/>
  <c r="P148" i="25"/>
  <c r="Q148" i="25"/>
  <c r="R148" i="25"/>
  <c r="S148" i="25"/>
  <c r="T148" i="25"/>
  <c r="O149" i="25"/>
  <c r="P149" i="25"/>
  <c r="Q149" i="25"/>
  <c r="R149" i="25"/>
  <c r="S149" i="25"/>
  <c r="T149" i="25"/>
  <c r="O150" i="25"/>
  <c r="P150" i="25"/>
  <c r="Q150" i="25"/>
  <c r="R150" i="25"/>
  <c r="S150" i="25"/>
  <c r="T150" i="25"/>
  <c r="O151" i="25"/>
  <c r="P151" i="25"/>
  <c r="Q151" i="25"/>
  <c r="R151" i="25"/>
  <c r="S151" i="25"/>
  <c r="T151" i="25"/>
  <c r="O152" i="25"/>
  <c r="P152" i="25"/>
  <c r="Q152" i="25"/>
  <c r="R152" i="25"/>
  <c r="S152" i="25"/>
  <c r="T152" i="25"/>
  <c r="O153" i="25"/>
  <c r="P153" i="25"/>
  <c r="Q153" i="25"/>
  <c r="R153" i="25"/>
  <c r="S153" i="25"/>
  <c r="T153" i="25"/>
  <c r="O154" i="25"/>
  <c r="P154" i="25"/>
  <c r="Q154" i="25"/>
  <c r="R154" i="25"/>
  <c r="S154" i="25"/>
  <c r="T154" i="25"/>
  <c r="O155" i="25"/>
  <c r="P155" i="25"/>
  <c r="Q155" i="25"/>
  <c r="R155" i="25"/>
  <c r="S155" i="25"/>
  <c r="T155" i="25"/>
  <c r="O156" i="25"/>
  <c r="P156" i="25"/>
  <c r="Q156" i="25"/>
  <c r="R156" i="25"/>
  <c r="S156" i="25"/>
  <c r="T156" i="25"/>
  <c r="Q2" i="25" l="1"/>
  <c r="C5" i="25" s="1"/>
  <c r="D6" i="25"/>
  <c r="X2" i="25"/>
  <c r="C6" i="25"/>
  <c r="R2" i="25"/>
  <c r="D5" i="25" s="1"/>
  <c r="T2" i="25"/>
  <c r="F5" i="25" s="1"/>
  <c r="F6" i="25"/>
  <c r="S2" i="25"/>
  <c r="E5" i="25" s="1"/>
  <c r="E6" i="25"/>
  <c r="AD2" i="25"/>
  <c r="AH2" i="25"/>
  <c r="AF2" i="25"/>
  <c r="AG2" i="25"/>
  <c r="Z2" i="25"/>
  <c r="W2" i="25"/>
  <c r="AA2" i="25"/>
</calcChain>
</file>

<file path=xl/comments1.xml><?xml version="1.0" encoding="utf-8"?>
<comments xmlns="http://schemas.openxmlformats.org/spreadsheetml/2006/main">
  <authors>
    <author>王献义</author>
  </authors>
  <commentList>
    <comment ref="H1" authorId="0">
      <text>
        <r>
          <rPr>
            <b/>
            <sz val="9"/>
            <color indexed="81"/>
            <rFont val="Tahoma"/>
            <family val="2"/>
          </rPr>
          <t>cgBvAHcAcwA9ADEANQA2ACwAYwBvAGwAcwA9ADYA</t>
        </r>
      </text>
    </comment>
  </commentList>
</comments>
</file>

<file path=xl/sharedStrings.xml><?xml version="1.0" encoding="utf-8"?>
<sst xmlns="http://schemas.openxmlformats.org/spreadsheetml/2006/main" count="515" uniqueCount="449">
  <si>
    <t>强烈推荐</t>
  </si>
  <si>
    <t>中    性</t>
    <phoneticPr fontId="4" type="noConversion"/>
  </si>
  <si>
    <t>日期</t>
    <phoneticPr fontId="4" type="noConversion"/>
  </si>
  <si>
    <t>%</t>
    <phoneticPr fontId="4" type="noConversion"/>
  </si>
  <si>
    <t>近三年</t>
    <phoneticPr fontId="4" type="noConversion"/>
  </si>
  <si>
    <t>近两年</t>
    <phoneticPr fontId="4" type="noConversion"/>
  </si>
  <si>
    <t>近一年</t>
    <phoneticPr fontId="4" type="noConversion"/>
  </si>
  <si>
    <t>市场表现</t>
    <phoneticPr fontId="4" type="noConversion"/>
  </si>
  <si>
    <t>代码</t>
  </si>
  <si>
    <r>
      <t xml:space="preserve">                </t>
    </r>
    <r>
      <rPr>
        <b/>
        <sz val="10"/>
        <rFont val="宋体"/>
        <family val="3"/>
        <charset val="134"/>
      </rPr>
      <t>数据来源：</t>
    </r>
    <r>
      <rPr>
        <b/>
        <sz val="10"/>
        <rFont val="Calibri"/>
        <family val="2"/>
      </rPr>
      <t>Wind</t>
    </r>
    <r>
      <rPr>
        <b/>
        <sz val="10"/>
        <rFont val="宋体"/>
        <family val="3"/>
        <charset val="134"/>
      </rPr>
      <t>、华融证券</t>
    </r>
    <phoneticPr fontId="4" type="noConversion"/>
  </si>
  <si>
    <t>本周表现</t>
    <phoneticPr fontId="4" type="noConversion"/>
  </si>
  <si>
    <t>%</t>
    <phoneticPr fontId="4" type="noConversion"/>
  </si>
  <si>
    <t>行业研究报告</t>
    <phoneticPr fontId="4" type="noConversion"/>
  </si>
  <si>
    <t>预期未来6个月内行业指数相对市场指数持平</t>
    <phoneticPr fontId="4" type="noConversion"/>
  </si>
  <si>
    <t>预期未来6个月内行业指数弱于市场指数5%以上</t>
    <phoneticPr fontId="4" type="noConversion"/>
  </si>
  <si>
    <t>投资评级定义</t>
    <phoneticPr fontId="4" type="noConversion"/>
  </si>
  <si>
    <t>行业评级</t>
    <phoneticPr fontId="4" type="noConversion"/>
  </si>
  <si>
    <t>预期未来6个月内股价相对市场基准指数升幅在15%以上</t>
    <phoneticPr fontId="4" type="noConversion"/>
  </si>
  <si>
    <t>预期未来6个月内行业指数优于市场指数5%以上</t>
    <phoneticPr fontId="4" type="noConversion"/>
  </si>
  <si>
    <t>推    荐</t>
    <phoneticPr fontId="4" type="noConversion"/>
  </si>
  <si>
    <t>预期未来6个月内股价相对市场基准指数升幅在5%到15%</t>
    <phoneticPr fontId="4" type="noConversion"/>
  </si>
  <si>
    <t>中    性</t>
    <phoneticPr fontId="4" type="noConversion"/>
  </si>
  <si>
    <t>预期未来6个月内股价相对市场基准指数变动在-5%到5%内</t>
    <phoneticPr fontId="4" type="noConversion"/>
  </si>
  <si>
    <t>卖    出</t>
    <phoneticPr fontId="4" type="noConversion"/>
  </si>
  <si>
    <t>预期未来 6 个月内股价相对市场基准指数跌幅在15%以上</t>
    <phoneticPr fontId="4" type="noConversion"/>
  </si>
  <si>
    <t>看    好</t>
    <phoneticPr fontId="4" type="noConversion"/>
  </si>
  <si>
    <t>看    淡</t>
    <phoneticPr fontId="4" type="noConversion"/>
  </si>
  <si>
    <r>
      <t>近</t>
    </r>
    <r>
      <rPr>
        <sz val="10"/>
        <color indexed="10"/>
        <rFont val="Calibri"/>
        <family val="2"/>
      </rPr>
      <t>1</t>
    </r>
    <r>
      <rPr>
        <sz val="10"/>
        <color indexed="10"/>
        <rFont val="宋体"/>
        <family val="3"/>
        <charset val="134"/>
      </rPr>
      <t>年</t>
    </r>
    <phoneticPr fontId="4" type="noConversion"/>
  </si>
  <si>
    <r>
      <t>近</t>
    </r>
    <r>
      <rPr>
        <sz val="10"/>
        <color indexed="10"/>
        <rFont val="Calibri"/>
        <family val="2"/>
      </rPr>
      <t>2</t>
    </r>
    <r>
      <rPr>
        <sz val="10"/>
        <color indexed="10"/>
        <rFont val="宋体"/>
        <family val="3"/>
        <charset val="134"/>
      </rPr>
      <t>年</t>
    </r>
    <phoneticPr fontId="4" type="noConversion"/>
  </si>
  <si>
    <r>
      <t>近</t>
    </r>
    <r>
      <rPr>
        <sz val="10"/>
        <color indexed="10"/>
        <rFont val="Calibri"/>
        <family val="2"/>
      </rPr>
      <t>3</t>
    </r>
    <r>
      <rPr>
        <sz val="10"/>
        <color indexed="10"/>
        <rFont val="宋体"/>
        <family val="3"/>
        <charset val="134"/>
      </rPr>
      <t>年</t>
    </r>
  </si>
  <si>
    <t xml:space="preserve">  通信行业最近一年市场表现</t>
    <phoneticPr fontId="4" type="noConversion"/>
  </si>
  <si>
    <t>行业：通信</t>
    <phoneticPr fontId="4" type="noConversion"/>
  </si>
  <si>
    <t>通信板块过去一周相对于主要指数涨跌</t>
    <phoneticPr fontId="73" type="noConversion"/>
  </si>
  <si>
    <t>板块表现</t>
    <phoneticPr fontId="73" type="noConversion"/>
  </si>
  <si>
    <t>一周股票涨跌前五</t>
    <phoneticPr fontId="73" type="noConversion"/>
  </si>
  <si>
    <t>日期</t>
  </si>
  <si>
    <r>
      <t xml:space="preserve">  </t>
    </r>
    <r>
      <rPr>
        <sz val="11"/>
        <rFont val="仿宋_GB2312"/>
        <family val="3"/>
        <charset val="134"/>
      </rPr>
      <t>联系人：王献义</t>
    </r>
    <r>
      <rPr>
        <sz val="11"/>
        <rFont val="Calibri"/>
        <family val="2"/>
      </rPr>
      <t xml:space="preserve">  CFA</t>
    </r>
    <phoneticPr fontId="49" type="noConversion"/>
  </si>
  <si>
    <r>
      <rPr>
        <b/>
        <sz val="10"/>
        <rFont val="宋体"/>
        <family val="3"/>
        <charset val="134"/>
      </rPr>
      <t>数据来源：</t>
    </r>
    <r>
      <rPr>
        <b/>
        <sz val="10"/>
        <rFont val="Calibri"/>
        <family val="2"/>
      </rPr>
      <t>Wind</t>
    </r>
    <r>
      <rPr>
        <sz val="10"/>
        <rFont val="宋体"/>
        <family val="3"/>
        <charset val="134"/>
      </rPr>
      <t>、</t>
    </r>
    <r>
      <rPr>
        <b/>
        <sz val="10"/>
        <rFont val="宋体"/>
        <family val="3"/>
        <charset val="134"/>
      </rPr>
      <t>华融证券</t>
    </r>
    <phoneticPr fontId="4" type="noConversion"/>
  </si>
  <si>
    <t>彭竑</t>
    <phoneticPr fontId="4" type="noConversion"/>
  </si>
  <si>
    <r>
      <t xml:space="preserve">  </t>
    </r>
    <r>
      <rPr>
        <sz val="11"/>
        <rFont val="仿宋_GB2312"/>
        <family val="3"/>
        <charset val="134"/>
      </rPr>
      <t>邮箱：</t>
    </r>
    <r>
      <rPr>
        <sz val="11"/>
        <rFont val="Calibri"/>
        <family val="2"/>
      </rPr>
      <t>penghong@hrsec.com.cn</t>
    </r>
    <phoneticPr fontId="49" type="noConversion"/>
  </si>
  <si>
    <r>
      <t xml:space="preserve">  </t>
    </r>
    <r>
      <rPr>
        <sz val="11"/>
        <rFont val="仿宋_GB2312"/>
        <family val="3"/>
        <charset val="134"/>
      </rPr>
      <t>电话：</t>
    </r>
    <r>
      <rPr>
        <sz val="11"/>
        <rFont val="Calibri"/>
        <family val="2"/>
      </rPr>
      <t>010-58565125</t>
    </r>
    <phoneticPr fontId="49" type="noConversion"/>
  </si>
  <si>
    <r>
      <t>201</t>
    </r>
    <r>
      <rPr>
        <b/>
        <sz val="10"/>
        <rFont val="宋体"/>
        <family val="3"/>
        <charset val="134"/>
      </rPr>
      <t>4年年初至今股票涨跌前五</t>
    </r>
    <phoneticPr fontId="73" type="noConversion"/>
  </si>
  <si>
    <r>
      <t xml:space="preserve">  </t>
    </r>
    <r>
      <rPr>
        <sz val="11"/>
        <rFont val="仿宋_GB2312"/>
        <family val="3"/>
        <charset val="134"/>
      </rPr>
      <t>执业编号：</t>
    </r>
    <r>
      <rPr>
        <sz val="11"/>
        <rFont val="Calibri"/>
        <family val="2"/>
      </rPr>
      <t>S1490513100002</t>
    </r>
    <phoneticPr fontId="49" type="noConversion"/>
  </si>
  <si>
    <r>
      <t xml:space="preserve">  </t>
    </r>
    <r>
      <rPr>
        <sz val="11"/>
        <rFont val="仿宋_GB2312"/>
        <family val="3"/>
        <charset val="134"/>
      </rPr>
      <t>邮箱：</t>
    </r>
    <r>
      <rPr>
        <sz val="11"/>
        <rFont val="Calibri"/>
        <family val="2"/>
      </rPr>
      <t>zhangbin@hrsec.com.cn</t>
    </r>
    <phoneticPr fontId="49" type="noConversion"/>
  </si>
  <si>
    <r>
      <t xml:space="preserve">  </t>
    </r>
    <r>
      <rPr>
        <sz val="11"/>
        <rFont val="仿宋_GB2312"/>
        <family val="3"/>
        <charset val="134"/>
      </rPr>
      <t>电话：</t>
    </r>
    <r>
      <rPr>
        <sz val="11"/>
        <rFont val="Calibri"/>
        <family val="2"/>
      </rPr>
      <t>010-58566807</t>
    </r>
    <phoneticPr fontId="49" type="noConversion"/>
  </si>
  <si>
    <t>公司评级</t>
    <phoneticPr fontId="4" type="noConversion"/>
  </si>
  <si>
    <t>投资评级：中性</t>
    <phoneticPr fontId="4" type="noConversion"/>
  </si>
  <si>
    <t>通信行业周报</t>
    <phoneticPr fontId="4" type="noConversion"/>
  </si>
  <si>
    <t>定向增发机构配售股份</t>
  </si>
  <si>
    <t>首发原股东限售股份</t>
  </si>
  <si>
    <t>资料来源：网络资料、华融证券整理</t>
  </si>
  <si>
    <t>全年</t>
  </si>
  <si>
    <t>一月</t>
  </si>
  <si>
    <t>一周</t>
  </si>
  <si>
    <t>预测净利润增速</t>
  </si>
  <si>
    <t>期间平均换手率%</t>
  </si>
  <si>
    <t>期间涨跌%</t>
  </si>
  <si>
    <t>主营业务</t>
  </si>
  <si>
    <t>个股简称</t>
  </si>
  <si>
    <t>重点个股概况</t>
  </si>
  <si>
    <t>日期:</t>
  </si>
  <si>
    <t>动力源</t>
  </si>
  <si>
    <t>600405.SH</t>
  </si>
  <si>
    <t>追加承诺限售股份上市流通</t>
  </si>
  <si>
    <t>辉煌科技</t>
  </si>
  <si>
    <t>002296.SZ</t>
  </si>
  <si>
    <t>华星创业</t>
  </si>
  <si>
    <t>300025.SZ</t>
  </si>
  <si>
    <t>光迅科技</t>
  </si>
  <si>
    <t>002281.SZ</t>
  </si>
  <si>
    <t>佳创视讯</t>
  </si>
  <si>
    <t>300264.SZ</t>
  </si>
  <si>
    <t>吴通通讯</t>
  </si>
  <si>
    <t>300292.SZ</t>
  </si>
  <si>
    <t>初灵信息</t>
  </si>
  <si>
    <t>300250.SZ</t>
  </si>
  <si>
    <t>新开普</t>
  </si>
  <si>
    <t>鹏博士</t>
  </si>
  <si>
    <t>600804.SH</t>
  </si>
  <si>
    <t>佳讯飞鸿</t>
  </si>
  <si>
    <t>300213.SZ</t>
  </si>
  <si>
    <t>解禁股份类型</t>
  </si>
  <si>
    <t>占比(%)</t>
  </si>
  <si>
    <t>流通A股</t>
  </si>
  <si>
    <t>总股本</t>
  </si>
  <si>
    <t>解禁数量(万股)</t>
  </si>
  <si>
    <t>解禁日期</t>
  </si>
  <si>
    <t>简称</t>
  </si>
  <si>
    <t>变动后(万股)</t>
  </si>
  <si>
    <t>变动前(万股)</t>
  </si>
  <si>
    <t>网宿科技</t>
  </si>
  <si>
    <t>300017.SZ</t>
  </si>
  <si>
    <t>300322.SZ</t>
  </si>
  <si>
    <t>信维通信</t>
  </si>
  <si>
    <t>300136.SZ</t>
  </si>
  <si>
    <t>600804.SH</t>
    <phoneticPr fontId="4" type="noConversion"/>
  </si>
  <si>
    <t>000063.SZ</t>
    <phoneticPr fontId="4" type="noConversion"/>
  </si>
  <si>
    <t>300136.SZ</t>
    <phoneticPr fontId="4" type="noConversion"/>
  </si>
  <si>
    <t>300017.SZ</t>
    <phoneticPr fontId="4" type="noConversion"/>
  </si>
  <si>
    <t>002491.SZ</t>
    <phoneticPr fontId="4" type="noConversion"/>
  </si>
  <si>
    <t>300047.SZ</t>
    <phoneticPr fontId="4" type="noConversion"/>
  </si>
  <si>
    <t>通信设备</t>
    <phoneticPr fontId="4" type="noConversion"/>
  </si>
  <si>
    <t>CDN设备</t>
    <phoneticPr fontId="4" type="noConversion"/>
  </si>
  <si>
    <t>宽带增值</t>
    <phoneticPr fontId="4" type="noConversion"/>
  </si>
  <si>
    <t>300353.SZ</t>
    <phoneticPr fontId="4" type="noConversion"/>
  </si>
  <si>
    <t>工业以太网</t>
    <phoneticPr fontId="4" type="noConversion"/>
  </si>
  <si>
    <t>终端天线</t>
    <phoneticPr fontId="4" type="noConversion"/>
  </si>
  <si>
    <t>002115.SZ</t>
    <phoneticPr fontId="4" type="noConversion"/>
  </si>
  <si>
    <t>网络优化</t>
    <phoneticPr fontId="4" type="noConversion"/>
  </si>
  <si>
    <t>光通信</t>
    <phoneticPr fontId="4" type="noConversion"/>
  </si>
  <si>
    <t>002396.SZ</t>
    <phoneticPr fontId="4" type="noConversion"/>
  </si>
  <si>
    <t>2014年</t>
    <phoneticPr fontId="4" type="noConversion"/>
  </si>
  <si>
    <t>2015年</t>
    <phoneticPr fontId="4" type="noConversion"/>
  </si>
  <si>
    <t>预测PE水平</t>
    <phoneticPr fontId="4" type="noConversion"/>
  </si>
  <si>
    <r>
      <rPr>
        <b/>
        <sz val="10"/>
        <rFont val="宋体"/>
        <family val="3"/>
        <charset val="134"/>
      </rPr>
      <t>数据来源：</t>
    </r>
    <r>
      <rPr>
        <b/>
        <sz val="10"/>
        <rFont val="Calibri"/>
        <family val="2"/>
      </rPr>
      <t>Wind</t>
    </r>
    <r>
      <rPr>
        <b/>
        <sz val="10"/>
        <rFont val="宋体"/>
        <family val="3"/>
        <charset val="134"/>
      </rPr>
      <t>、华融证券</t>
    </r>
    <phoneticPr fontId="4" type="noConversion"/>
  </si>
  <si>
    <r>
      <rPr>
        <b/>
        <sz val="10"/>
        <rFont val="宋体"/>
        <family val="3"/>
        <charset val="134"/>
      </rPr>
      <t>数据来源：</t>
    </r>
    <r>
      <rPr>
        <b/>
        <sz val="10"/>
        <rFont val="Calibri"/>
        <family val="2"/>
      </rPr>
      <t>Wind</t>
    </r>
    <r>
      <rPr>
        <b/>
        <sz val="10"/>
        <rFont val="宋体"/>
        <family val="3"/>
        <charset val="134"/>
      </rPr>
      <t>、华融证券</t>
    </r>
    <phoneticPr fontId="4" type="noConversion"/>
  </si>
  <si>
    <t>累计值(万信道)</t>
  </si>
  <si>
    <t>累计同比(%)</t>
  </si>
  <si>
    <t>移动基站设备产量</t>
    <phoneticPr fontId="73" type="noConversion"/>
  </si>
  <si>
    <t>3G移动用户数</t>
    <phoneticPr fontId="73" type="noConversion"/>
  </si>
  <si>
    <t>3G渗透率</t>
    <phoneticPr fontId="73" type="noConversion"/>
  </si>
  <si>
    <t>3G市场发展</t>
    <phoneticPr fontId="73" type="noConversion"/>
  </si>
  <si>
    <t>LTE 市场发展</t>
    <phoneticPr fontId="73" type="noConversion"/>
  </si>
  <si>
    <t>中移动
(万户）</t>
    <phoneticPr fontId="73" type="noConversion"/>
  </si>
  <si>
    <t>全球
(万户）</t>
    <phoneticPr fontId="73" type="noConversion"/>
  </si>
  <si>
    <t>固定资产投资</t>
    <phoneticPr fontId="73" type="noConversion"/>
  </si>
  <si>
    <t>本月（亿元）</t>
    <phoneticPr fontId="73" type="noConversion"/>
  </si>
  <si>
    <r>
      <rPr>
        <b/>
        <sz val="10"/>
        <rFont val="宋体"/>
        <family val="3"/>
        <charset val="134"/>
      </rPr>
      <t>数据来源：</t>
    </r>
    <r>
      <rPr>
        <b/>
        <sz val="10"/>
        <rFont val="Calibri"/>
        <family val="2"/>
      </rPr>
      <t>Wind</t>
    </r>
    <r>
      <rPr>
        <b/>
        <sz val="10"/>
        <rFont val="宋体"/>
        <family val="3"/>
        <charset val="134"/>
      </rPr>
      <t>、中国产业信息网、华融证券</t>
    </r>
    <phoneticPr fontId="4" type="noConversion"/>
  </si>
  <si>
    <t>星网锐捷</t>
  </si>
  <si>
    <t>中兴通讯</t>
  </si>
  <si>
    <t>东土科技</t>
  </si>
  <si>
    <t>天源迪科</t>
  </si>
  <si>
    <t>三维通信</t>
  </si>
  <si>
    <t>通鼎光电</t>
  </si>
  <si>
    <t>运营支撑系统</t>
    <phoneticPr fontId="4" type="noConversion"/>
  </si>
  <si>
    <t>企业网设备</t>
    <phoneticPr fontId="4" type="noConversion"/>
  </si>
  <si>
    <t xml:space="preserve">  市场研究部 证券研究报告</t>
    <phoneticPr fontId="4" type="noConversion"/>
  </si>
  <si>
    <t>600797.SH</t>
  </si>
  <si>
    <t>300312.SZ</t>
  </si>
  <si>
    <t>300098.SZ</t>
  </si>
  <si>
    <t>300038.SZ</t>
  </si>
  <si>
    <t>300288.SZ</t>
  </si>
  <si>
    <t>002309.SZ</t>
  </si>
  <si>
    <t>300299.SZ</t>
  </si>
  <si>
    <t>300081.SZ</t>
  </si>
  <si>
    <t>300310.SZ</t>
  </si>
  <si>
    <t>000063.SZ</t>
  </si>
  <si>
    <t>000586.SZ</t>
  </si>
  <si>
    <t>300353.SZ</t>
  </si>
  <si>
    <t>000829.SZ</t>
  </si>
  <si>
    <t>300050.SZ</t>
  </si>
  <si>
    <t>002148.SZ</t>
  </si>
  <si>
    <t>300047.SZ</t>
  </si>
  <si>
    <t>000035.SZ</t>
  </si>
  <si>
    <t>300211.SZ</t>
  </si>
  <si>
    <t>000892.SZ</t>
  </si>
  <si>
    <t>002017.SZ</t>
  </si>
  <si>
    <t>300383.SZ</t>
  </si>
  <si>
    <t>中报业绩预告</t>
    <phoneticPr fontId="4" type="noConversion"/>
  </si>
  <si>
    <t>中国天楹</t>
  </si>
  <si>
    <t>000300.SH</t>
  </si>
  <si>
    <t>CI005026.WI</t>
  </si>
  <si>
    <t>CI005175.WI</t>
  </si>
  <si>
    <t>CI005181.WI</t>
  </si>
  <si>
    <t>CI005366.WI</t>
  </si>
  <si>
    <t>沪深300</t>
  </si>
  <si>
    <t>通信(中信)</t>
  </si>
  <si>
    <t>电信运营Ⅱ(中信)</t>
  </si>
  <si>
    <t>通信设备制造(中信)</t>
  </si>
  <si>
    <t>增值服务Ⅲ(中信)</t>
  </si>
  <si>
    <t>周收盘价</t>
  </si>
  <si>
    <t>公司简称</t>
    <phoneticPr fontId="4" type="noConversion"/>
  </si>
  <si>
    <t>公司简称</t>
    <phoneticPr fontId="4" type="noConversion"/>
  </si>
  <si>
    <t>000555.SZ</t>
  </si>
  <si>
    <t>000836.SZ</t>
  </si>
  <si>
    <t>002261.SZ</t>
  </si>
  <si>
    <t>600057.SH</t>
  </si>
  <si>
    <t>002547.SZ</t>
  </si>
  <si>
    <t>600522.SH</t>
  </si>
  <si>
    <t>002446.SZ</t>
  </si>
  <si>
    <t>002316.SZ</t>
  </si>
  <si>
    <t>600485.SH</t>
  </si>
  <si>
    <t>300134.SZ</t>
  </si>
  <si>
    <t>600487.SH</t>
  </si>
  <si>
    <t>定向增发预案</t>
    <phoneticPr fontId="4" type="noConversion"/>
  </si>
  <si>
    <t>北纬通信</t>
    <phoneticPr fontId="4" type="noConversion"/>
  </si>
  <si>
    <t>亨通光电</t>
    <phoneticPr fontId="4" type="noConversion"/>
  </si>
  <si>
    <t>大富科技</t>
    <phoneticPr fontId="4" type="noConversion"/>
  </si>
  <si>
    <t>神州信息</t>
    <phoneticPr fontId="4" type="noConversion"/>
  </si>
  <si>
    <t>朗玛信息</t>
    <phoneticPr fontId="4" type="noConversion"/>
  </si>
  <si>
    <t>鑫茂科技</t>
    <phoneticPr fontId="4" type="noConversion"/>
  </si>
  <si>
    <t>拓维信息</t>
    <phoneticPr fontId="4" type="noConversion"/>
  </si>
  <si>
    <t>象屿股份</t>
    <phoneticPr fontId="4" type="noConversion"/>
  </si>
  <si>
    <t>春兴精工</t>
    <phoneticPr fontId="4" type="noConversion"/>
  </si>
  <si>
    <t>中天科技</t>
    <phoneticPr fontId="4" type="noConversion"/>
  </si>
  <si>
    <t>盛路通信</t>
    <phoneticPr fontId="4" type="noConversion"/>
  </si>
  <si>
    <t>光迅科技</t>
    <phoneticPr fontId="4" type="noConversion"/>
  </si>
  <si>
    <t>键桥通讯</t>
    <phoneticPr fontId="4" type="noConversion"/>
  </si>
  <si>
    <t>中创信测</t>
    <phoneticPr fontId="4" type="noConversion"/>
  </si>
  <si>
    <t>中国天楹</t>
    <phoneticPr fontId="4" type="noConversion"/>
  </si>
  <si>
    <t>本次非公开发行股票的数量不超过 7,400 万股（含）募集资金总额（含发行费用）不超过 115,000 万元。其中，亨通集团有限公司认购本次非公开发行的 2,000 万股股票，其他投资者认购其余股份。不低于 15.72 元/股。募集资金投入以下项目：
(1) 光纤预制棒扩能改造项目 (2) FTTx 光配线网络（ODN）产品项目 (3) 通信用海底光缆项目 (4)偿还银行贷款</t>
    <phoneticPr fontId="4" type="noConversion"/>
  </si>
  <si>
    <t xml:space="preserve">公司向北京信威除新疆光大外的股东发行股份购买其持有的北京信威96.53%股权。拟募集资金不超过40亿元，不超过总金额25%。 
发行价格为7.74元/股。主要用于重组完成后上市公司未来主营业务的发展。 </t>
    <phoneticPr fontId="4" type="noConversion"/>
  </si>
  <si>
    <t>限售股解禁</t>
    <phoneticPr fontId="4" type="noConversion"/>
  </si>
  <si>
    <t>定向增发</t>
    <phoneticPr fontId="4" type="noConversion"/>
  </si>
  <si>
    <t>本次非公开发行股票的数量为不超过8,695万股（含），每股不低于8.05元。拟募集资金总额不超过70,000万元，
扣除发行费用后的募集资金净额预计不超过69,000万元，用途如下：
(1)基于RFID技术的智能交通解决方案项目 (2)基于云计算的工业视频统一通信平台项目 (3)补充流动资金</t>
    <phoneticPr fontId="4" type="noConversion"/>
  </si>
  <si>
    <t>本次非公开发行股票发行数量不超过2,307万股，27.31元/股。拟募集资金总额不超过63,000万元，在扣除发行费
用后实际募集资金净额将用于投资 宽带网络核心光电子芯片与器件产业化项目</t>
    <phoneticPr fontId="4" type="noConversion"/>
  </si>
  <si>
    <t>拟向罗剑平、郭依勤等45名自然人发行股份及支付现金购买其合计持有的合正电子100%的股权；同时发行股份募集配套资金，总额不超过本次交易总金额的25%配套资金部分用于支付购买资产的现金对价，剩余部分作为标的公司的营运资金，提高本次交易整合绩效。
配套发行底价为11.54元/股。募集资金总额不超过16,000万元。</t>
    <phoneticPr fontId="4" type="noConversion"/>
  </si>
  <si>
    <t xml:space="preserve">非公开发行股票数量拟不超过 7,700 万股，发行价不低于 10.94 元/股。募集资金扣除发行费用后拟用于以下项目： 
(1)移动通信射频器件生产基地建设项目； (2)消费电子轻合金精密结构件生产基地建设项目；(3)补充流动资金。 </t>
    <phoneticPr fontId="4" type="noConversion"/>
  </si>
  <si>
    <t>本次非公开发行股票数量不超过30,228.47万股,发用底价为5.69元/股。募集资金总额为不超过172,000万元。
象屿集团将以不低于人民币1.72亿元现金、接受市场询价结果并与其他股份认购方以相同价格认购象屿股份本次增发的股份。
在扣除发行费用后将用于：（1）依安粮食仓储物流中心项目；（2）粮食种植合作与服务项目；（3）补充本公司流动资金。
拟以127,600.00万元收购依安县鹏屿商贸物流有限公司</t>
    <phoneticPr fontId="4" type="noConversion"/>
  </si>
  <si>
    <t>非公开发行股份并支付现金，购买火溶信息 90%股权。交易后将直接和间接持有火溶信息100%股权。 
募集配套资金的发行底价相应确定为 17.64 元/股。募集配套资金总额不超过 27,000.00 万元。数量不超过 15,306,122 股。</t>
    <phoneticPr fontId="4" type="noConversion"/>
  </si>
  <si>
    <t xml:space="preserve">非公开发行新股数量上限为 17,143 万股，发行底价为5.25元/股，募集资金总额不超过90,000 万元人民币。除鑫茂集团外其他各投资者认购数量不得超过7,500 万股募集资金投向以下项目：（1）PSOD 光纤预制棒套管扩产建设项目 （2）光纤预制棒制造项目
有效期自公司 2014 年第二次临时股东大会（2014 年 3 月 18 日召开）审议通过之日起 12 个月内有效。 </t>
    <phoneticPr fontId="4" type="noConversion"/>
  </si>
  <si>
    <t>拟以发行股份及支付现金方式，购买启生信息 100%股权；募集资金总额不超过本次交易总额的 25%。总额不超过 21,660 万元，
拟用于支付购买资产的现金对价。 募集配套的发行价格不低于购买资产的发行价格为（56.91 元/股）的90%。</t>
    <phoneticPr fontId="4" type="noConversion"/>
  </si>
  <si>
    <t>拟通过发行股份及支付现金的方式购买中农信达 100%股权。拟向不超过 10 名其他特定投资者发行股份募集配套资金。本次
募集的配套资金将用于支付本次交易现金对价，剩余部分用于支付本次交易中介机构费用与补充流动资金。募集配套资金
总额不超过交易总金额 25%。 募集配套资金不超过 23,666.66 万元；数量不超过 10,856,269 股。发行底价21.80 元/股</t>
    <phoneticPr fontId="4" type="noConversion"/>
  </si>
  <si>
    <t>本次非公开发行股票数量不超过 216,682,646 股。发行价不低于10.43 元/股。募集资金总额不超过 226,000 万元（含发行费用）
扣除发行费用后将全部投资于以下项目：(1)南通经济技术开发区国家级分布式光伏发电示范区 150MWp 屋顶太阳能光伏发电项目 (2)海缆系统工程项目 (3)新能源研发中心建设项目 (4)高温超导技术研发项目 (5)补充流动资金</t>
    <phoneticPr fontId="4" type="noConversion"/>
  </si>
  <si>
    <t xml:space="preserve">本次交易方案为中科健以非公开发行的股份作为对价，购买严圣军等 17 名交易对方合计持有的天楹环保 100%股份并募集配套资金。合计发行不超过 378,151,252 股股份，拟募集配套资金总额不超过交易总额的 25%，本次非公开发行股份的发行价格为4.76元/股。募集资金发行价格不低于定价基准日前二十个交易日公司股票交易均价的90% </t>
    <phoneticPr fontId="4" type="noConversion"/>
  </si>
  <si>
    <t>本次交易大富科技拟通过支付现金和发行股份相结合的方式，购买滕玉杰合法持有的华阳微电子 48%股权。交易完成后，大富科技将持有华阳微电子 100%的股权。 同时拟向不超过 10 名投资者发行股份募集配套资金，配套资金总额不超过 7,500 万元，不超过交易总金额的 25%。发行底价 11.75 元/股，本次募集配套资金发行股份数量不超过 638.2978 万股。</t>
    <phoneticPr fontId="4" type="noConversion"/>
  </si>
  <si>
    <t xml:space="preserve">本次非公开发行股份数量不超过 1,900 万股（含 )，26.30 元/股，募集不超过5亿元资金，扣除发行费用后将全部投入以下项目：（1）手机网游研发及运营项目 （2）手机视频项目 （3）移动营销平台建设项目 （4）“WiFi 通”建设项目 </t>
    <phoneticPr fontId="4" type="noConversion"/>
  </si>
  <si>
    <t>全球资讯</t>
    <phoneticPr fontId="4" type="noConversion"/>
  </si>
  <si>
    <t>国内资讯</t>
    <phoneticPr fontId="4" type="noConversion"/>
  </si>
  <si>
    <t>国内资讯</t>
    <phoneticPr fontId="4" type="noConversion"/>
  </si>
  <si>
    <t>资料来源：网络资料、华融证券整理</t>
    <phoneticPr fontId="4" type="noConversion"/>
  </si>
  <si>
    <t>重要公司资讯</t>
    <phoneticPr fontId="4" type="noConversion"/>
  </si>
  <si>
    <t>资料来源：公司公告、网络资料、华融证券整理</t>
    <phoneticPr fontId="4" type="noConversion"/>
  </si>
  <si>
    <r>
      <t xml:space="preserve">  </t>
    </r>
    <r>
      <rPr>
        <sz val="11"/>
        <rFont val="仿宋_GB2312"/>
        <family val="3"/>
        <charset val="134"/>
      </rPr>
      <t>分析师：张彬</t>
    </r>
    <phoneticPr fontId="49" type="noConversion"/>
  </si>
  <si>
    <t>(2014/7/21-2014/7/27)</t>
    <phoneticPr fontId="4" type="noConversion"/>
  </si>
  <si>
    <t>净利润约6100万元,增长70%</t>
  </si>
  <si>
    <t>净利润约100000万元~115000万元,增长222.57%~270.96%</t>
  </si>
  <si>
    <t>汇源通信</t>
  </si>
  <si>
    <t>净利润约100万元~400万元,下降72.12%~93.03%</t>
  </si>
  <si>
    <t>天音控股</t>
  </si>
  <si>
    <t>净利润约17000万元</t>
  </si>
  <si>
    <t>鑫茂科技</t>
  </si>
  <si>
    <t>净利润约-6000万元~-5000万元,下降199.53%~219.44%</t>
  </si>
  <si>
    <t>星美联合</t>
  </si>
  <si>
    <t>净利润约-109万元</t>
  </si>
  <si>
    <t>东信和平</t>
  </si>
  <si>
    <t>净利润约1768万元~2040万元,增长30%~50%</t>
  </si>
  <si>
    <t>002089.SZ</t>
  </si>
  <si>
    <t>新海宜</t>
  </si>
  <si>
    <t>净利润约5545.12万元~7129.44万元,增长40%~80%</t>
  </si>
  <si>
    <t>002093.SZ</t>
  </si>
  <si>
    <t>国脉科技</t>
  </si>
  <si>
    <t>净利润约2841.64万元~4972.87万元,下降30%~60%</t>
  </si>
  <si>
    <t>002104.SZ</t>
  </si>
  <si>
    <t>恒宝股份</t>
  </si>
  <si>
    <t>净利润约8570.11万元~10712.64万元,增长20%~50%</t>
  </si>
  <si>
    <t>002115.SZ</t>
  </si>
  <si>
    <t>净利润约-3500万元~-2500万元</t>
  </si>
  <si>
    <t>北纬通信</t>
  </si>
  <si>
    <t>净利润约1247.46万元~1995.93万元,下降20%~50%</t>
  </si>
  <si>
    <t>002151.SZ</t>
  </si>
  <si>
    <t>北斗星通</t>
  </si>
  <si>
    <t>净利润约-1400万元~-800万元</t>
  </si>
  <si>
    <t>002161.SZ</t>
  </si>
  <si>
    <t>远望谷</t>
  </si>
  <si>
    <t>净利润约-2619.84万元~0万元</t>
  </si>
  <si>
    <t>002194.SZ</t>
  </si>
  <si>
    <t>武汉凡谷</t>
  </si>
  <si>
    <t>净利润约5016.56万元~5459.20万元,增长240%~270%</t>
  </si>
  <si>
    <t>002230.SZ</t>
  </si>
  <si>
    <t>科大讯飞</t>
  </si>
  <si>
    <t>净利润约10724.35万元~12374.25万元,增长30%~50%</t>
  </si>
  <si>
    <t>002231.SZ</t>
  </si>
  <si>
    <t>奥维通信</t>
  </si>
  <si>
    <t>净利润约-1700万元~-1200万元</t>
  </si>
  <si>
    <t>拓维信息</t>
  </si>
  <si>
    <t>净利润约3388.48万元~3953.23万元,增长80%~110%</t>
  </si>
  <si>
    <t>净利润约6450.44万元~11057.89万元,增长-30%~20%</t>
  </si>
  <si>
    <t>净利润约2293万元~2497万元,增长125%~145%</t>
  </si>
  <si>
    <t>中利科技</t>
  </si>
  <si>
    <t>净利润约1893万元~3090万元,增长111.86%~119.36%</t>
  </si>
  <si>
    <t>002313.SZ</t>
  </si>
  <si>
    <t>日海通讯</t>
  </si>
  <si>
    <t>净利润约1105.42万元~6632.52万元,下降40%~90%</t>
  </si>
  <si>
    <t>键桥通讯</t>
  </si>
  <si>
    <t>净利润约1824万元~2280万元,增长20%~50%</t>
  </si>
  <si>
    <t>002335.SZ</t>
  </si>
  <si>
    <t>科华恒盛</t>
  </si>
  <si>
    <t>净利润约4907.05万元~6245.33万元,增长10%~40%</t>
  </si>
  <si>
    <t>002359.SZ</t>
  </si>
  <si>
    <t>齐星铁塔</t>
  </si>
  <si>
    <t>净利润约-1500万元~-1000万元</t>
  </si>
  <si>
    <t>002396.SZ</t>
  </si>
  <si>
    <t>净利润约4971.62万元~5875.54万元,增长10%~30%</t>
  </si>
  <si>
    <t>002416.SZ</t>
  </si>
  <si>
    <t>爱施德</t>
  </si>
  <si>
    <t>净利润约5500万元~8500万元,下降67.13%~78.73%</t>
  </si>
  <si>
    <t>002417.SZ</t>
  </si>
  <si>
    <t>三元达</t>
  </si>
  <si>
    <t>净利润约-5000万元~-3000万元,下降11.73%~86.22%</t>
  </si>
  <si>
    <t>盛路通信</t>
  </si>
  <si>
    <t>净利润约480万元~620万元,增长54%~99%</t>
  </si>
  <si>
    <t>002467.SZ</t>
  </si>
  <si>
    <t>二六三</t>
  </si>
  <si>
    <t>净利润约5715.82万元~6986万元,增长-10%~10%</t>
  </si>
  <si>
    <t>002491.SZ</t>
  </si>
  <si>
    <t>净利润约7650.49万元~10731.68万元,增长-25%~5%</t>
  </si>
  <si>
    <t>春兴精工</t>
  </si>
  <si>
    <t>净利润约4475.47万元~4972.74万元,增长170%~200%</t>
  </si>
  <si>
    <t>002583.SZ</t>
  </si>
  <si>
    <t>海能达</t>
  </si>
  <si>
    <t>净利润约-6300万元~-5850万元</t>
  </si>
  <si>
    <t>净利润约18401.00万元~20073.82万元,增长230%~260%</t>
  </si>
  <si>
    <t>净利润约2400万元~2750万元,增长431.14%~479.44%</t>
  </si>
  <si>
    <t>梅泰诺</t>
  </si>
  <si>
    <t>净利润约1201.63万元~1468.65万元,增长-10%~10%</t>
  </si>
  <si>
    <t>净利润约108万元~433万元,下降60%~90%</t>
  </si>
  <si>
    <t>世纪鼎利</t>
  </si>
  <si>
    <t>净利润约1510.78万元~1785.47万元,增长210%~230%</t>
  </si>
  <si>
    <t>恒信移动</t>
  </si>
  <si>
    <t>净利润约-2100万元~-1950万元,下降479.28%~508.46%</t>
  </si>
  <si>
    <t>高新兴</t>
  </si>
  <si>
    <t>净利润约3400万元~3800万元,增长356%~410%</t>
  </si>
  <si>
    <t>大富科技</t>
  </si>
  <si>
    <t>净利润约35660万元~37160万元,增长1271.79%~1321.08%</t>
  </si>
  <si>
    <t>净利润约2450万元~2750万元</t>
  </si>
  <si>
    <t>亿通科技</t>
  </si>
  <si>
    <t>净利润约900万元~980万元,增长0.88%~9.84%</t>
  </si>
  <si>
    <t>净利润约2308.64万元~2528.51万元,增长110%~130%</t>
  </si>
  <si>
    <t>430023.OC</t>
  </si>
  <si>
    <t>净利润约1235.12万元~1543.90万元,增长0%~20%</t>
  </si>
  <si>
    <t>300252.SZ</t>
  </si>
  <si>
    <t>金信诺</t>
  </si>
  <si>
    <t>净利润约4504.89万元~4891.02万元,增长250%~280%</t>
  </si>
  <si>
    <t>净利润约-932.18万元~-857.60万元,下降350%~330%</t>
  </si>
  <si>
    <t>朗玛信息</t>
  </si>
  <si>
    <t>净利润约1355万元~1694万元,下降50%~60%</t>
  </si>
  <si>
    <t>净利润约1250.00万元~1350.00万元,增长170.56%~192.21%</t>
  </si>
  <si>
    <t>富春通信</t>
  </si>
  <si>
    <t>净利润约524.48万元~709.58万元,增长-15%~15%</t>
  </si>
  <si>
    <t>宜通世纪</t>
  </si>
  <si>
    <t>净利润约2200万元~2600万元,增长1.70%~20.19%</t>
  </si>
  <si>
    <t>邦讯技术</t>
  </si>
  <si>
    <t>净利润约-1500万元~-1100万元,下降173.40%~200.09%</t>
  </si>
  <si>
    <t>硕贝德</t>
  </si>
  <si>
    <t>净利润约2402万元~2705万元,增长122%~150%</t>
  </si>
  <si>
    <t>净利润约97.42万元~389.68万元,下降90%~60%</t>
  </si>
  <si>
    <t>430045.OC</t>
  </si>
  <si>
    <t>光环新网</t>
  </si>
  <si>
    <t>净利润约3700万元~4200万元,增长15.51%~31.12%</t>
  </si>
  <si>
    <t>600076.SH</t>
  </si>
  <si>
    <t>青鸟华光</t>
  </si>
  <si>
    <t>亏损</t>
  </si>
  <si>
    <t>600105.SH</t>
  </si>
  <si>
    <t>永鼎股份</t>
  </si>
  <si>
    <t>增长650%左右</t>
  </si>
  <si>
    <t>600198.SH</t>
  </si>
  <si>
    <t>大唐电信</t>
  </si>
  <si>
    <t>600289.SH</t>
  </si>
  <si>
    <t>亿阳信通</t>
  </si>
  <si>
    <t>600728.SH</t>
  </si>
  <si>
    <t>佳都科技</t>
  </si>
  <si>
    <t>下降30%~60%</t>
  </si>
  <si>
    <t>浙大网新</t>
  </si>
  <si>
    <t>净利润约-1800万元</t>
  </si>
  <si>
    <t>增长50%左右</t>
  </si>
  <si>
    <t>中报摘要</t>
    <phoneticPr fontId="4" type="noConversion"/>
  </si>
  <si>
    <t>报告期内，公司各项经营指标较上期保持平稳；2014年1-6月，公司实现营业收入22877.42万元，较去年同期下降4.78%；利润总额为1746.19万元，较去年同期下降2.99%；归属于上市公司股东的净利润为1393.62万元，较去年同期增长4.38%。报告期内，公司应收账款为78,971,93万元。应收账款余额未来一定时间可能会继续保持在较高水平。</t>
    <phoneticPr fontId="4" type="noConversion"/>
  </si>
  <si>
    <t>公司实现营业收入1,323,940,756.85 元，同比增长75.25%，环比增长16.16%；实现归属于上市公司股东的净利润374,591,651.70 元，同比增长1330.91%，环比增长336.86%；归属于公司股东的扣除非经常性损益的净利润163,723,662.35 元，同比增长621.07%，环比增长156.54%；主营业务收入和净利润均高于预期；每股收益1.17 元，同比增长1270.00%，环比增长333.33%。新纳入合并报表范围的公司 5 家，减少合并报表范围的公司2 家</t>
    <phoneticPr fontId="4" type="noConversion"/>
  </si>
  <si>
    <t>2014年上半年，公司主营业务为“电话对对碰业务”。截止2014年6月末，公司实现营业总收入62,762,464.58元，比去年同期下降24.05%；实现营业利润12,047,847.97元，比去年同期降低65.41%；实现利润总额15,708,653.15元，比去年同期降低60.58%；实现归属于上市公司股东的净利润15,253,355.37元，比去年同期降低54.97%。</t>
    <phoneticPr fontId="4" type="noConversion"/>
  </si>
  <si>
    <t>公司本报告期内未能实现营业收入，其主要原因是公司全资子公司上海星宏商务信息咨询有限公司本报告期内无业务发生扣非后归属于上市公司股东的净利润为：-1,103,947.30元，同比-389.57%。</t>
    <phoneticPr fontId="4" type="noConversion"/>
  </si>
  <si>
    <t>2014-7-26报告期内，公司实现营业收入44,759.8万元，与去年同期相比增长18.07%；归属上市公司股东的
净利润552万元，与去年同期相比实现扭亏为盈；归属上市公司股东的扣除非经常性损益的净利润559万元；
经营活动产生的现金流量净额-11,751万元。</t>
    <phoneticPr fontId="4" type="noConversion"/>
  </si>
  <si>
    <t>2014年上半年营业总收入比上年同期增长19.79%，营业利润比上年同期增长284.67%，利润总额比上年同期增长58.37%，归属于上市公司股东的净利润比上年同期增长131.88%。</t>
    <phoneticPr fontId="4" type="noConversion"/>
  </si>
  <si>
    <t>公告日期</t>
    <phoneticPr fontId="4" type="noConversion"/>
  </si>
  <si>
    <t>300248.SZ</t>
    <phoneticPr fontId="4" type="noConversion"/>
  </si>
  <si>
    <t>300250.SZ</t>
    <phoneticPr fontId="4" type="noConversion"/>
  </si>
  <si>
    <t>300292.SZ</t>
    <phoneticPr fontId="4" type="noConversion"/>
  </si>
  <si>
    <t>300025.SZ</t>
    <phoneticPr fontId="4" type="noConversion"/>
  </si>
  <si>
    <t>300264.SZ</t>
    <phoneticPr fontId="4" type="noConversion"/>
  </si>
  <si>
    <t>002281.SZ</t>
    <phoneticPr fontId="4" type="noConversion"/>
  </si>
  <si>
    <t>板块PE（TTM 2014.7.27）</t>
    <phoneticPr fontId="73" type="noConversion"/>
  </si>
  <si>
    <t>工信部：我国4G用户已近1400万 3G用户4.7亿</t>
    <phoneticPr fontId="4" type="noConversion"/>
  </si>
  <si>
    <t xml:space="preserve">   “中国3G用户累计达4.71亿户，4G用户达到1397万户，光纤接入用户达到5393万户。”7月24日举行的国务院新闻办发布会上，工信部新闻发言人张峰公布以上最新的电信业数据。 
    对“京津冀之间是否能取消电话长途费和漫游费”的提问，工信部表示：没有政策障碍。张峰说，为鼓励电信市场竞争，最近工信部联合国家发改委，已对电信业务资费全面放开。“我们认为企业对市场价格更敏感，已经决定下放给电信运营企业，由市场对资费价格进行调节，也就是给予了电信企业全面、灵活的自主定价权。” 
   会上工信部还公布：上半年全国规模以上工业增加值同比增长8.8%。张峰说：“工业经济缓中趋稳、稳中有进，结构调整稳步推进，通信业增势平稳，信息消费在经济增长中的拉动作用进一步凸显。” 
</t>
    <phoneticPr fontId="4" type="noConversion"/>
  </si>
  <si>
    <t>重点设备商资讯</t>
    <phoneticPr fontId="4" type="noConversion"/>
  </si>
  <si>
    <t>中国移动4G资费下调 北京流量增500%</t>
    <phoneticPr fontId="97" type="noConversion"/>
  </si>
  <si>
    <t xml:space="preserve">    7月26日消息，中移动日前推6项服务承诺，将降低4G资费门槛，目前4G飞享套餐、流量叠加包资费门槛已分别降至58元、30元，并推70元包2G等大流量包资费。
　  北京移动宣布，今天（7月26）起下调4G资费。新旧套餐对比，新套餐的通话时间没变，但套餐内流量最多提升500%。
　　1、套餐内：58元套餐档位，流量由原来的200MB增加至500MB，是原来的2.5倍；188元档则由500MB流量直接飙升到3GB，增幅500%。
　　2、套餐外：新套餐中超出套餐流量依然按0.29元每MB收取，单价没变，但超出100MB后另加赠400MB流量；以此类推，超出600MB后再另加赠400MB流量，相当于用100MB送400MB。
　　北京移动市场经营部总经理李新章表示，“北京地铁1、4、6、9、13号线已全面覆盖4G信号。2号线已经覆盖，目前正在进行网络测试。到今年8月底，北京全部线路都将覆盖移动4G信号”。中国移动市场经营部副总经理陆文昌在接受笔者采访时表示，尽管中移动4G套餐不断改革，但4G的发展速度远超想象，4G资费服务还有很大整改空间。
</t>
    <phoneticPr fontId="97" type="noConversion"/>
  </si>
  <si>
    <t>沃4G与特斯拉同行 试驾活动在京拉开帷幕</t>
    <phoneticPr fontId="97" type="noConversion"/>
  </si>
  <si>
    <t xml:space="preserve">    炎炎夏日，全球电动汽车领导品牌特斯拉与中国联通携手为首都市民带来了一丝清凉。“沃4G与特斯拉同行”试驾活动在北京市朝阳区润泽会举行的第一天，就受到了汽车控、科技控、专业汽车媒体人的高度关注。 
    在活动现场，特斯拉这一汽车界的“苹果”，完美诠释了科技带来的极致快感，现场的试驾人员都争相与盛名在外的“电动神车”拍照留念。本报记者也现场体验了这款知名度极高的车型，无论是外形、一键操纵的便捷、起步后的轻盈以及舒适度都无可挑剔。现场试驾的姜先生说：“5公里试驾不过瘾，他有立即想买的冲动”。“特斯拉Model S的亮点是动力强劲和强大的平板电脑式中控台”，专业汽车媒体人的冯先生也发表了自己的看法。据工作人员介绍，本次参与试驾的用户可以进入大客户订车模式，享受订车3个月内优先提车。 
    此外，到场用户还可通过上传自拍照片、视频并向好友分享，让更多的人了解、参与到这一活动中来。现场人员切实感受到联通4G/3G一体化网络的畅快与极速。中国联通不仅展现了优质、稳定、快速的4G环境，为用户带来“车百速，不掉速”的极致体验，也体现出联通积极回馈用户的创新举措，并加强了其高端用户和年轻用户群体中的品牌形象。 
    记者深入了解到，联通依托自身LTE和WCDMA一体化网络为特斯拉汽车提供全面和先进的汽车通信解决方案，实现导航、远程监控、多媒体、互联网浏览、通信等全方位信息服务。中国联通凭借在国内拥有的优质基础网络服务以及车联网领域的发展经验，提供性价比最优的汽车信息化服务。毫无疑问，今后将有更多汽车制造商将于中国联通共建车联网，实现汽车的互联网化、人性化和智能化。 
    此次试驾活动是中国联通的无线网络技术优势与特斯拉汽车顶尖网络化车载系统的完美结合，将成为引领“车联网”大潮的一次极致创新体验。
</t>
    <phoneticPr fontId="97" type="noConversion"/>
  </si>
  <si>
    <t>诺基亚通信获西班牙电信三年期网络升级扩展合同</t>
    <phoneticPr fontId="4" type="noConversion"/>
  </si>
  <si>
    <t xml:space="preserve">     全球领先电信运营商之一的西班牙电信（Telefonica），正在升级西班牙全国网络并扩展4G网络，以显著提升性能和容量。这家运营商选择诺基亚通信作为安达卢西亚、加利西亚、卡斯蒂利亚莱昂和莱万特无线接入设备和专业服务的主要供应商，为期三年。
　　“我们的用户越来越多地使用智能手机、享受数据密集的多媒体内容，因此提供更多服务、同时提升它们的质量比以往任何时候都重要。”西班牙电信的杰昆·马塔（Joaquin Mata）说，“这次现代化是西班牙进行的最大同类项目之一，将使我们能够实现上述目标，并优化网络性能以提供尽可能好的用户体验。”
　　诺基亚通信将采用其先进的Single RAN解决方案升级西班牙电信的移动网络，并实施4G。该解决方案基于结构紧凑、可扩展的Flexi Multiradio 10基站，最近被分析机构Current Analysis评为容量和部署灵活性的领导者。 这家公司还将提供面向3G接入网络控制器的（RNC）多控制器平台，以进一步提高效率和灵活性。西班牙电信的网络将由诺基亚NetAct管理系统监控、管理和优化。
　　作为协议的一部分，诺基亚通信还将提供用户体验管理，包括其Serve atOnce Traffica实时监控平台、Serve atOnce Intelligence报告解决方案和客户服务自动化解决方案。
　　支持服务包括网络实施、规划和优化、一套完整的维护服务，以确保网络的高质量、高可用性。
　　“数据流浪的持续增长给网络带来巨大压力，它必须满足日益增长的移动终端数量和技术需求。”诺基亚通信的奥古斯汀·门兴（Agustin Menchen）表示，“作为移动宽带领域的领跑者，我们致力于帮助西班牙电信建设先进的网络基础设施，重申它作为一家不断演进并适应于新技术的运营商的领先地位。”
</t>
    <phoneticPr fontId="4" type="noConversion"/>
  </si>
  <si>
    <t xml:space="preserve">国资委要求运营商大幅削减营销费用 </t>
    <phoneticPr fontId="4" type="noConversion"/>
  </si>
  <si>
    <t>中兴与意大利电信巴西成立联合宽带创新中心 聚焦下一代技术</t>
    <phoneticPr fontId="4" type="noConversion"/>
  </si>
  <si>
    <t xml:space="preserve">   7月25日下午消息中兴通讯宣布，它与意大利电信巴西公司（TIM Brasil）达成了一项协议，共同在巴西创建一个宽带创新中心，以推进下一代宽带技术研究。中兴通讯与意大利电信巴西公司的联合创新中心将聚焦于研究XG-PON、NG-PON2和G.Fast在内的宽带技术。
　　中兴通讯与意大利电信巴西公司还同意在未来三年就超宽带项目进行合作。双方的框架协议由中兴通讯副总裁余昕（Yu Xin）和意大利电信巴西公司副总裁马里奥·吉拉索莱（Mario Girasole）签署。
　　“中兴通讯很高兴与意大利电信巴西公司就发展未来宽带技术成为合作伙伴。”余昕说，“中兴通讯致力于投资下一代宽带技术的创新，这将是未来通信和信息技术服务发展的基础。”
　　中兴通讯是意大利电信巴西公司超宽带网络解决方案最大的供应商。自2012年起，中兴通讯与意大利电信巴西公司一直在里约热内卢州（Rio de Janeiro）和圣保罗州（Sao Paolo）合作部署超宽带网络，这是在拉美地区部署的最先进网络。2014年，中兴通讯通过参与DSLAM解决方案部署这一重大超宽带项目的投标，强化了与意大利电信巴西公司之间的合作。双方还合作提供Live TIM，这是意大利电信巴西公司的一款固网超宽带产品。
　　意大利电信巴西公司现为巴西第二大移动运营商，是意大利电信的子公司。其总部位于里约热内卢，网络覆盖了3400座城市和95%的巴西城市人口。
</t>
    <phoneticPr fontId="4" type="noConversion"/>
  </si>
  <si>
    <t xml:space="preserve">爱立信助力SK电讯演示全球首个柔性小区，推动5G发展 </t>
    <phoneticPr fontId="4" type="noConversion"/>
  </si>
  <si>
    <t xml:space="preserve">    7月25日消息，SK电讯（NYSE：SKM）日前宣布其与世界知名电信技术和服务供应商爱立信携手合作，于7月21日成功演示了柔性小区（Elastic Cell）技术。这是该技术在全球范围内的首次成功演示，并将成为5G发展的关键推动力。 
    目前的网络环境是以小区为中心，每部手机只能与一个特定的小区进行通信。但柔性小区技术将改变这种传统方式。柔性小区（Elastic cell），又称为灵活小区（Flexible Cell）是一种全新的技术，它可使手机周围的多个小区为传输进行协同合作，创建一个以用户为中心的环境。
    在该演示中，正在服务的小区不仅能够接收来自周围手机的小区信息，并选择一组可在小区边缘提高网络质量的小区来进行信息传输，还能暂时关闭产生干扰的小区。因此，当手机通过小区边缘时，柔性小区可有效防止可能发生的质量下降，确保更加无缝的数据传输。 
    通过爱立信与SK电讯的共同努力，此次演示证实了与当前的4G网络相比，该技术可在小区边缘提高多达50%的数据传输率。SK电讯预计将于2016年实现柔性小区的商用部署，并继续推动该技术的发展。柔性小区一旦得以部署，SK电讯的用户无论在任何地点，均能够享受到最优化的网络服务，这也意味着，SK电讯朝着 “在任何地点享受1Gpbs数据吞吐量”的目标又更近了一步。“在任何地点享受1Gpbs数据吞吐量”是欧洲5G项目METIS的主要目标之一，METIS也是韩国5G技术的产学研合作伙伴。 
    SK电讯高级副总裁兼网络技术研发中心主管Park Jin-hyo表示：“SK电讯非常高兴能够与爱立信紧密合作，开发并演示柔性小区技术，我们相信这项技术将成为新一代网络技术的关键推动力。我们将继续引领业界，充分开发可推动小区发展的多项技术。” 
    爱立信副总裁兼无线产品主管Thomas Norén表示：“凭借这项全新的技术，SK电讯在新一代移动网络的开发方面迈出了重要步伐。消费者无论置身于小区何处，都将从更卓越的无缝体验中受益。SK电讯是4G技术开发领域的领导者，我们非常自豪能为该技术的发展提供支持。” 
    今年7月6日，两家公司还在爱立信瑞典总部签署了一项有关联合研究5G技术的谅解备忘录。 
</t>
    <phoneticPr fontId="4" type="noConversion"/>
  </si>
  <si>
    <t>运营商基地业务开始“断奶”</t>
    <phoneticPr fontId="97" type="noConversion"/>
  </si>
  <si>
    <t xml:space="preserve">    营销成本要消减400亿，三大运营商要开始勒紧裤腰带过日子。继上周《信息时报》报道国资委大幅削减成本导致运营商终端公司谋求市场化转型后，近日再有传闻称，三大运营商基地业务将被裁撤。记者获悉，部分运营商基地调整是既成事实，不过具体调整思路不同，一些运营商基地业务将引入民营资本并最终实现独立上市。据了解，基地是通信运营商推进增值业务服务的机构。
    在传出裁员、削减营业厅、整合渠道、削减合约机等一系列措施后，近日再有消息称，运营商一度红红火火的“基地业务”也将被裁撤和整合。
　　运营商的“基地业务”，是指从2005年开始，国内三大运营商陆续设立的音乐基地、动漫基地、视频基地、位置基地、互联网基地、阅读基地等一系列“基地”。比如中国移动和中国电信的动漫基地则均位于厦门，而在广州则有中国移动的互联网基地。
　　据了解，目前三大运营商员工大约150万人(中国移动57万、中国电信66万、中国联通50万)，20多个基地“正规军”不超过5万。其中最大的中国移动互联网基地员工超万人，规模小的基地员工不到100人，他们之中大多员工属于外聘。譬如，中国电信天翼基地70%员工都是外聘人员。因此，分析人士称，即使裁撤部分基地，也不会对运营商造成很大冲击。有接受采访的本地运营商基地业务相关负责人则拒绝评论事件。
   裁撤运营商基地的动向是真的。”艾媒咨询董事长张毅向记者证实了事件，并表示他获邀参加过某家运营商的基地业务调整大会。也不是所有基地业务都只烧钱不赚钱。据记者了解，比如中国联通沃商店、云基地等就被高度重视，中国联通高层甚至曾表态将不惜重金对“云基地”进行投入。
    据记者了解，运营商不赚钱的基地不少，但不赚钱的原因却各有不同。比如，很多“基地”在房地产火热时设立，运营商透过基地的形式圈占了大量的土地，与其说是为了发展运营商业务，还不如说是为了发展房地产。某运营商基地租赁给系统设备商、手机商们使用，全盛时甚至有爱立信、华为等知名信息服务企业或其分支机构入驻。但伴随着通信业和房地产双双不景气，这些闲置物业出租也就成为了问题。
　　另外，运营商不少基地业务缺乏竞争力。比如某家运营商的视频基地、音乐基地、终端公司都推出了盒子类产品，但缺乏整合，在小米、乐视等互联网企业的整合类产品冲击下，运营商众多盒子产品很难有市场空间。
　　也有部分基地改革缓慢导致不景气。据记者从本地运营商了解，目前中国移动在广州的互联网基地正筹备改组为“中国移动互联网公司”，如果改组完成后，将与中国移动的终端公司一样成为财务独立的企业，而在集团内地位则与中国移动平衡。不过互联网基地改组一直非常缓慢，再加上广东移动一系列人事变动，连公司内部不少管理人员都不清楚到底互联网基地改革何去何从。 
</t>
    <phoneticPr fontId="97" type="noConversion"/>
  </si>
  <si>
    <t xml:space="preserve">电信运营商入局“盒子”大战
</t>
    <phoneticPr fontId="97" type="noConversion"/>
  </si>
  <si>
    <t xml:space="preserve">    7月24日，中国电信联合终端厂商、渠道商、芯片商和应用提供商共同成立了智慧家庭产业联盟，确立适用于联盟内部的智能盒子(互联网电视机顶盒)终端技术规范。业内分析，尽管电信此次牵头的联盟打通了盒子产业链，也出台了联盟内部的技术标准，能改善目前盒子产业链上各自为战的乱象，然而对于广电总局181号文重点监管的内容层面却没有更多的突破，因而无法从根本上破解盒子们遭遇的内容危机。
　　这个由中国电信牵头成立的智慧家庭产业联盟，包括海信、创维、TCL等家电龙头，华为、中兴等终端厂商，高通、Marvell等芯片厂商，国美、迪信通等渠道商，以及百度等互联网巨头。
　　首款推出的产品即名为“悦me”的智能盒子，其中除了拥有传统盒子涵盖的电视频道和高清视频点播外，还通过增设“翼支付”、“家庭云”等中国电信自有应用，加载网上教育、医疗、社区和购物等服务，完成水电气查询缴费、公积金、社保、交通违章、航班信息和生活指数等查询操作。
　　由于被视为家庭客厅娱乐的重要入口，智能盒子市场吸引众多厂商发力的同时，也呈现出野蛮生长的局面，但在行业统一标准缺乏的情况下，各家的智能盒子基本各自为战，进而衍生出众多山寨盒子，统计显示，2013年出货的盒子中80%为山寨产品。
　　为此，昨日成立的产业联盟也在内部发布了首个技术成果——智能家庭终端技术规范，从硬件配置、软件应用、网络接入、互联互通等各个方面制定统一规范，并结合自身的网络、品牌和资源整合优势，分阶段推出智能盒子和智能网关产品，并将于今年发布定制的智能电视产品。
　　“从技术看，电信联盟内部虽然能够实现统一，在一定程度上有助于推动智能家庭设备行业标准的形成，但并没有解决盒子危机的根本问题。”业内人士提到的这个根本危机，便是此前广电总局重拳出击整顿盒子产品中屡屡提及的181号文。
　　181号文的全称是国家广电总局2011年发布的《持有互联网电视牌照机构运营管理要求》，其中明确“互联网电视内容服务平台只能接入到总局批准设立的互联网电视集成平台上”，“内容服务平台不能与设立在公共互联网上的网站进行相互链接”，意在整肃长久以来未经获批便通过各种终端向电视屏幕输送互联网视频内容的互联网视频内容提供商，目前国家新闻出版广电总局共发放了两批7张牌照，分别为中国网络电视台(CNTV)、上海文广新闻传媒集团、华数、南方传媒、湖南电视台、中国国际广播电台(CIBN)和中央人民电台。
　　“说白了，产业联盟虽然打通了产业链， 也拥有了7个牌照厂商中的华数跟南方传媒，但并没有给出内容一定没问题的保障。”上述业内人士直言，版权跟非法播放禁播内容是181号文重点整治的内容，但从目前产业联盟的构成看，显然没有这方面的供应商，因而产业联盟的成立仅仅可以算做是改善产业链各自为战的情况，但却无法解决内容危机。
</t>
    <phoneticPr fontId="97" type="noConversion"/>
  </si>
  <si>
    <t>中国网民规模达6.32亿</t>
    <phoneticPr fontId="4" type="noConversion"/>
  </si>
  <si>
    <t xml:space="preserve">    三大运营商已收到国资委通知，通知要求中移动、中电信和中联通在三年内连续削减20%的营销费用。根据测算，仅中移动三年内就需要减少营销费用240亿元，而三大运营商三年总计需要减少营销费用约400亿元。
    据介绍，削减营销费用的具体方向包括，减少合约机补贴，减少实物产品的营销赠送，以及撤销机场贵宾厅等。对此，运营商方面表示，正在抓紧制定具体的执行方案。
　　此前，三大运营商已在逐步调整补贴策略，2014年手机补贴额度下调了100亿元，其中中移动50亿元，中联通、中电信各25亿元。而在近日流出的移动终端策略调整中，除了中移动取消3G终端补贴外，三大运营商的相关手机补贴范围也缩小至只针对中高端手机，而在未来这一部分也会逐步取消。
　　据悉，导致三大运营商大幅削减营销费用的原因，是从今年6月1日起电信业开始实施“营改增”试点，按照试点方案，电信行业适用税率主要分 为 两 档 ，基 础 电 信 服 务 税 率 为11%，增值电信服务为6%。相比之前营业税适用统一3%的税率，“营改增”后税率上升幅度较大。据工信部此前统计，实施“营改增”将进一步加大企业税负。企业反映，目前信息服务业企业利润率不足6%，实施营改增后，三大基础运营商利润将下降36.5%。
　　目前，消费者普遍担忧，如果未来运营商全面取消各类补贴，用户的购机成本和话费将有可能大幅增加。对于消费者担忧，三大运营商并未作出明确表态。有业内人士认为，对终端进行补贴已是国际通行做法，三大运营商不会轻易放弃，面对“营改增”压力，运营商只有采取更为精细的运营策略。
</t>
    <phoneticPr fontId="4" type="noConversion"/>
  </si>
  <si>
    <t xml:space="preserve">    7月21日，中国互联网信息中心发布了第34次《中国互联网络发展状况统计报告》。据《报告》显示，截至2014年6月，我国网民规模达6.32亿，较2013年底增加1442万人；互联网普及率为46.9%，较2013年底提升了1.1个百分点。由此可见，互联网发展重心从“广泛”转向“深入”，网络应用对大众生活的改变从点到面，互联网对网民生活全方位渗透程度进一步增加。
    2014年上半年，中国网民的人均周上网时长达25.9小时，相比2013年下半年增加了0.9小时。除了传统的消费、娱乐以外，移动金融、移动医疗等新兴移动应用多方向满足用户需求，推动网民生活进一步“网络化”。手机成为互联网终端的“主角”。
    《报告》显示，截至2014年6月，我国网民上网设备中，手机使用率达83.4%，首次超越传统PC使用率（80.9%），手机作为第一大上网终端设备的地位更加巩固。
　　对此，中国互联网络信息中心副主任刘冰接受了海外网记者现场采访。“中国网民的数据消费能力越来越强，要求运营商在数据传输的能力上越来越强。4G需要大发展，因为消费市场需要4G。但是单纯靠4G也是不够的，在一些公共的环境下还应扩大免费的网络接入，以便更好地降低中国人使用网络数据的门槛。同时，也需要有更好的运营模式出台。”
    会上还有一个引发热议的话题，就是互联网金融类应用第一次被纳入调查。其实，互联网理财产品推出仅一年时间，但用户规模已经达到6383万，使用率达10.1%，成为2014年上半年表现亮眼的网络应用。尤其是余额宝、兴业宝等互联网产品的出现，极大地转变了人们的理财理念。此外，随着大数据时代的到来，互联网理财将会出现更大的可塑性，但这也必将逼迫传统银行保险业转型，这些巨头们在互联网上的竞争将会更加激烈。
　　而在将来，随着政策支持力度的加大，网络应用环境的持续改善，2014年的中国互联网，不仅自身产业蓬勃发展，而且将加快进入商业、零售业、IT制造业以及旅游业等行业。
</t>
    <phoneticPr fontId="4" type="noConversion"/>
  </si>
  <si>
    <t>西班牙电信：车联网用户需求上涨快</t>
    <phoneticPr fontId="97" type="noConversion"/>
  </si>
  <si>
    <t xml:space="preserve">    西班牙电信公司近日公布了2014年联网汽车行业的研究报告，此前有来自美国、英国、德国、西班牙和巴西的5000人接受了关于自己驾驶偏好的调查。调查结果显示：有71%的人对互联汽车服务感兴趣或已经开始使用;80%的人表示互联汽车服务能够增强他们的工作和生活体验。
    目前提高汽车安全性和诊断功能的相关需求在不断提高，更加智能的导航系统和安全功能也在不断被开发着。
    西班牙电信公司的另一份行业报告预测：互联汽车的服务供应商的收入将在未来4年比现在增加300%，将从2013年的60亿美元增加到2018年的169亿美元。互联汽车也将更加普及，可以使用任何一代的蜂窝通信技术：2G、3G、4G和LTE。
</t>
    <phoneticPr fontId="97" type="noConversion"/>
  </si>
  <si>
    <t>工信部：4G用户逼近1400万 取消漫游费不设障碍</t>
    <phoneticPr fontId="4" type="noConversion"/>
  </si>
  <si>
    <t xml:space="preserve">    7月24日，国务院新闻办召开新闻发布会，工信部新闻发言人、总工程师张峰等官员出席发布会，对外界介绍了2014年上半年通信业发展情况，并回答记者提问，其中涉及到4G、漫游资费、铁塔公司等热点话题。张峰提到，国内3G用户累计达到4.71亿户，4G用户达到1397万户，但FDD牌照的发布时间，还要依照试验情况而定。</t>
    <phoneticPr fontId="4" type="noConversion"/>
  </si>
  <si>
    <t>发改委确定高通垄断事实 坐拥1400多项手机专利</t>
    <phoneticPr fontId="4" type="noConversion"/>
  </si>
  <si>
    <t xml:space="preserve">    发改委已经确定了高通垄断事实，正在向中国公司调查高通的销售数据。长期以来，高通以手机整机售价作为计算专利许可费的基础，手机厂商的制造成本、营销费用、利润等等都要交“高通税”，令手机厂商敢怒不敢言。南都记者昨在发布会现场接连围堵高通高管，不过他们都匆匆回避，拒谈反垄断这一尴尬问题。
    去年11月，国家发改委对高通启动反垄断调查。据悉，此前的7月11日，美国高通公司总裁德里克·阿伯利就反垄断调查有关问题到国家发展改革委交换意见并接受调查询问。这是高通高层第三次到发改委接受询问。发改委还曾突击搜查高通北京和上海公司，调查手机制造商、芯片制造商和其他相关企业。今年2月19日，发改委价格监督和反垄断局局长许昆林证实，发改委正对高通有关价格问题进行调查，原因是高通涉嫌滥用无线通讯标准。
    高通在3G和4G领域拥有1400多项手机专利，在知识产权方面处于强势地位，按照《反垄断法》规定，高通属于“有市场支配地位的经营者”。高通一直坚持基于终端整体售价而非基于芯片价格的收费模式，令多数手机厂商不满。
    一位不愿具名的手机商负责人向南都记者介绍了高通的专利收取模式—————智能手机厂商每出货一部手机，除支付高通芯片或解决方案价格外，还会按照单机售价额外支付3%-6%的专利授权费用。“这意味着价格越高的产品高通能收的专利费就越多。”此外，该人士还指出，假设高通授权相关技术给联发科等其他手机芯片制造商，后者将产品出售给手机厂商，该厂商也需要向高通交纳手机零售价5%- 6%的专利使用费。
   “高通方面会对手机商进行抽查，看他们的出货情况。如果和报给高通的不符，后续会有所谓的‘惩罚措施’。”他表示，目前国内手机商全力开拓4G市场，那也是高通专利涉足颇深的部分。“我们也不会说不交专利费，只希望高通能依据竞争环境的变化，有合理的调整。”
</t>
    <phoneticPr fontId="4" type="noConversion"/>
  </si>
  <si>
    <t>中国电信发布2014年100G DWDM/OTN设备集采</t>
    <phoneticPr fontId="97" type="noConversion"/>
  </si>
  <si>
    <t xml:space="preserve">    7月25日上午中国电信发布了2014年100G DWDM/OTN设备集中采购项目招标。本次招标代理机构为中捷通信有限公司。
　　本次采购项目包括100Gb/s OTN设备和100Gb/s DWDM设备，共2种设备类型。
　　本次资格预审要求申请人应为法律上和财务上独立的法人或依法登记注册的组织，合法运作并独立于招标人和招标代理机构。申请人的法定代表人或负责人为同一人或者存在控股、管理关系的不同申请人，不得参加同一标段投标或者未划分标段的同一招标项目投标。且投标产品须参加中国电信组织的相关测试，并经中国电信认可具备现网应用的规格和条件。
</t>
    <phoneticPr fontId="97" type="noConversion"/>
  </si>
  <si>
    <t>中兴手机交出上半年成绩单：2800万部智能机+4G占40%</t>
    <phoneticPr fontId="4" type="noConversion"/>
  </si>
  <si>
    <t xml:space="preserve">    7月24日中兴通讯在香港举行了Blade Vec 4G和Grand SII LTE的新品发布会。会上，中兴手机掌门人曾学忠透露，上半年中兴手机出货量达到2800万部，其中4G产品达1500万部，约40%。
　　今年1月份，曾学忠在接受采访时表示，希望2014年的智能手机出货量达到6000万部。随着三大运营商进入4G业务相继推出，中兴4G酷跑策略加快执行，陆续推出了多款高性价比的4G智能手机：天机Grand SII、红牛 V5、星星1号、青漾2等。旗下Nubia品牌也在近期推出了三款新机—unbia Z7/Z7 mini/Z7 Max。
　　曾学忠表示，未来，中兴希望在香港等亚太市场（不包含中国内地）有更大的突破，希望未来三年实现香港市场复合增长率35%的目标。在4G终端规划方面，曾学忠表示，中兴去年推出了20余款智能手机，今年的计划是30款左右。未来将根据不同的区域市场，因地制宜进行规划，在全球实现快速突破。
　　据C114了解，目前中国内地和美国是中兴手机两大市场，上半年，中兴手机在北美和亚太市场的表现超出了预期。截至目前，中兴一直稳居美国市场份额前四的手机厂商宝座，预付费市场排名第二，在加拿大是当地份额占有率前三名的手机厂商。
　　中兴在亚太区域的销售规模相当于美国市场销售规模的60%左右。上半年在台湾、印尼市场的表现也超出了预期。中兴终端亚太及独联体区CEO张树民表示： “我们希望，在这五六年内，实现亚太区销量能与美国市场持平，毕竟亚太地区的市场增长空间非常可观。”
</t>
    <phoneticPr fontId="4" type="noConversion"/>
  </si>
  <si>
    <t>飞信电话面世：中移动向腾讯微信发大招</t>
    <phoneticPr fontId="97" type="noConversion"/>
  </si>
  <si>
    <t xml:space="preserve">    虽然说飞信远比微信历史悠久，不过目前的市场表现并不如微信。现在，飞信出招了！中医对飞信进行了重大升级，在“飞信2014 和沟通版”及以上版本中，增加了“飞信电话”这一网络电话功能，用户可以直接拨打网络电话，节省话费。
    据悉，飞信电话可以从飞信客户端发起电话呼叫，实现落地的语音通话。不过，飞信电话的使用有一定局限性，需要主叫方绑定中移动手机号码，而接听方则没有这个限制。如果在WiFi环境下，这个功能还是非常实用的。飞信虽然已经不在巅峰，但这次飞信网络电话功能的推出可以在一定程度上增加飞信的竞争力。
</t>
    <phoneticPr fontId="97" type="noConversion"/>
  </si>
  <si>
    <t>双4G双百兆——中国联通4G终端提速提量</t>
    <phoneticPr fontId="97" type="noConversion"/>
  </si>
  <si>
    <t xml:space="preserve">    今年6月底，中国联通获批在上海、成都、南京、石家庄、郑州、深圳、杭州、重庆、济南、武汉、哈尔滨、沈阳、西安、长沙、福州、广州这16个城市开展FDD-LTE和TD-LTE混合组网试验，其4G网络的建设步伐由此骤然提速。中国联通的FDD-LTE网络由WCDMA网络平滑演进而来，是国际主流网络，是当前世界上采用国家及地区最广泛，终端种类最丰富的4G标准。统计数据表明，FDD-LTE大概在92个国家有244张网，占全球4G网络的95%。 
    随着混合组网试验的获批，中国联通在FDD-LTE标准的基础上，又得到了TD-LTE的有效补充。借助这雄厚的技术基础，中国联通将致力于打造一张42M（WCDMA）+100M（TD-LTE）+150M（FDD-LTE）的网络，达到业内最高移动宽带峰值速率。 
    目前，中国联通已定制并上市的四模（TDD+FDD+WCDMA+GSM）LTE终端共计26款，均具备FDD硬件功能，成为“双4G（TDD+FDD）双百兆（100M+150M）”终端最丰富的运营商，随着FDD试验网的批准，全部26款预计于8月底前陆续开通FDD功能，这意味着试验网开通的16个城市用户可以享用下行峰值达150Mbps的4G终端，相比下行峰值只有100Mbps的移动终端，速度如飞，用户感知可见一斑。 
    产业链各厂商在试验网获批之后纷纷加快四模终端的推出，在已上市的26款基础上，即将上市40款“双4G双百兆”联通定制终端。中国联通2014年全年将推出150款以上4G终端，全面布局高中低主流价格段，展现“人无我有”，“人有我优”的产品优势。其推出的所有4G终端均支持TDD和FDD，双4G双百兆，在保证TDD和FDD混合组网业务发展需要的同时，保证用户最极致的终端体验，四模LTE手机必将成为国际主流。 
    3G/4G并行过渡的阶段，产业链上下游面临着3G终端库存和4G终端研发的平衡问题，担心节奏掌握不好，为企业带来危险，或者错过4G初期的市场机遇，这是2G转3G时代留下来的恐慌情绪。3G爆炸式的增长和技术的不可逆转造成了很多厂商和渠道在当年积压了大量的库存，从而造成了资金的积压和利益的丧失，甚至是失去市场机会。 
    而如今，在4G元年，中国联通明确采取了4G/3G一体化的战略，在普及42M 3G终端的基础上，大力发展LTE终端，使3G转4G成为一个循序渐进的过程。今年，中国联通又适时的推出了沃易购B2B平台，实现线上线下联动交易。交易模式从传统的集中订货，造成积压资金或跌价损失，转变为常态化的线上订货，少批量、多批量的按需订货。通过信息的透明化，快捷的物流和简便的交易方式，降低交易成本，提高交易效率，提升上柜速度，有效的提升了资金周转率，降低了终端的持有风险，使上游厂商及时的接收市场讯息，做出迅速的市场应对，使下游渠道根据市场风向标在进销存上游刃有余。 
    7月16日，中国联通沃易购平台线上五省集中订货会圆满结束，仅一周时间，终端订货量超200万台，其中联通定制终端订货量150万台，4G终端订货量占比达1/3！上万家注册渠道客户在线达成交易，仅7天订单总额达10个亿，提升了WCDMA和LTE终端销量。 
</t>
    <phoneticPr fontId="97" type="noConversion"/>
  </si>
  <si>
    <t>澳洲电讯计划2016年底前关闭2G网络：运行20年 用户流量仅1%</t>
    <phoneticPr fontId="97" type="noConversion"/>
  </si>
  <si>
    <t xml:space="preserve">    7月24日下午消息，澳洲电讯（Telstra）计划在2016年底前关闭其2G/GSM网络。
    在公布该计划的博客文章中，澳洲电讯集团网络部总经理迈克·莱特（Mike Wright）表示该运营商的2G网络已经运行了20年之久。“随着技术演进和手机智能化，用户很自然地迁移到我们的3G和4G网络上，获得更快的速度和20年前只能出现在想象中的用户体验。”他说。澳洲电讯已经在试验LTE-Advanced，并将在未来数周内开启试商用，2G网络即将显得更加过时。
    截至今日，澳洲电讯的2G网络账号仅占到整体网络流量的1%，这家公司已经好几年没有售出一部2G手机了，莱特说。澳洲电讯拟花费两年半时间将现有的2G零售用户迁移至3G和4G网络上，正提供不加收额外费用的2G SIM卡换3G卡。澳洲电讯声称，其广阔的Next G/3G网络覆盖了99%澳洲人口。</t>
    <phoneticPr fontId="97" type="noConversion"/>
  </si>
  <si>
    <t>国产手机全球份额逾三成 4G加速新一轮放量增长</t>
    <phoneticPr fontId="4" type="noConversion"/>
  </si>
  <si>
    <t xml:space="preserve">    我国国产手机的发展继续高歌猛进。在工信部日前主办的“2014年全国电子信息行业座谈会暨第28届中国电子信息百强企业发布会”上，有关评估报告数据显示，我国国内市场智能手机销量占国内手机市场份额从2010年的16%上升至2013年72%，占全球市场份额从2010年几乎为零跃至2013年的33.8%，占据了国际市场份额的三分之一。国产手机蓬勃发展，不断刷新发展纪录。随着4G时代大幕的徐徐展开，国产手机有望迎来新一轮的爆发式增长，不过4G的到来也加速了手机产业链的洗牌，国产手机厂商要想大放异彩，实现对洋巨头的逆袭，必须破除量利失衡的格局，增强自主创新能力，以过硬的技术与服务应对挑战。
    智能手机市场上中国势力正在空前崛起。工信部有关评估报告数据显示，中国智能手机出货量已占全球市场份额的三分之一，我国国内市场智能手机销量占国内手机市场份额则从2010年的16%上升至2013年72%。2013年，我国手机产量达14.6亿部，增速高达23%，其中智能手机产量为8.7亿部，增长74%。而工信部电信研究院最新的《2014年6月国内手机市场运行分析报告》显示，2014年1-6月份，全国手机市场累积出货量为2.20亿部。其中，2G手机出货量为2604.6万部，3G手机出货量达到1.54亿部，4G手机出货量也达到了4039.4万部。仅今年6月份，国产品牌手机出货量就达到3426.5万部，占手机总出货量的80.7%。
    我国国产手机不仅出货量达到空前水平，主要手机品牌也得到稳步提升，国内市场的国产品牌关注度已经由2011年的14.5%大幅提升到2013年的40.8%。其中中华酷联、小米等品牌更是得到空前提高。全球市场研究机构集邦（TrendForce）统计数据显示，第一季度，全球智能手机出货量2.67亿部，中国内地品牌增速惊人，共计占据6个席位，合计市场占有率超过25%。联想、华为、小米、酷派、中兴均上榜单，市场份额分别达到7.5%、5.5%、4%、3.7%、3.1%。其中，小米已经超过了“中华酷联”中的酷派和中兴。
    在近两三年时间里，国产智能手机的市场份额一路攀升，原因主要在于以下几个方面：
    一是性价比优势。目前国产品牌智能手机均价大多在1000元左右，许多国产品牌手机被冠以“千元神机”的称号。根据京东商城最近公布的数据分析显示，近一年内，1000元以内价格段国产手机品牌占比最高。国外品牌也有千元智能机，但同样的价格，芯片、屏幕等配置要比国产厂商差一大截。质量过“硬”，价格低廉已成为国产手机吸引消费者眼球的法宝。以低价格换高销量的产品的运作模式也让华为、中兴、酷派、联想等国内手机厂商凭借销售放量成了行业的领军者。如今市面上畅销的国产手机，无论是外观设计，还是硬件配置，丝毫不逊色于国际大厂商，
    二是运营商的定制管道红利。从2G到3G，运营商成为手机放量的重要途径。在苹果、三星等行业巨头几乎一统江湖的态势下，众多国产手机商为求谋得一席之位，只能取道运营商，与运营商合作较好的典型是中华酷联，这些国产手机成功逆袭，得益于运营商渠道。正如联想副总裁冯幸所说，实现国内出货量第一，主要是因为运营商渠道实现了七成的销量。科技、媒体和通信（TMT）行业分析师王玉泉表示：“从2G到3G，国内手机市场最主要的变化就是基础电信运营商渠道销售占比提升至50%以上，而在4G时代，这一渗透率还将大幅提高。”
    三是国产手机加快了新兴市场的拓展步伐。国产手机抓住国外新兴市场用户从2G向3G转移的节点，加速出海。国产廉价智能手机迅速抢占亚太、拉美，以及中东和非洲等需求依然旺盛新兴市场。小米继新加坡市场试水之后，宣布今年将走入十个国际市场；华为在成功打入欧洲市场以后，今年在美国首推高端机型Ascend Mate 2；中兴手机2009年就成立了专门针对北美市场的经营部，目前已与美国四大运营商都建立了合作；酷派之前曾进入印度、印尼等市场，2013年起进入美国市场，2014年目标规模进入欧洲等发达市场。国产手机加速出海开辟了新渠道，也提升了销量。
    伴随着4G业务的启动，4G手机也迎来了迅猛增长，2014年上半年国内4G手机出货量达4039.4万部。《2013-2017年全球智能手机行业市场前瞻与投资机会分析报告》预计，2014年第四季度到2015年会是中国4G手机的爆发年，将在手机市场上掀起新一轮换机潮。IHSTechnology对4G智能手机市场的调研报告称，中国国内今年4G智能手机的出货量将达到7240万部，与2013年的460万部相比增长近15倍。该机构预测，本土手机制造商将成为智能手机快速发展中的最大赢家，其中华为、联想以及中兴最有可能受益。
    今年将是4G手机井喷式增长年。在接下来的一两年里，中国手机市场规模将迎来新一轮的放量增长，这对于本土厂商来说无疑是个利好。有分析人士指出，随着4G网络商用，国产手机厂商依然会更倾向于将低端手机作为一种走量的“习惯”，保持销量基础，同时在高端市场持续发力，用以提升品牌，树立高端品牌形象，并将高端产品销量进一步提高。不过，国产手机在一派繁荣景象的同时，也不能忽略隐藏的许多问题。增量不增收已经困扰国内手机厂商多时，面对市场日益激增的智能手机需求，如何在规模上拥有“量”的同时取得同步的利润增长，是一道难题。
    不少业内人士认为，对于现在的国产手机而言，过去的机海战术虽然能占领市场，但却没有多少利润。当市场九成以上利润被苹果和三星占领时，可能做好产品才更为关键。这就要求国产手机产品回归用户需求。在保证高性价比同时在硬件、软件、工艺等方面都要做到极致。未来要赢得竞争优势，国产手机需要在产品的优化设计上继续努力。项立刚认为，现在在手机行业处于金字塔顶的无疑是三星和苹果，从现在的市场格局看，有机会冲上去或者取代他们的，应该是来自中国的厂商。不过他坦言，国内品牌尚需努力，“一是研发上的差距，这需要时间和技术的积累；二是品牌影响力上的差距，这需要持续的营销投入。”
</t>
    <phoneticPr fontId="4" type="noConversion"/>
  </si>
  <si>
    <t>澳Optus开启商用LTE 700MHz网络</t>
    <phoneticPr fontId="97" type="noConversion"/>
  </si>
  <si>
    <t xml:space="preserve">    7月24日下午消息，Optus正开启其首张商用4G/LTE 700MHz网络，网络位于达尔文和珀斯中央商务区。在此之前，Optus获得了澳大利亚通信和媒体管理局（ACMA）颁发的4G 700MHz频谱提前使用商用许可证。
    在达尔文和珀斯的选定地点，Optus已经从最近的4G技术试验转向了4G 700MHz的开启。商业试点意味着Optus的用户和兼容终端，将能在选定区域利用700MHz接入4G服务。为将4G的益处带给更多消费者，Optus还采用2100MHz频谱在达尔文试运行4G。
   自2015年1月起，随着700MHz频谱得以在全国范围用于商业用途，Optus将扩大4G网络至覆盖全国约200个度假目的地和区域位置。该频谱将被用于覆盖4G到新的区域位置，以及改善都会区用户的室内4G体验。</t>
    <phoneticPr fontId="97" type="noConversion"/>
  </si>
  <si>
    <t>新加坡电信开通300Mbps LTE-A 提供华为E5786上网卡</t>
    <phoneticPr fontId="97" type="noConversion"/>
  </si>
  <si>
    <t xml:space="preserve">    7月24日下午消息，新加坡电信（SingTel）开通了它所宣称的“世界最快的”商用300Mbps LTE-Advanced移动宽带服务。  
　　新加坡电信开始以399新元的价格出售华为E5786上网卡，若加入两年期移动宽带套餐则为168新元。该运营商计划在未来数月内引入更多兼容终端，包括智能手机和平板电脑。
　　LTE-A网络覆盖了樟宜机场（Changi Airport）、新加坡博览中心（Singapore Expo）和武吉士地铁站（Bugis MRT Station）周边地区。
　　新加坡电信计划在8月底前覆盖中央商务区（CBD）、果园（Orchard）、珊顿道（Shenton Way）和市政厅（City Hall）区域、10月底前覆盖一半以上城市，2015年第一季度完成全国性覆盖。
　　“随着多媒体应用消耗越来越多的带宽，速度就是一切。”新加坡电信消费者营销副总裁约翰·巴斯评论道，“此次推出的华为E5786使我们能赶在世界其他地方之前，将LTE-A服务的益处带给新加坡人。”
　　新加坡电信今年5月软启动了300Mbps LTE-A网络，披露本月的移动上网卡推出。其竞争对手M1计划在今年年底前将LTE网络升级为300Mbps LTE-A网络。其他亚太运营商，包括香港CSL和韩国SK电讯也都在升级网络至300Mbps LTE-A。
</t>
    <phoneticPr fontId="97" type="noConversion"/>
  </si>
  <si>
    <t xml:space="preserve">工信部：上半年信息消费规模达1.34万亿同比增20% </t>
    <phoneticPr fontId="4" type="noConversion"/>
  </si>
  <si>
    <t xml:space="preserve">　  7月24日，在工信部召开的2014年上半年工业通信业发展情况新闻发布会上，新闻发言人、总工程师张峰表示，上半年我国信息消费保持了较快的增长态势，整体规模达到了1.34万亿元（人民币），同比增长20%。在信息消费中呈现以下三个方面新亮点：
    一是随着网络基础设施建设步伐的加快，对信息消费的拉动作用越来越明显。今年以来，加快实施了“宽带中国”战略，创建宽带中国示范城市，稳步推进三网融合，也开展了信息消费试点和建设智慧城市这个试点。首先4G和宽带发展对信息消费的促进作用和支撑作用越来越明显。截至今年6月底，固定宽带接入用户达到1.98亿户，宽带的速率也在稳步提升。虽说宽带基础设施无论有线还是无线都已经做了很多工作，但是与消费者的需求和期望还有距离。加大力度进一步推动宽带基础设施包括有线、无线快速发展，来满足用户的需要，支撑经济社会发展。到6月底，4G用户接近1400万户，发展也很快。移动宽带用户数达到4.8亿户，占移动电话总数的38.5%。
    二是随着信息技术的升级，产品的更新换代，信息产品消费保持了平稳增长，智能手机出货量达到了将近2亿部，在手机出货总量中它的占比已经达到了87%。
   三是新型信息消费增长势头非常迅猛，移动数据收入和流量分别增长了46.4%和52.1%，特别是基于移动互联网的应用正在从音乐、游戏这些娱乐类的业务转向金融、交通、医疗等重点领域。过去数据业务的使用，3G、4G业务的发展更多是游戏，在初期是有这样的情况。但是光游戏不行，要通过新一代信息技术、新业务、互联网业务，尤其是移动互联网的业务支撑人们的生活、生产以及社会经济发展的需要，这是最终的目的。
</t>
    <phoneticPr fontId="4" type="noConversion"/>
  </si>
  <si>
    <t>沃达丰与葡萄牙电信共享光纤网络 已覆盖百万家庭</t>
    <phoneticPr fontId="97" type="noConversion"/>
  </si>
  <si>
    <t xml:space="preserve">    7月23日下午消息沃达丰葡萄牙公司（Vodafone Portugal）与葡萄牙电信（Portugal Telecom）达成了一项协议，以在葡萄牙部署和共享光纤网络。这项协议始于今年12月，为期25年。
　　协议补充了沃达丰葡萄牙公司的统一通信战略和现有的光纤到户部署方案，目标是在2015年中期覆盖150万户家庭，现已早于时间表地完成了100万户的覆盖。由葡萄牙电信提供的接入带来了显著的“上市时间”益处，将使沃达丰葡萄牙公司能够在2015年底向近200万户家庭提供高速宽带、固定电话和电视服务。双方将根据协议设计各自的零售定价，保持完全的自主权和灵活性。
　　沃达丰欧洲总裁菲利普·赫姆（Philipp Humm）表示：“光纤共享协议意义重大，它加快了我们的光纤到户部署计划，使我们能够为葡萄牙50多万户家庭和企业带去融合产品和服务。”
　　沃达丰葡萄牙公司拥有超过540万移动用户和约24万固定宽带用户，其中近19万为电视用户。
</t>
    <phoneticPr fontId="97" type="noConversion"/>
  </si>
  <si>
    <t>韩国公布4G建设基本情况</t>
    <phoneticPr fontId="97" type="noConversion"/>
  </si>
  <si>
    <t xml:space="preserve">   韩国通信委员会（KCC）公布了移动运营商LTE基础设施数据。数据显示，SK电讯涉嫌夸大其运营的基站数量。
   根据KCC和中央无线电管理办公室的统计数据，SK电讯仅大约17.32万座LTE基站，这与SK电讯在今年6月宣布的拥有21万座LTE基站的数据有出入。
SK电讯解释称，数据的出入是由于自己之前提供的数据包括了那些为提高建筑物内部和地下室覆盖而部署的小型基站的数量。但即使按照KCC和中央无线电管理办公室的统计数据，SK电讯的LTE网络建设仍领先于国内其他的竞争对手。统计显示，LG U+拥有14.65万座LTE基站，韩国电信拥有12.70万座LTE基站。而在LTE-A基站方面，韩国电信则遥遥领先，拥有近10.80万座，SK电讯拥有6.39万座，LG U+拥有3.76万座。</t>
    <phoneticPr fontId="97" type="noConversion"/>
  </si>
  <si>
    <t>爱立信大型活动体验保障顺利通过巴西世界杯考验</t>
    <phoneticPr fontId="4" type="noConversion"/>
  </si>
  <si>
    <t xml:space="preserve">    7月22日消息，爱立信“大型活动体验保障”（Key Event Experience）解决方案在巴西世界杯期间顺利实施，助力西班牙电信Vivo为蜂拥而至的全世界球迷们提供了性能卓越的网络。这是该解决方案首次在巴西实施，通过大幅增加移动流量，爱立信“大型活动体验保障”能够显著改善用户体验，让消费者真切体验网络的高品质。 
    随着智能移动终端日益普及，人们对移动宽带的需求与日俱增，用户对网络品质的期望值也随之提高。当数百万用户集中在某一区域、分享视频照片和转发时，他们的期望和需求变得愈发高涨，使网络容量逼近极限。 
    爱立信在2010年南非世界杯期间进行的研究表明，与开赛前相比，赛事期间语音业务增加 40%，而数据业务使用量则上涨高达 10 倍。而四年后的巴西世界杯期间，需求进一步增长、用户要求也更加苛刻，运营商不仅需要在比赛场馆提供良好的网络性能，还要对组织世界杯有重要战略意义的地点如新闻中心、机场和广播赛事赛况的官方办事处等地也提供性能卓越的网络。在这些场景中，爱立信的解决方案均发挥了重要作用。 
    西班牙电信Vivo首席执行官Paulo Cesar Teixeira 表示：“世界杯期间，人们非常依赖智能手机来记录和传播赛事精彩进程，这自然会导致网络容量的大幅增加。通过实施爱立信‘大型活动体验保障’解决方案，我们调整了我们的网络，致力于在赛事期间为用户提供最完美的网络体验。” 
    爱立信拉丁美洲地区总裁Sergio Quiroga da Cunha表示：“在世界杯期间，通过部署爱立信‘大型活动体验保障’解决方案，西班牙电信Vivo在爱立信网络和服务所覆盖的城市里，显著提升了用户体验，更提高了知名度。多年来，我们在满足大规模网络需求方面积累了丰富的经验，因而能够对网络进行彻底的诊断。爱立信与西班牙电信的此次成功合作中还包括了高难度的管理服务，对双方而言均意义重大。” 
    为迎接世界杯的考验，早在今年2月，爱立信便启动了初步研究，召集了爱立信全球各地的大型活动保障专家们，其中许多人曾支持过美国橄榄球“超级碗”（Super Bowl）决赛和2012年伦敦奥运会。此外，爱立信还为运营商的网络管理系统新增了两台服务器，在世界杯期间每隔 15 分钟提取一次网络性能数据报告，以及时评估网络性能，提出预防性措施。 
   爱立信的解决方案广泛部署在巴西圣保罗、贝洛奥里藏特、巴西利亚、库亚巴、玛瑙斯和萨尔瓦多六个赛事承办城市，通过规划、设计、实施、优化和故障管理等专业咨询服务，为运营商了保持较高的服务水平。“爱立信大型活动体验保障”解决方案的其他功能还包括实时网络性能监控、主动流量管理和积极应对突发事件等。
</t>
    <phoneticPr fontId="4" type="noConversion"/>
  </si>
  <si>
    <t>华为上半年营收1358亿，手机销量激增15%</t>
    <phoneticPr fontId="4" type="noConversion"/>
  </si>
  <si>
    <t xml:space="preserve">    2014年7月21日，华为发布了2014年上半年度经营业绩。今年上半年，公司实现销售收入1358亿元人民币，同比增长19%；营业利润率18.3%。其中，华为2014年上半年营收有七成来自海外市场，营收和利润率都好于2013年同期。
　　华为CFO孟晚舟表示，华为在2014年上半年的营收和利润达到公司预期，主要得益于全球LTE网络投资成长。
　　截至2014年7月，华为已经获得了来自全球运营商的290多个LTE商用合同，其中130多个LTE网络进入商用运营。LTE业务是华为营收的主要来源，预期在2014年这部分业务营收将达到40亿美元，比2013年同期成长60%。华为预计，2014年中国将有1亿LTE用户，到2017年，全球将达到10亿用户。
　　手机业务方面，华为智能手机P7已在全球70多个国家上市。孟晚舟表示，今年上半年，华为中国区销售2000多万台智能终端，同比增长15%。而在研究方面，到2018年之前华为将在5G研发上投入6亿美元。
</t>
    <phoneticPr fontId="4" type="noConversion"/>
  </si>
  <si>
    <t xml:space="preserve">印度移动运营商Aircel在印度推出4G服务
</t>
    <phoneticPr fontId="97" type="noConversion"/>
  </si>
  <si>
    <t xml:space="preserve">    7月16日报道，印度电信设备供应商Aircel开始在印度市场提供4G服务，成为继Airtel之后第二个开展4G业务的印度公司。Aircel 4G服务最初将覆盖安得拉邦、阿萨姆邦、比哈尔邦和奥里萨邦四个地区。
    目前，Aircel 的业务覆盖了2G 、3G 和4G LTE网络三个领域。Aircel的4G服务使用20MHz频谱(频段为2300 MHz)。Aircel 的3G信号覆盖了13个区域，无线宽带业务覆盖了8个区域。Aircel 的市场总监Anupam Vasudev 表示，无线宽带业务能够让消费者们把自己家和工作场所变得更加智能。快速地通过参数来区分定制业务，为企业和家庭部署相应的服务，高速度并且低延迟。该电信公司的企业客户将体验4G LTE 网络，连接专用网络和安全的虚拟私人网络。私人用户将体验各种各样的娱乐服务，高速的带宽能够帮助连接Wi-Fi设备，达到更快的网络访问速度，体验智能电视、虚拟家庭解决方案、网络游戏等。
    在去年12月，Aircel 和中兴通讯签署了共建4G LTE网络的协议。同时，Aircel还提到，第一阶段将为Aircel铺设清奈、坦米尔纳德邦以外地区，以及部分其它重要商业地区的4G网络。中兴通讯和Aircel自2008年起达成长期的合作关系，中兴通讯承建了其在北区三个重要区域的2G-3G网络、并是其在泛印度地区(Pan India)重要的下一代网络(NGN)的供应商。
    在Aircel 之前，Bharti Airtel 是印度唯一一家提供4G网络服务的电信公司。它目前还是服务于11个城市，包括 班加罗尔、昌迪加尔、哈利、邦库拉美景、卢迪亚纳、贾朗达尔、加尔各答、阿姆利则、格布尔特拉、珀瓜拉和霍斯希亚尔普尔。
    印度富豪穆克什 安巴尼(Mukesh Ambani)的电信公司Reliance Jio Infocomm(隶属于印度信实工业)也在向电信部门申请执照，它们也想提基于BWA频段的语音业余，包括4G。 
</t>
    <phoneticPr fontId="97" type="noConversion"/>
  </si>
  <si>
    <t xml:space="preserve">爱立信二季度利润大增：源于LTE市场发力 </t>
    <phoneticPr fontId="4" type="noConversion"/>
  </si>
  <si>
    <t xml:space="preserve">    7月21日消息，根据爱立信近日公布的2014年第二季度财报，爱立信净利润同比增长76%，这让人大吃一惊，业内分析，这主要是因为全球LTE建设大增，而作为全球最大的LTE设备商之一，爱立信从中获益。
    财报显示，第二季度实现净销售额548亿瑞典克朗（约80亿美元），同比下降1%，环比增长15%。第二季度净利润为27亿瑞典克朗，而2013年同期则为15亿瑞典克朗，同比增长76%。
    爱立信在财报中也指出，公司运营利润率同比改善，在网络业务部表现尤其明显。这主要归功于公司业务组合改善所带来的更高毛利率，包括移动宽带扩容项目在发达 LTE市场的占比上升，经常性知识产权收入的提高，以及运营效率的改善。
    事实上，包括中国在内，全球LTE网络正在加速建设，爱立信也已经开始执行在中国大陆和台湾地区早先获得的4G/LTE合同，不仅是中国移动，台湾远传电信也将爱立信作为其主要LTE供应商，并且第一批4G基站设备订单，将全部使用爱立信核心网络及基站设备。因此，从可以预见的未来来看，爱立信斩获的重点合同将在今年下半年，逐渐影响到销售和业务组合。
    另外，LTE的后续普及对爱立信的业绩也将产生深远影响。
    一是在市场上，爱立信的一份《移动市场报告》预测，2019年，欧洲LTE人口覆盖率将达到约80%，但欧洲的LTE用户普及率将仅为30%，落后于北美地区的85%。即使在欧洲本身，西欧、中欧和东欧也存在巨大差异。到2019年，东北亚地区的LTE人口覆盖率有望达到95%，LTE普及率将达到45%。同年，中国的LTE用户数有望达到7亿，将占世界LTE用户总数的25%，这都表明爱立信面临很好的市场机遇。
    另一方面，在技术上，目前在移动宽带领域，爱立信仍是全球LTE市场领导者，爱立信预计拥有LTE TDD及FDD 25%的核心专利。全球50%的LTE商用网络由爱立信部署，是排名第二的竞争对手的两倍，爱立信网络承载着全球50%的LTE流量。此外，爱立信被全球最大的10家LTE运营商选作设备供应商，在全球最快的20个LTE网络中有14个是由爱立信提供网络设备。这样的话，爱立信有能力把握住市场机会。（
</t>
    <phoneticPr fontId="4" type="noConversion"/>
  </si>
  <si>
    <t>Gartner：2014年印度移动市场规模192亿美元 移动宽带带来机会</t>
    <phoneticPr fontId="4" type="noConversion"/>
  </si>
  <si>
    <t xml:space="preserve">    7月25日下午消息，根据Gartner调研结果，印度移动连接数2014年将增至8.15亿，较2013年的7.55亿同比增长8%。印度移动服务市场2014年将几乎维持在2013年的相同水准，为192亿美元。
  “印度移动市场正在经历一个艰难时期，语音每用户平均收入（ARPU）下降得非常快，数据ARPU的增长无法完全弥补。” Gartner高级研究分析师Neha Gupta表示，“如果移动市场盛行的情况没有改变，印度将占到全球移动连接数的12%，但仅占全球移动服务收入的2%。”印度移动运营商面临的一大挑战是对OTT语音服务日益增长的需求。智能手机和平板电脑等个人连接终端的激增，正在驱动消费者对OTT通讯的“胃口”。“在固定宽带普及率较低的背景下，移动宽带提供了一个在印度获取可观收入的机会。包装和出售小而实惠的的移动宽带包对发展而言至关重要。”Gupta说。
    另一个机会是聚焦有助于提高用户忠诚度的创新移动应用程序。这些应用程序将推动受欢迎的应用程序类别由社会和音乐走向包含购物等实用应用程序。可以在低技术含量的手机上提供高用户体验的应用程序较之其他更具吸引力。与流行内容和服务品牌啮合、将应用程序和服务与数据套餐捆绑的运营商将推动消费者对移动宽带的兴趣。</t>
    <phoneticPr fontId="4" type="noConversion"/>
  </si>
  <si>
    <t>普京签署新法令打击垃圾短信 群发需对方确认</t>
    <phoneticPr fontId="4" type="noConversion"/>
  </si>
  <si>
    <t xml:space="preserve">    7月26日消息，据外媒报道，俄罗斯总统普京日前签署了一项法令打击垃圾短信。以后，群发短信只可能在对方同意后才能发送。也就是说，发送短信的方应与达成关于实现发送协议。
    该法令三特点：
    1、该项法律旨在保护客户，防止在自己的设备上收到没经过同意的通过通讯网络发过来的短信；
    2、不仅要订购人应确认同意接收短信，网络运营商也要确认，因为短信发送是他们发起的；
    3、法令还规定，如果用户拒绝接收，运营商要采取措施终止短信的发送。
    在中国，尽管工信部成立了“垃圾短信联动治理工作小组”，不断推新规治理垃圾短信。中国移动也组建一家在线服务公司应对垃圾短信的投诉，但是从目前成果看，收效甚微，垃圾短信似乎并没有减少。业内相关专家分析认为，在没有《电信法》出台的前提下，单靠任何一家电信运营商或组织来治理垃圾短信这个社会问题，是不会有成效的。</t>
    <phoneticPr fontId="4" type="noConversion"/>
  </si>
  <si>
    <t>美国国家宽带计划逐步推进 加大偏远地区、学校、图书馆网络覆盖</t>
    <phoneticPr fontId="4" type="noConversion"/>
  </si>
  <si>
    <t xml:space="preserve">    按照美国国家宽带计划中确保对宽带网络服务的普遍访问和在教育等公共领域发挥宽带最大作用的既定方针，近日，美国联邦通信委员会（FCC）先后两次共拨款21亿美元，用于加大偏远地区、学校、图书馆网络覆盖。
    本月11日，FCC投票通过一项有关补贴中小学互联网设施建设的计划，同意在今后两年提供20亿美元（约合124亿元人民币）用于升级中小学校和公共图书馆的WiFi覆盖。
    这笔资金是“E-Rate”计划的一部分。E-Rate计划是美国联邦政府专门针对数字鸿沟而启动的国家项目，旨在对中小学和公共图书馆获取电信和互联网接入服务给予联邦补助。此计划1996年成为法律，并于1998年1月起开始实施。FCC每年向有待帮助的学校、图书馆提供互联网接入费用折扣。FCC通过11日的投票对原有的E-Rate计划进行了大幅调整。FCC决定逐步减少E-Rate计划中对寻呼机、拨号上网等过时技术的补贴，同时把资助重点转向高速互联网和无线网络。
    调整E-Rate计划补助重点是为了配合奥巴马政府去年6月宣布的“连接教育”计划。在公布“连接教育计划时，奥巴马曾要求FCC充分利用并升级E-Rate项目，力争在2017年前让全美99%的中小学生在学校用上下一代宽带，主要目标包括为全美学校教室和图书馆升级到新一代高速宽带网络及无线网络，网速不低于100Mbps，最好能达到1Gbps；教育部在现有资金基础上增加对教师相关培训的投入，支持和推动教师在教学中利用数字技术；推动私营领域的创新研发，为教师和学生设计能适应数字时代需求的教学设备及软件，并与大学及职业技能需求接轨。目前，配备宽带的美国中小学还不到30%。
    FCC还拨款1亿美元用于资助企业研究低成本的农村宽带解决方案，为那些因宽带部署成本高昂而至今没有宽带覆盖的地区提供宽带服务。
    这笔资金将由“连接美国”基金提供。这项基金于2012年4月推出，旨在让所有美国人在2020年前都能享受到高速互联网接入服务。连接美国基金由此前的电话普遍服务基金（USF）改革而来。连接美国基金的主要服务目标是美国偏远地区的约50万尚无网络接入服务的家庭和企业。
    这笔资金将分为三部分使用，其中7500万美元将用于试验在目前没有宽带服务的地区可提供下行速率和上行速率分别达到25Mbps和5Mbps的网络，最终用户可以每月50~200美元的价格获得宽带接入。另外1500万美元则将用于在成本更高的地区提供下行速率和上行速率分别达到10Mbps和1Mbps的网络。还有1000万美元将在成本极端昂贵的地区部署下行速率和上行速率分别达到10Mbps和1Mbps的网络。
    固定和无线技术都有资格获得资金，FCC计划在今年年底前完成遴选程序。</t>
    <phoneticPr fontId="4" type="noConversion"/>
  </si>
  <si>
    <t>海能达签署委内瑞拉内务部、司法部TETRA网络扩容项目的合同</t>
    <phoneticPr fontId="4" type="noConversion"/>
  </si>
  <si>
    <t xml:space="preserve">   近日，海能达通信股份有限公司全资子公司Hytera Mobilfunk GmbH（以下简称“HMF”）与西班牙Algoritmos Procesos y Diseños, S.A. 公司（以下简称“APD”）签订了关于“委内瑞拉内务部、司法部TETRA网络扩容项目”的合同，该项目是由西班牙COBRA GESTIÓN DE INFRAESTRUCTURAS S.L.U. 公司（以下简称“COBRA”）作为总包商，西班牙APD公司作为二级分包商，将专网 “委内瑞拉内务部、司法部TETRA网络扩容项目”分包给德国HMF。由公司全资子公司德国HMF为委内瑞拉国家警察提供基于Tetra的完整通信解决方案，包括为委内瑞拉国家警察提供Tetra系统及其基础设施建设、终端和必要的服务。合同金额508.29万欧元（约合人民币4,289.42万元）。</t>
    <phoneticPr fontId="4" type="noConversion"/>
  </si>
  <si>
    <t>朗玛信息：进军医疗健康大数据“蓝海”</t>
    <phoneticPr fontId="4" type="noConversion"/>
  </si>
  <si>
    <t xml:space="preserve">    朗玛信息（300288）近日宣布，将收购启生信息100%股权，并与39健康网联合进军医疗健康大数据产业。未来，朗玛信息的主业将重构，实现娱乐、医疗两大板块并举运行。
    朗玛信息拟56.91元/股定增584.71万股+现金收购启生信息100%股权，预估值为6.5亿元。同时，公司拟定增不超过450万股配套募资不超过2.17亿元，用于支付现金对价。交易对方承诺,启生信息2014年度、2015年度、2016年度扣除非经常性损益后归属于母公司所有者的净利润数分别不低于4500万元、5500万元、6500万元。
    启生信息是国内较早一批进入医疗健康服务领域的互联网企业，主要通过互联网、移动互联网、移动通信网提供医疗健康信息服务。旗下39健康网(www.39.net)为国内垂直健康门户网站,整合健康资讯,并提供预约挂号、分诊导医、在线咨询等,进而通过广告形成收入。2012、2013年收入分别为5515 万、7640万元。通过与中国移动建立合作 “12580生活播报-健康俱乐部”,获取增值电信业务分成收入。目前主要业务地域为广东、山东、河南等省市,2014年一季度平均每月订购用户数约为189万;12-13年收入分别为784万、2975万元。现金对价为3.17亿元,股份对价为3.33亿元。
　  启生信息旗下39健康网是国内领先的健康信息化网络平台。39健康网在流量上有稳固的领先地位，服务了海量的用户，并且与行业组织、医院、医生、药企和器械厂商建立了广泛的合作关系。目前39健康网已经月度覆盖1.2亿人群。根据资讯机构Alxa的数据，独立访客数量方面，39健康网每百万人中访问人数（三月平均）为4290人，比第二位“寻医问药”的3048人高出40.75%。
　　近日，朗玛信息正式宣布携手39健康网进军医疗健康大数据产业。根据国务院关于促进健康服务业发展的若干意见，2020年，健康服务业的市场规模达8万亿元以上。健康服务业未来市场空间广阔，为我国人口红利行业，增长无天花板。
</t>
    <phoneticPr fontId="4" type="noConversion"/>
  </si>
  <si>
    <t xml:space="preserve">高通深陷“垄断门” 市值一夜蒸发逾91亿美元
</t>
    <phoneticPr fontId="4" type="noConversion"/>
  </si>
  <si>
    <t xml:space="preserve">    7月25日消息，高通公司近日接受反垄断调查，受此消息影响，高通公司24日报收76.17美元，股价跌6.65%，市值蒸发91亿多美元。
　　高通公司总裁近日第三次到国家发改委接受反垄断调查，调查人员重点就手机专利许可费征收，手机专利捆绑销售等涉嫌违法行为，进行了现场调查并制作询问笔录。这也意味着，备受瞩目的高通反垄断调查已进入深水区。
　　业内人士认为，按照反垄断法的规定，高通将被没收非法所得，并要补齐免费购买专利的费用，同时还将面临上一年度营业额1%到10%的罚款，这三项总的金额加起来会非常高。
　　据央视报道，来自国家发改委网站的最新消息，高通公司总裁近日第三次到国家发改委接受反垄断调查，调查人员重点就手机专利许可费征收，手机专利捆绑销售等涉嫌违法行为，进行了现场调查并制作询问笔录。
　　多数分析师认为，中国去年开始推出4G网络，调查高通是为了迫使该公司降低其许可费。一位熟悉该产业的人士表示，几乎所有支持中国新的4G标准的高端手机都采用高通芯片。据专家介绍，高通索要的专利许可费大约达到手机价格的3%到4%，高于其他芯片制造商的要价。
</t>
    <phoneticPr fontId="4" type="noConversion"/>
  </si>
  <si>
    <t>联想成立NBD创业平台 PC销售王向互联网转型</t>
    <phoneticPr fontId="4" type="noConversion"/>
  </si>
  <si>
    <t xml:space="preserve">    7月24日，联想集团推出互联网创业平台——联想NBD(New Business Development，昵称“新板凳”)，并发布了该平台“孵化”的首批三个创新产品：智能眼镜、智能空气净化器和智能路由器。联想NBD平台的创立，标志着有意在崛起的物联网时代发力。
　　联想集团高级副总裁陈旭东表示：“移动互联网改变了用户的信息消费方式，我们需要根据用户需求的变化，建立起更符合互联网的业务模式，就是把互联网‘开放、平等、共赢’的精神写进企业基因。这对于传统企业是最难实现的一步，因为我们需要踏入未知的领域， 以归零的心态重新开始。
　　据了解，　早在今年1月，联想已正式建立NBD部门，并通过参股、协作等方式，向全球范围内最顶尖、拥有核心技术能力的创业团队，开放联想软硬件开发、市场、渠道、服务等优势资源。
　　与联想之前走的“自研硬件”路径不同，这些产品并不是由联想集团主导研发，主研团队为第三方公司。其中，智能眼镜是联想分别与美国Vuzix公司及云视智通公司合作开发，智能空气净化器则是与德国Luftmed公司联袂推出，智能路由器是与成都谛听科技公司共同研发的成果。
　　此类合作打破了以往联想集团主要销售自研硬件的模式联想方面表示，这种模式不仅为这些团队补强短板，更可以让双方的优势叠加，使“1+1大于2”。
　　5月，联想集团发布了截至3月底的2013-2014财年财报，其业绩大超预期。营业额达387亿美元，同比增长14%；税前利润首次突破10亿美元大关；PC销量达到破纪录的5500万，稳坐全球第一。此外，联想在全球四大区市场份额均创下历史新高，中国区利润率增长迅猛，为集团贡献最多利润。
　　在PC业务增长迅猛的同时，联想在积极寻找新的利润增长点。在联想2014年誓师大会上，联想集团总裁兼CEO杨元庆就曾表示，联想要全面转型互联网，不仅要调整组织架构，还要改变思维模式和企业文化。成立联想NBD平台，被视为联想向互联网转型的重要一步。
　　业内人士认为，互联网思维将颠覆传统硬件制造商，对传统硬件制造商来说，转型是找死，不转型是等死。
</t>
    <phoneticPr fontId="4" type="noConversion"/>
  </si>
  <si>
    <t xml:space="preserve">浙大网新参股公司破产重整回应称持股5%仅为财务投资
</t>
    <phoneticPr fontId="4" type="noConversion"/>
  </si>
  <si>
    <t xml:space="preserve">    网易财经报道，浙大网新参股的房地产子公司浙江浙大网新实业发展有限公司（以下简称“网新实业”）申请破产重整。对此，浙大网新回应称，网新实业仅为上市公司的参股子公司，持股比例仅为5%，不会参与到网新实业的日常经营业务，仅为财务投资人，对公司影响不大。
    从西湖区法院了解到，网新实业已经递交了破产重整申请，但是目前还没有得到正式受理。“网新实业提交的是破产重整申请，并非正式破产。该公司是在浙江省工商局登记注册的，所以要经过西湖区法院上级法院的批准，才能由西湖法院受理。如果正式受理会有相应公告。”法院方面表示。
   浙大网新7月18日晚间发布公告称，经财务部门初步测算，预计2014年半年度经营业绩将出现亏损，实现归属于上市公司股东的净亏损1800万元左右。上年同期归属于上市公司股东的净利润：18600088.53元。
</t>
    <phoneticPr fontId="4" type="noConversion"/>
  </si>
  <si>
    <t>大富科技：拟投6675万元购买设备暨关联交易</t>
    <phoneticPr fontId="4" type="noConversion"/>
  </si>
  <si>
    <t xml:space="preserve">    2014年7月25日公告,公司拟向关联方之深圳市配天数控科技有限公司采购加工中心等设备,预计采购金额约6,675万元。
    配天数控专业研发、生产卧式加工中心、立式加工中心、小龙门等自动化设备,并能够根据本公司产品的特点、加工工艺等进行研发、定制专用设备。其产品性能优越、性价比较高。公司通过加快应用定制化自动化设备、专用数控机床等智能装备,提升生产线自动化水平,从而确保具有市场竞争力的价格优势,质量优势,快速响应优势,促使公司加快向智能化高端装备制造业发展的步伐,符合公司经营和业务发展的需求及公司长期发展战略。本次关联交易对交易标的进行公允评估,交易价格公平,符合公司的整体利益及股东的合法权益。</t>
    <phoneticPr fontId="4" type="noConversion"/>
  </si>
  <si>
    <t>普天系试水混合制改革提上议程</t>
    <phoneticPr fontId="4" type="noConversion"/>
  </si>
  <si>
    <t xml:space="preserve">    脱胎于邮电系统的中国普天信息产业集团（下称中国普天）正在酝酿新一轮重组改革。普天东方通信集团有限公司作为中国普天信息产业集团旗下三家最大的通信设备制造商之一，或将成为普天系试水混合制改革的新平台，其复杂的上市公司背景将挑战A、B股两个资本市场。
　　“普天系旗下有好几家A+B股的上市公司，股权结构比较复杂，股权改革、混合所有制改革是普天系这一轮改革的重点。”一位接近普天系的知情人士向21世纪经济报道记者透露，目前中国普天虽然正处发展上升期，但传统产业已严重退化，新兴产业急需新体制改革获得发展动力。“与大部分其它央企一样，中国普天的改革重组更多的来自自身产业结构调整需求，契合了国企改革政策。”该人士说。
   “确实已经有多家央企试点改革了，我们也在关注，但东方通信作为中国普天下多层下属子公司，目前还没有收到集团下发的信号。”7月22日，东方通信（600776）董事会秘书蔡祝平对21世纪经济报道记者说。
　　而据上述知情人士透露，除了六家试点央企外，多数央企都在研究制定企业改革方案，同时也在静候国资委进一步出台相关政策。
　　国资委目前正在完善包括《国有资产管理体制的总体方案》、《国有经济布局结构调整方案》以及《深化国企改革指导意见》在内的五大改革方案。据《经济参考报(微博)》报道，国企改革的总纲领《深化国有企业改革指导意见》（下称《指导意见》）已经在征求意见阶段，最终的方案有望在今年9月以后对外公布，但真正的推进以及试点工作的展开或将从明年开始。
　　“中国普天近期也进行了一系列人事调整，改革重组已经被提上议程，改革方案或许要等《指导意见》出台后才能定妥。” 接近普天系的人士说。
　　中国普天传统主要涉及通信、广电和电子三大产业，近年来积极向信息安全、新能源领域拓展，旗下拥有东方通信、 北京首信、 上海普天、 东信和平、成都普天电缆等数十家子公司，其中国内上市的公司主要有：东方通信、上海普天、东信和平。
　　据中国普天2014年的企业负责人会议信息显示，该公司2014年的工作的总体要求就是：认真贯彻落实十八届三中全会和中央企业负责人会议精神，深化企业改革，提升经营质量，进一步推进产业结构调整，加快产业转型升级，推动中国普天可持续健康发展。
　　其中在经营管理方面，深化企业改革，加大企业改革改制力度，创新经营激励机制，激发企业活力被提上首要工作，积极开拓战略投融资项目，深入推进企业调结构、促转型，优化资源配置。
　　据上述知情人士介绍，根据中国普天初步的改革思路，将同时推动混合所有制改革与开展战略投融资，“其中关键是普天系旗下的东方通信、上海普天、南京普天等企业股权分散在A股市场和B股市场，而事实上，B股市场对于央企来说已经没有太大的融资意义，因此，尝试回购B股股权是东方通信可能率先试行的改革方案，通过回购B股股权，将有利于东方通信后续资产重组，引进新的战略投资方。”该人士说。
　　对此蔡祝平认为，B股股权属于公众股，理论上与国企改革没有关联，但他表示东方通信目前并没有收到大股东的任何重组计划。
　　东方通信共有12.56亿股，其中A股市场约9.56亿股，B股市场约3亿股，“一旦东方通信实施B股回购，就等于盘活了这没有融资能力的3亿股权，”上述知情人士透露，“这将为其后的引进投资方获得融资做铺垫，也将为其他国有A+B上市公司股权重组提供借鉴。”
　　根据中国普天的工作规划，该公司今年主营业务收入将力争突破700亿元，利润总额等经营指标同比进步；2013年，中国普天的销售收入已超过600亿元，其收入和利润同比增长超过30%；此前2009年-2012年，该公司曾实现三年翻番。金融电子、信息安全、新能源是中国普天目前产业发展的三大方向。
　　“东方通信拥有的金融电子业务，专网通信系统集成业务以及互联网信息安全服务将成为整个普天系新兴产业核心平台，也是未来最重要的融资平台。”上述知情人士透露，一家中国主要互联网巨头已经成为中国普天首要资本合作对象。
　　东方通信近几年一直致力于开拓信息安全市场，构建“消息”防火墙，该公司运用IP、交换等技术上的技术积累，致力对恶意信息识别与防控解决方案的研发，为运营商、互联网公司、公安等客户提供恶意信息捕捉、防控和分析能力。
　　中投证券研究员齐宁认为，随着O2O应用、定位信息以及微信等与传统短信等业务的融合，业务层面的安全问题日益凸显。东方通信的信息安全服务在2014年有望实现商用，未来将成为推动该公司业务增长的第三极。
　　在此基础上，无线购物系统将与东方通信所开发的模块相结合，根据安信证券通信行业分析师柳士威的调研报告，东方通信将可能为阿里系的虚拟网提供设备。此外，东方通信还在接洽参与小米的安全系统建设。
　　“信息安全这一块我们在推动，但是目前还没有实质性的商业化项目落地。”蔡祝平说，“一旦有项目落地消息，我们会马上公告的。”上述那家中国主要互联网巨头，对与东方通信合作事项未予置评。
　　在东方通信董事长张泽熙看来，就近期来看，信息安全的业务可落地的更多聚焦在专网数字集群业务上。2014年3月张泽熙曾建言要查明“家底”，落实替代。严格审查国外企业在中国的市场行为是否威胁国家信息安全，如发现可能威胁国家信息安全者，应坚决阻止其参与市场招投标活动。中国普天旗下的东方通信正是国产PDT数字集成技术的标准制定参与企业之一。
</t>
    <phoneticPr fontId="4" type="noConversion"/>
  </si>
  <si>
    <t xml:space="preserve"> 信息消费规模增长 景气中结构调整</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</si>
</sst>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yyyy\-mm;@"/>
    <numFmt numFmtId="177" formatCode="0.0_);[Red]\(0.0\)"/>
    <numFmt numFmtId="178" formatCode="0.0%"/>
    <numFmt numFmtId="179" formatCode="###,###,##0.000"/>
    <numFmt numFmtId="180" formatCode="yyyy\-mm\-dd;@"/>
    <numFmt numFmtId="181" formatCode="#,##0.0000_ ;\-#,##0.0000\ "/>
    <numFmt numFmtId="182" formatCode="000000"/>
    <numFmt numFmtId="183" formatCode="###,###,##0.00"/>
    <numFmt numFmtId="184" formatCode="yyyy/m/d;@"/>
    <numFmt numFmtId="185" formatCode="yyyy\-m\-d;@"/>
    <numFmt numFmtId="186" formatCode="###,###,###,###,##0.00_ "/>
    <numFmt numFmtId="187" formatCode="###,###,###,###,##0_ "/>
    <numFmt numFmtId="188" formatCode="yyyy/mm/dd"/>
  </numFmts>
  <fonts count="98">
    <font>
      <sz val="12"/>
      <name val="宋体"/>
      <charset val="134"/>
    </font>
    <font>
      <sz val="11"/>
      <color theme="1"/>
      <name val="宋体"/>
      <family val="2"/>
      <charset val="134"/>
      <scheme val="minor"/>
    </font>
    <font>
      <sz val="11"/>
      <color theme="1"/>
      <name val="宋体"/>
      <family val="2"/>
      <charset val="134"/>
      <scheme val="minor"/>
    </font>
    <font>
      <sz val="12"/>
      <name val="宋体"/>
      <family val="3"/>
      <charset val="134"/>
    </font>
    <font>
      <sz val="9"/>
      <name val="宋体"/>
      <family val="3"/>
      <charset val="134"/>
    </font>
    <font>
      <sz val="11"/>
      <color indexed="8"/>
      <name val="宋体"/>
      <family val="3"/>
      <charset val="134"/>
    </font>
    <font>
      <sz val="11"/>
      <color indexed="10"/>
      <name val="宋体"/>
      <family val="3"/>
      <charset val="134"/>
    </font>
    <font>
      <b/>
      <sz val="11"/>
      <color indexed="8"/>
      <name val="宋体"/>
      <family val="3"/>
      <charset val="134"/>
    </font>
    <font>
      <sz val="10"/>
      <name val="Arial"/>
      <family val="2"/>
    </font>
    <font>
      <sz val="12"/>
      <color indexed="9"/>
      <name val="宋体"/>
      <family val="3"/>
      <charset val="134"/>
    </font>
    <font>
      <b/>
      <sz val="10"/>
      <name val="宋体"/>
      <family val="3"/>
      <charset val="134"/>
    </font>
    <font>
      <b/>
      <sz val="10"/>
      <name val="Calibri"/>
      <family val="2"/>
    </font>
    <font>
      <sz val="10"/>
      <name val="Calibri"/>
      <family val="2"/>
    </font>
    <font>
      <sz val="10"/>
      <color indexed="9"/>
      <name val="宋体"/>
      <family val="3"/>
      <charset val="134"/>
    </font>
    <font>
      <sz val="10"/>
      <color indexed="9"/>
      <name val="Calibri"/>
      <family val="2"/>
    </font>
    <font>
      <b/>
      <sz val="10"/>
      <color indexed="9"/>
      <name val="Calibri"/>
      <family val="2"/>
    </font>
    <font>
      <sz val="12"/>
      <name val="Calibri"/>
      <family val="2"/>
    </font>
    <font>
      <sz val="11"/>
      <color indexed="20"/>
      <name val="宋体"/>
      <family val="3"/>
      <charset val="134"/>
    </font>
    <font>
      <sz val="11"/>
      <color indexed="17"/>
      <name val="宋体"/>
      <family val="3"/>
      <charset val="134"/>
    </font>
    <font>
      <b/>
      <sz val="11"/>
      <color indexed="52"/>
      <name val="宋体"/>
      <family val="3"/>
      <charset val="134"/>
    </font>
    <font>
      <i/>
      <sz val="11"/>
      <color indexed="23"/>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0"/>
      <name val="Helv"/>
      <family val="2"/>
    </font>
    <font>
      <sz val="11"/>
      <color indexed="42"/>
      <name val="宋体"/>
      <family val="3"/>
      <charset val="134"/>
    </font>
    <font>
      <b/>
      <sz val="11"/>
      <color indexed="4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sz val="10"/>
      <name val="宋体"/>
      <family val="3"/>
      <charset val="134"/>
    </font>
    <font>
      <sz val="12"/>
      <color indexed="55"/>
      <name val="宋体"/>
      <family val="3"/>
      <charset val="134"/>
    </font>
    <font>
      <sz val="12"/>
      <name val="宋体"/>
      <family val="3"/>
      <charset val="134"/>
    </font>
    <font>
      <b/>
      <sz val="16"/>
      <name val="宋体"/>
      <family val="3"/>
      <charset val="134"/>
    </font>
    <font>
      <b/>
      <sz val="14"/>
      <name val="仿宋_GB2312"/>
      <family val="3"/>
      <charset val="134"/>
    </font>
    <font>
      <sz val="12"/>
      <name val="仿宋_GB2312"/>
      <family val="3"/>
      <charset val="134"/>
    </font>
    <font>
      <sz val="10"/>
      <color indexed="9"/>
      <name val="仿宋_GB2312"/>
      <family val="3"/>
      <charset val="134"/>
    </font>
    <font>
      <sz val="9"/>
      <name val="仿宋_GB2312"/>
      <family val="3"/>
      <charset val="134"/>
    </font>
    <font>
      <sz val="10"/>
      <name val="宋体"/>
      <family val="3"/>
      <charset val="134"/>
    </font>
    <font>
      <sz val="11"/>
      <name val="宋体"/>
      <family val="3"/>
      <charset val="134"/>
    </font>
    <font>
      <sz val="13"/>
      <color indexed="9"/>
      <name val="Calibri"/>
      <family val="2"/>
    </font>
    <font>
      <sz val="11"/>
      <name val="Calibri"/>
      <family val="2"/>
    </font>
    <font>
      <sz val="11"/>
      <name val="仿宋_GB2312"/>
      <family val="3"/>
      <charset val="134"/>
    </font>
    <font>
      <sz val="12"/>
      <color indexed="16"/>
      <name val="宋体"/>
      <family val="3"/>
      <charset val="134"/>
    </font>
    <font>
      <b/>
      <sz val="12"/>
      <color indexed="16"/>
      <name val="仿宋_GB2312"/>
      <family val="3"/>
      <charset val="134"/>
    </font>
    <font>
      <sz val="10"/>
      <color indexed="10"/>
      <name val="Calibri"/>
      <family val="2"/>
    </font>
    <font>
      <sz val="10"/>
      <color indexed="10"/>
      <name val="宋体"/>
      <family val="3"/>
      <charset val="134"/>
    </font>
    <font>
      <sz val="9"/>
      <name val="宋体"/>
      <family val="3"/>
      <charset val="134"/>
    </font>
    <font>
      <b/>
      <sz val="9"/>
      <color indexed="81"/>
      <name val="Tahoma"/>
      <family val="2"/>
    </font>
    <font>
      <sz val="11"/>
      <name val="宋体"/>
      <family val="3"/>
      <charset val="134"/>
    </font>
    <font>
      <sz val="12"/>
      <name val="宋体"/>
      <family val="3"/>
      <charset val="134"/>
    </font>
    <font>
      <b/>
      <sz val="12"/>
      <color indexed="9"/>
      <name val="仿宋_GB2312"/>
      <family val="3"/>
      <charset val="134"/>
    </font>
    <font>
      <sz val="11"/>
      <color indexed="8"/>
      <name val="宋体"/>
      <family val="3"/>
      <charset val="134"/>
    </font>
    <font>
      <sz val="11"/>
      <color indexed="42"/>
      <name val="宋体"/>
      <family val="3"/>
      <charset val="134"/>
    </font>
    <font>
      <sz val="11"/>
      <color indexed="20"/>
      <name val="宋体"/>
      <family val="3"/>
      <charset val="134"/>
    </font>
    <font>
      <b/>
      <sz val="11"/>
      <color indexed="52"/>
      <name val="宋体"/>
      <family val="3"/>
      <charset val="134"/>
    </font>
    <font>
      <b/>
      <sz val="11"/>
      <color indexed="42"/>
      <name val="宋体"/>
      <family val="3"/>
      <charset val="134"/>
    </font>
    <font>
      <i/>
      <sz val="11"/>
      <color indexed="23"/>
      <name val="宋体"/>
      <family val="3"/>
      <charset val="134"/>
    </font>
    <font>
      <sz val="11"/>
      <color indexed="17"/>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18"/>
      <color indexed="62"/>
      <name val="宋体"/>
      <family val="3"/>
      <charset val="134"/>
    </font>
    <font>
      <b/>
      <sz val="11"/>
      <color indexed="8"/>
      <name val="宋体"/>
      <family val="3"/>
      <charset val="134"/>
    </font>
    <font>
      <sz val="11"/>
      <color indexed="10"/>
      <name val="宋体"/>
      <family val="3"/>
      <charset val="134"/>
    </font>
    <font>
      <sz val="10"/>
      <color indexed="64"/>
      <name val="宋体"/>
      <family val="3"/>
      <charset val="134"/>
    </font>
    <font>
      <b/>
      <sz val="11"/>
      <name val="楷体_GB2312"/>
      <family val="3"/>
      <charset val="134"/>
    </font>
    <font>
      <sz val="9"/>
      <name val="宋体"/>
      <family val="3"/>
      <charset val="134"/>
    </font>
    <font>
      <sz val="12"/>
      <name val="宋体"/>
      <family val="3"/>
      <charset val="134"/>
    </font>
    <font>
      <b/>
      <sz val="10"/>
      <name val="宋体"/>
      <family val="3"/>
      <charset val="134"/>
    </font>
    <font>
      <b/>
      <sz val="10"/>
      <name val="宋体"/>
      <family val="3"/>
      <charset val="134"/>
    </font>
    <font>
      <sz val="12"/>
      <name val="宋体"/>
      <family val="3"/>
      <charset val="134"/>
    </font>
    <font>
      <sz val="11"/>
      <color theme="1"/>
      <name val="宋体"/>
      <family val="3"/>
      <charset val="134"/>
      <scheme val="minor"/>
    </font>
    <font>
      <sz val="10"/>
      <color rgb="FFFF0000"/>
      <name val="Calibri"/>
      <family val="2"/>
    </font>
    <font>
      <sz val="10"/>
      <color rgb="FFFF0000"/>
      <name val="宋体"/>
      <family val="3"/>
      <charset val="134"/>
    </font>
    <font>
      <sz val="12"/>
      <color rgb="FFFF0000"/>
      <name val="Calibri"/>
      <family val="2"/>
    </font>
    <font>
      <b/>
      <sz val="9"/>
      <color rgb="FFFF0000"/>
      <name val="Calibri"/>
      <family val="2"/>
    </font>
    <font>
      <b/>
      <sz val="11"/>
      <color theme="0"/>
      <name val="Calibri"/>
      <family val="2"/>
    </font>
    <font>
      <sz val="10"/>
      <name val="宋体"/>
      <family val="3"/>
      <charset val="134"/>
      <scheme val="minor"/>
    </font>
    <font>
      <b/>
      <sz val="11"/>
      <name val="仿宋_GB2312"/>
      <family val="3"/>
      <charset val="134"/>
    </font>
    <font>
      <sz val="12"/>
      <color theme="0"/>
      <name val="Calibri"/>
      <family val="2"/>
    </font>
    <font>
      <sz val="9"/>
      <name val="Calibri"/>
      <family val="2"/>
    </font>
    <font>
      <b/>
      <sz val="10"/>
      <name val="仿宋_GB2312"/>
      <family val="3"/>
      <charset val="134"/>
    </font>
    <font>
      <sz val="10"/>
      <color theme="0"/>
      <name val="Calibri"/>
      <family val="2"/>
    </font>
    <font>
      <sz val="10"/>
      <color theme="1"/>
      <name val="宋体"/>
      <family val="3"/>
      <charset val="134"/>
      <scheme val="minor"/>
    </font>
    <font>
      <b/>
      <sz val="10"/>
      <color theme="0"/>
      <name val="Calibri"/>
      <family val="2"/>
    </font>
    <font>
      <b/>
      <sz val="10"/>
      <name val="宋体"/>
      <family val="3"/>
      <charset val="134"/>
      <scheme val="minor"/>
    </font>
    <font>
      <sz val="10"/>
      <color theme="1"/>
      <name val="宋体"/>
      <family val="2"/>
      <charset val="134"/>
      <scheme val="minor"/>
    </font>
    <font>
      <sz val="10"/>
      <color indexed="10"/>
      <name val="宋体"/>
      <family val="3"/>
      <charset val="134"/>
      <scheme val="minor"/>
    </font>
    <font>
      <b/>
      <sz val="10"/>
      <color theme="0"/>
      <name val="宋体"/>
      <family val="3"/>
      <charset val="134"/>
    </font>
    <font>
      <b/>
      <sz val="11"/>
      <color theme="0"/>
      <name val="宋体"/>
      <family val="3"/>
      <charset val="134"/>
    </font>
    <font>
      <sz val="9"/>
      <name val="宋体"/>
      <family val="3"/>
      <charset val="134"/>
    </font>
  </fonts>
  <fills count="34">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46"/>
      </patternFill>
    </fill>
    <fill>
      <patternFill patternType="solid">
        <fgColor indexed="9"/>
        <bgColor indexed="64"/>
      </patternFill>
    </fill>
    <fill>
      <patternFill patternType="solid">
        <fgColor indexed="40"/>
        <bgColor indexed="64"/>
      </patternFill>
    </fill>
    <fill>
      <patternFill patternType="solid">
        <fgColor indexed="48"/>
        <bgColor indexed="64"/>
      </patternFill>
    </fill>
    <fill>
      <patternFill patternType="solid">
        <fgColor indexed="63"/>
        <bgColor indexed="64"/>
      </patternFill>
    </fill>
    <fill>
      <patternFill patternType="solid">
        <fgColor indexed="12"/>
        <bgColor indexed="64"/>
      </patternFill>
    </fill>
    <fill>
      <patternFill patternType="solid">
        <fgColor indexed="23"/>
        <bgColor indexed="64"/>
      </patternFill>
    </fill>
    <fill>
      <patternFill patternType="solid">
        <fgColor indexed="22"/>
        <bgColor indexed="64"/>
      </patternFill>
    </fill>
    <fill>
      <patternFill patternType="solid">
        <fgColor indexed="16"/>
        <bgColor indexed="64"/>
      </patternFill>
    </fill>
    <fill>
      <patternFill patternType="solid">
        <fgColor theme="4" tint="-0.499984740745262"/>
        <bgColor indexed="64"/>
      </patternFill>
    </fill>
    <fill>
      <patternFill patternType="solid">
        <fgColor theme="0"/>
        <bgColor indexed="64"/>
      </patternFill>
    </fill>
    <fill>
      <patternFill patternType="solid">
        <fgColor rgb="FFFBFBFB"/>
        <bgColor indexed="64"/>
      </patternFill>
    </fill>
    <fill>
      <patternFill patternType="solid">
        <fgColor rgb="FFADADAD"/>
        <bgColor indexed="64"/>
      </patternFill>
    </fill>
    <fill>
      <patternFill patternType="solid">
        <fgColor theme="3"/>
        <bgColor indexed="64"/>
      </patternFill>
    </fill>
    <fill>
      <patternFill patternType="solid">
        <fgColor theme="3" tint="0.79998168889431442"/>
        <bgColor indexed="64"/>
      </patternFill>
    </fill>
    <fill>
      <patternFill patternType="solid">
        <fgColor rgb="FFFFFFFF"/>
        <bgColor rgb="FF000000"/>
      </patternFill>
    </fill>
  </fills>
  <borders count="4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thin">
        <color theme="3"/>
      </left>
      <right style="thin">
        <color theme="3"/>
      </right>
      <top/>
      <bottom style="thin">
        <color theme="3"/>
      </bottom>
      <diagonal/>
    </border>
    <border>
      <left style="thin">
        <color theme="3"/>
      </left>
      <right style="thin">
        <color theme="3"/>
      </right>
      <top style="thin">
        <color theme="3"/>
      </top>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right style="thin">
        <color theme="3"/>
      </right>
      <top style="medium">
        <color indexed="64"/>
      </top>
      <bottom style="thin">
        <color theme="3"/>
      </bottom>
      <diagonal/>
    </border>
    <border>
      <left/>
      <right/>
      <top style="medium">
        <color indexed="64"/>
      </top>
      <bottom style="thin">
        <color theme="3"/>
      </bottom>
      <diagonal/>
    </border>
    <border>
      <left style="thin">
        <color theme="3"/>
      </left>
      <right/>
      <top style="medium">
        <color indexed="64"/>
      </top>
      <bottom style="thin">
        <color theme="3"/>
      </bottom>
      <diagonal/>
    </border>
    <border>
      <left style="thin">
        <color theme="3"/>
      </left>
      <right style="thin">
        <color theme="3"/>
      </right>
      <top style="medium">
        <color indexed="64"/>
      </top>
      <bottom/>
      <diagonal/>
    </border>
    <border>
      <left/>
      <right style="thin">
        <color theme="3"/>
      </right>
      <top/>
      <bottom/>
      <diagonal/>
    </border>
    <border>
      <left style="thin">
        <color theme="3"/>
      </left>
      <right/>
      <top/>
      <bottom/>
      <diagonal/>
    </border>
    <border>
      <left style="thin">
        <color indexed="64"/>
      </left>
      <right style="thin">
        <color indexed="64"/>
      </right>
      <top/>
      <bottom style="thin">
        <color indexed="64"/>
      </bottom>
      <diagonal/>
    </border>
    <border>
      <left style="thin">
        <color theme="3"/>
      </left>
      <right/>
      <top style="thin">
        <color theme="3"/>
      </top>
      <bottom style="thin">
        <color theme="3"/>
      </bottom>
      <diagonal/>
    </border>
    <border>
      <left style="thin">
        <color rgb="FF1F497D"/>
      </left>
      <right style="thin">
        <color rgb="FF1F497D"/>
      </right>
      <top style="thin">
        <color rgb="FF1F497D"/>
      </top>
      <bottom/>
      <diagonal/>
    </border>
    <border>
      <left style="thin">
        <color rgb="FF1F497D"/>
      </left>
      <right style="thin">
        <color rgb="FF1F497D"/>
      </right>
      <top style="thin">
        <color rgb="FF1F497D"/>
      </top>
      <bottom style="thin">
        <color rgb="FF1F497D"/>
      </bottom>
      <diagonal/>
    </border>
  </borders>
  <cellStyleXfs count="136">
    <xf numFmtId="0" fontId="0" fillId="0" borderId="0"/>
    <xf numFmtId="0" fontId="3" fillId="0" borderId="0"/>
    <xf numFmtId="0" fontId="3" fillId="0" borderId="0"/>
    <xf numFmtId="0" fontId="52" fillId="0" borderId="0"/>
    <xf numFmtId="0" fontId="52" fillId="0" borderId="0"/>
    <xf numFmtId="0" fontId="3" fillId="0" borderId="0"/>
    <xf numFmtId="0" fontId="52" fillId="0" borderId="0"/>
    <xf numFmtId="0" fontId="8" fillId="0" borderId="0"/>
    <xf numFmtId="0" fontId="8" fillId="0" borderId="0"/>
    <xf numFmtId="0" fontId="8" fillId="0" borderId="0"/>
    <xf numFmtId="0" fontId="8" fillId="0" borderId="0"/>
    <xf numFmtId="0" fontId="25" fillId="0" borderId="0"/>
    <xf numFmtId="0" fontId="5" fillId="2" borderId="0" applyNumberFormat="0" applyBorder="0" applyAlignment="0" applyProtection="0">
      <alignment vertical="center"/>
    </xf>
    <xf numFmtId="0" fontId="54" fillId="2" borderId="0" applyNumberFormat="0" applyBorder="0" applyAlignment="0" applyProtection="0">
      <alignment vertical="center"/>
    </xf>
    <xf numFmtId="0" fontId="5" fillId="3" borderId="0" applyNumberFormat="0" applyBorder="0" applyAlignment="0" applyProtection="0">
      <alignment vertical="center"/>
    </xf>
    <xf numFmtId="0" fontId="54" fillId="3" borderId="0" applyNumberFormat="0" applyBorder="0" applyAlignment="0" applyProtection="0">
      <alignment vertical="center"/>
    </xf>
    <xf numFmtId="0" fontId="5" fillId="4" borderId="0" applyNumberFormat="0" applyBorder="0" applyAlignment="0" applyProtection="0">
      <alignment vertical="center"/>
    </xf>
    <xf numFmtId="0" fontId="54" fillId="4" borderId="0" applyNumberFormat="0" applyBorder="0" applyAlignment="0" applyProtection="0">
      <alignment vertical="center"/>
    </xf>
    <xf numFmtId="0" fontId="5" fillId="2" borderId="0" applyNumberFormat="0" applyBorder="0" applyAlignment="0" applyProtection="0">
      <alignment vertical="center"/>
    </xf>
    <xf numFmtId="0" fontId="54" fillId="2" borderId="0" applyNumberFormat="0" applyBorder="0" applyAlignment="0" applyProtection="0">
      <alignment vertical="center"/>
    </xf>
    <xf numFmtId="0" fontId="5" fillId="5" borderId="0" applyNumberFormat="0" applyBorder="0" applyAlignment="0" applyProtection="0">
      <alignment vertical="center"/>
    </xf>
    <xf numFmtId="0" fontId="54" fillId="5" borderId="0" applyNumberFormat="0" applyBorder="0" applyAlignment="0" applyProtection="0">
      <alignment vertical="center"/>
    </xf>
    <xf numFmtId="0" fontId="5" fillId="3" borderId="0" applyNumberFormat="0" applyBorder="0" applyAlignment="0" applyProtection="0">
      <alignment vertical="center"/>
    </xf>
    <xf numFmtId="0" fontId="54" fillId="3" borderId="0" applyNumberFormat="0" applyBorder="0" applyAlignment="0" applyProtection="0">
      <alignment vertical="center"/>
    </xf>
    <xf numFmtId="0" fontId="5" fillId="7" borderId="0" applyNumberFormat="0" applyBorder="0" applyAlignment="0" applyProtection="0">
      <alignment vertical="center"/>
    </xf>
    <xf numFmtId="0" fontId="54" fillId="7" borderId="0" applyNumberFormat="0" applyBorder="0" applyAlignment="0" applyProtection="0">
      <alignment vertical="center"/>
    </xf>
    <xf numFmtId="0" fontId="5" fillId="8" borderId="0" applyNumberFormat="0" applyBorder="0" applyAlignment="0" applyProtection="0">
      <alignment vertical="center"/>
    </xf>
    <xf numFmtId="0" fontId="54" fillId="8" borderId="0" applyNumberFormat="0" applyBorder="0" applyAlignment="0" applyProtection="0">
      <alignment vertical="center"/>
    </xf>
    <xf numFmtId="0" fontId="5" fillId="9" borderId="0" applyNumberFormat="0" applyBorder="0" applyAlignment="0" applyProtection="0">
      <alignment vertical="center"/>
    </xf>
    <xf numFmtId="0" fontId="54" fillId="9" borderId="0" applyNumberFormat="0" applyBorder="0" applyAlignment="0" applyProtection="0">
      <alignment vertical="center"/>
    </xf>
    <xf numFmtId="0" fontId="5" fillId="7" borderId="0" applyNumberFormat="0" applyBorder="0" applyAlignment="0" applyProtection="0">
      <alignment vertical="center"/>
    </xf>
    <xf numFmtId="0" fontId="54" fillId="7" borderId="0" applyNumberFormat="0" applyBorder="0" applyAlignment="0" applyProtection="0">
      <alignment vertical="center"/>
    </xf>
    <xf numFmtId="0" fontId="5" fillId="6" borderId="0" applyNumberFormat="0" applyBorder="0" applyAlignment="0" applyProtection="0">
      <alignment vertical="center"/>
    </xf>
    <xf numFmtId="0" fontId="54" fillId="6" borderId="0" applyNumberFormat="0" applyBorder="0" applyAlignment="0" applyProtection="0">
      <alignment vertical="center"/>
    </xf>
    <xf numFmtId="0" fontId="5" fillId="3" borderId="0" applyNumberFormat="0" applyBorder="0" applyAlignment="0" applyProtection="0">
      <alignment vertical="center"/>
    </xf>
    <xf numFmtId="0" fontId="54" fillId="3" borderId="0" applyNumberFormat="0" applyBorder="0" applyAlignment="0" applyProtection="0">
      <alignment vertical="center"/>
    </xf>
    <xf numFmtId="0" fontId="26" fillId="10" borderId="0" applyNumberFormat="0" applyBorder="0" applyAlignment="0" applyProtection="0">
      <alignment vertical="center"/>
    </xf>
    <xf numFmtId="0" fontId="55" fillId="10" borderId="0" applyNumberFormat="0" applyBorder="0" applyAlignment="0" applyProtection="0">
      <alignment vertical="center"/>
    </xf>
    <xf numFmtId="0" fontId="26" fillId="8" borderId="0" applyNumberFormat="0" applyBorder="0" applyAlignment="0" applyProtection="0">
      <alignment vertical="center"/>
    </xf>
    <xf numFmtId="0" fontId="55" fillId="8" borderId="0" applyNumberFormat="0" applyBorder="0" applyAlignment="0" applyProtection="0">
      <alignment vertical="center"/>
    </xf>
    <xf numFmtId="0" fontId="26" fillId="9" borderId="0" applyNumberFormat="0" applyBorder="0" applyAlignment="0" applyProtection="0">
      <alignment vertical="center"/>
    </xf>
    <xf numFmtId="0" fontId="55" fillId="9" borderId="0" applyNumberFormat="0" applyBorder="0" applyAlignment="0" applyProtection="0">
      <alignment vertical="center"/>
    </xf>
    <xf numFmtId="0" fontId="26" fillId="7" borderId="0" applyNumberFormat="0" applyBorder="0" applyAlignment="0" applyProtection="0">
      <alignment vertical="center"/>
    </xf>
    <xf numFmtId="0" fontId="55" fillId="7" borderId="0" applyNumberFormat="0" applyBorder="0" applyAlignment="0" applyProtection="0">
      <alignment vertical="center"/>
    </xf>
    <xf numFmtId="0" fontId="26" fillId="10" borderId="0" applyNumberFormat="0" applyBorder="0" applyAlignment="0" applyProtection="0">
      <alignment vertical="center"/>
    </xf>
    <xf numFmtId="0" fontId="55" fillId="10" borderId="0" applyNumberFormat="0" applyBorder="0" applyAlignment="0" applyProtection="0">
      <alignment vertical="center"/>
    </xf>
    <xf numFmtId="0" fontId="26" fillId="3" borderId="0" applyNumberFormat="0" applyBorder="0" applyAlignment="0" applyProtection="0">
      <alignment vertical="center"/>
    </xf>
    <xf numFmtId="0" fontId="55" fillId="3" borderId="0" applyNumberFormat="0" applyBorder="0" applyAlignment="0" applyProtection="0">
      <alignment vertical="center"/>
    </xf>
    <xf numFmtId="0" fontId="26" fillId="10" borderId="0" applyNumberFormat="0" applyBorder="0" applyAlignment="0" applyProtection="0">
      <alignment vertical="center"/>
    </xf>
    <xf numFmtId="0" fontId="55" fillId="10" borderId="0" applyNumberFormat="0" applyBorder="0" applyAlignment="0" applyProtection="0">
      <alignment vertical="center"/>
    </xf>
    <xf numFmtId="0" fontId="26" fillId="11" borderId="0" applyNumberFormat="0" applyBorder="0" applyAlignment="0" applyProtection="0">
      <alignment vertical="center"/>
    </xf>
    <xf numFmtId="0" fontId="55" fillId="11" borderId="0" applyNumberFormat="0" applyBorder="0" applyAlignment="0" applyProtection="0">
      <alignment vertical="center"/>
    </xf>
    <xf numFmtId="0" fontId="26" fillId="12" borderId="0" applyNumberFormat="0" applyBorder="0" applyAlignment="0" applyProtection="0">
      <alignment vertical="center"/>
    </xf>
    <xf numFmtId="0" fontId="55" fillId="12" borderId="0" applyNumberFormat="0" applyBorder="0" applyAlignment="0" applyProtection="0">
      <alignment vertical="center"/>
    </xf>
    <xf numFmtId="0" fontId="26" fillId="13" borderId="0" applyNumberFormat="0" applyBorder="0" applyAlignment="0" applyProtection="0">
      <alignment vertical="center"/>
    </xf>
    <xf numFmtId="0" fontId="55" fillId="13" borderId="0" applyNumberFormat="0" applyBorder="0" applyAlignment="0" applyProtection="0">
      <alignment vertical="center"/>
    </xf>
    <xf numFmtId="0" fontId="26" fillId="10" borderId="0" applyNumberFormat="0" applyBorder="0" applyAlignment="0" applyProtection="0">
      <alignment vertical="center"/>
    </xf>
    <xf numFmtId="0" fontId="55" fillId="10" borderId="0" applyNumberFormat="0" applyBorder="0" applyAlignment="0" applyProtection="0">
      <alignment vertical="center"/>
    </xf>
    <xf numFmtId="0" fontId="26" fillId="14" borderId="0" applyNumberFormat="0" applyBorder="0" applyAlignment="0" applyProtection="0">
      <alignment vertical="center"/>
    </xf>
    <xf numFmtId="0" fontId="55" fillId="14" borderId="0" applyNumberFormat="0" applyBorder="0" applyAlignment="0" applyProtection="0">
      <alignment vertical="center"/>
    </xf>
    <xf numFmtId="0" fontId="52" fillId="0" borderId="0"/>
    <xf numFmtId="0" fontId="17" fillId="15" borderId="0" applyNumberFormat="0" applyBorder="0" applyAlignment="0" applyProtection="0">
      <alignment vertical="center"/>
    </xf>
    <xf numFmtId="0" fontId="56" fillId="15" borderId="0" applyNumberFormat="0" applyBorder="0" applyAlignment="0" applyProtection="0">
      <alignment vertical="center"/>
    </xf>
    <xf numFmtId="0" fontId="19" fillId="2" borderId="1" applyNumberFormat="0" applyAlignment="0" applyProtection="0">
      <alignment vertical="center"/>
    </xf>
    <xf numFmtId="0" fontId="57" fillId="2" borderId="1" applyNumberFormat="0" applyAlignment="0" applyProtection="0">
      <alignment vertical="center"/>
    </xf>
    <xf numFmtId="0" fontId="27" fillId="16" borderId="2" applyNumberFormat="0" applyAlignment="0" applyProtection="0">
      <alignment vertical="center"/>
    </xf>
    <xf numFmtId="0" fontId="58" fillId="16" borderId="2" applyNumberFormat="0" applyAlignment="0" applyProtection="0">
      <alignment vertical="center"/>
    </xf>
    <xf numFmtId="0" fontId="20"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8" fillId="17" borderId="0" applyNumberFormat="0" applyBorder="0" applyAlignment="0" applyProtection="0">
      <alignment vertical="center"/>
    </xf>
    <xf numFmtId="0" fontId="60" fillId="17" borderId="0" applyNumberFormat="0" applyBorder="0" applyAlignment="0" applyProtection="0">
      <alignment vertical="center"/>
    </xf>
    <xf numFmtId="0" fontId="28" fillId="0" borderId="3" applyNumberFormat="0" applyFill="0" applyAlignment="0" applyProtection="0">
      <alignment vertical="center"/>
    </xf>
    <xf numFmtId="0" fontId="61" fillId="0" borderId="3" applyNumberFormat="0" applyFill="0" applyAlignment="0" applyProtection="0">
      <alignment vertical="center"/>
    </xf>
    <xf numFmtId="0" fontId="29" fillId="0" borderId="4" applyNumberFormat="0" applyFill="0" applyAlignment="0" applyProtection="0">
      <alignment vertical="center"/>
    </xf>
    <xf numFmtId="0" fontId="62" fillId="0" borderId="4" applyNumberFormat="0" applyFill="0" applyAlignment="0" applyProtection="0">
      <alignment vertical="center"/>
    </xf>
    <xf numFmtId="0" fontId="30" fillId="0" borderId="5" applyNumberFormat="0" applyFill="0" applyAlignment="0" applyProtection="0">
      <alignment vertical="center"/>
    </xf>
    <xf numFmtId="0" fontId="63" fillId="0" borderId="5" applyNumberFormat="0" applyFill="0" applyAlignment="0" applyProtection="0">
      <alignment vertical="center"/>
    </xf>
    <xf numFmtId="0" fontId="30"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24" fillId="3" borderId="1" applyNumberFormat="0" applyAlignment="0" applyProtection="0">
      <alignment vertical="center"/>
    </xf>
    <xf numFmtId="0" fontId="64" fillId="3" borderId="1" applyNumberFormat="0" applyAlignment="0" applyProtection="0">
      <alignment vertical="center"/>
    </xf>
    <xf numFmtId="0" fontId="21" fillId="0" borderId="6" applyNumberFormat="0" applyFill="0" applyAlignment="0" applyProtection="0">
      <alignment vertical="center"/>
    </xf>
    <xf numFmtId="0" fontId="65" fillId="0" borderId="6" applyNumberFormat="0" applyFill="0" applyAlignment="0" applyProtection="0">
      <alignment vertical="center"/>
    </xf>
    <xf numFmtId="0" fontId="22" fillId="9" borderId="0" applyNumberFormat="0" applyBorder="0" applyAlignment="0" applyProtection="0">
      <alignment vertical="center"/>
    </xf>
    <xf numFmtId="0" fontId="66" fillId="9" borderId="0" applyNumberFormat="0" applyBorder="0" applyAlignment="0" applyProtection="0">
      <alignment vertical="center"/>
    </xf>
    <xf numFmtId="0" fontId="5" fillId="4" borderId="7" applyNumberFormat="0" applyFont="0" applyAlignment="0" applyProtection="0">
      <alignment vertical="center"/>
    </xf>
    <xf numFmtId="0" fontId="54" fillId="4" borderId="7" applyNumberFormat="0" applyFont="0" applyAlignment="0" applyProtection="0">
      <alignment vertical="center"/>
    </xf>
    <xf numFmtId="0" fontId="23" fillId="2" borderId="8" applyNumberFormat="0" applyAlignment="0" applyProtection="0">
      <alignment vertical="center"/>
    </xf>
    <xf numFmtId="0" fontId="67" fillId="2" borderId="8" applyNumberFormat="0" applyAlignment="0" applyProtection="0">
      <alignment vertical="center"/>
    </xf>
    <xf numFmtId="0" fontId="31"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7" fillId="0" borderId="9" applyNumberFormat="0" applyFill="0" applyAlignment="0" applyProtection="0">
      <alignment vertical="center"/>
    </xf>
    <xf numFmtId="0" fontId="69" fillId="0" borderId="9" applyNumberFormat="0" applyFill="0" applyAlignment="0" applyProtection="0">
      <alignment vertical="center"/>
    </xf>
    <xf numFmtId="0" fontId="6"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17" fillId="15" borderId="0" applyNumberFormat="0" applyBorder="0" applyAlignment="0" applyProtection="0">
      <alignment vertical="center"/>
    </xf>
    <xf numFmtId="0" fontId="56" fillId="15" borderId="0" applyNumberFormat="0" applyBorder="0" applyAlignment="0" applyProtection="0">
      <alignment vertical="center"/>
    </xf>
    <xf numFmtId="0" fontId="17" fillId="15" borderId="0" applyNumberFormat="0" applyBorder="0" applyAlignment="0" applyProtection="0">
      <alignment vertical="center"/>
    </xf>
    <xf numFmtId="0" fontId="56" fillId="15" borderId="0" applyNumberFormat="0" applyBorder="0" applyAlignment="0" applyProtection="0">
      <alignment vertical="center"/>
    </xf>
    <xf numFmtId="0" fontId="17" fillId="15" borderId="0" applyNumberFormat="0" applyBorder="0" applyAlignment="0" applyProtection="0">
      <alignment vertical="center"/>
    </xf>
    <xf numFmtId="0" fontId="56" fillId="15" borderId="0" applyNumberFormat="0" applyBorder="0" applyAlignment="0" applyProtection="0">
      <alignment vertical="center"/>
    </xf>
    <xf numFmtId="0" fontId="17" fillId="18" borderId="0" applyNumberFormat="0" applyBorder="0" applyAlignment="0" applyProtection="0">
      <alignment vertical="center"/>
    </xf>
    <xf numFmtId="0" fontId="56" fillId="18" borderId="0" applyNumberFormat="0" applyBorder="0" applyAlignment="0" applyProtection="0">
      <alignment vertical="center"/>
    </xf>
    <xf numFmtId="0" fontId="17" fillId="15" borderId="0" applyNumberFormat="0" applyBorder="0" applyAlignment="0" applyProtection="0">
      <alignment vertical="center"/>
    </xf>
    <xf numFmtId="0" fontId="56" fillId="15" borderId="0" applyNumberFormat="0" applyBorder="0" applyAlignment="0" applyProtection="0">
      <alignment vertical="center"/>
    </xf>
    <xf numFmtId="0" fontId="17" fillId="15" borderId="0" applyNumberFormat="0" applyBorder="0" applyAlignment="0" applyProtection="0">
      <alignment vertical="center"/>
    </xf>
    <xf numFmtId="0" fontId="56" fillId="15" borderId="0" applyNumberFormat="0" applyBorder="0" applyAlignment="0" applyProtection="0">
      <alignment vertical="center"/>
    </xf>
    <xf numFmtId="0" fontId="17" fillId="15" borderId="0" applyNumberFormat="0" applyBorder="0" applyAlignment="0" applyProtection="0">
      <alignment vertical="center"/>
    </xf>
    <xf numFmtId="0" fontId="56" fillId="15" borderId="0" applyNumberFormat="0" applyBorder="0" applyAlignment="0" applyProtection="0">
      <alignment vertical="center"/>
    </xf>
    <xf numFmtId="0" fontId="52" fillId="0" borderId="0"/>
    <xf numFmtId="0" fontId="78" fillId="0" borderId="0">
      <alignment vertical="center"/>
    </xf>
    <xf numFmtId="0" fontId="52" fillId="0" borderId="0"/>
    <xf numFmtId="0" fontId="77" fillId="0" borderId="0"/>
    <xf numFmtId="0" fontId="71" fillId="0" borderId="0"/>
    <xf numFmtId="0" fontId="74" fillId="0" borderId="0"/>
    <xf numFmtId="0" fontId="25" fillId="0" borderId="0"/>
    <xf numFmtId="0" fontId="18" fillId="17" borderId="0" applyNumberFormat="0" applyBorder="0" applyAlignment="0" applyProtection="0">
      <alignment vertical="center"/>
    </xf>
    <xf numFmtId="0" fontId="60" fillId="17" borderId="0" applyNumberFormat="0" applyBorder="0" applyAlignment="0" applyProtection="0">
      <alignment vertical="center"/>
    </xf>
    <xf numFmtId="0" fontId="18" fillId="17" borderId="0" applyNumberFormat="0" applyBorder="0" applyAlignment="0" applyProtection="0">
      <alignment vertical="center"/>
    </xf>
    <xf numFmtId="0" fontId="60" fillId="17" borderId="0" applyNumberFormat="0" applyBorder="0" applyAlignment="0" applyProtection="0">
      <alignment vertical="center"/>
    </xf>
    <xf numFmtId="0" fontId="18" fillId="17" borderId="0" applyNumberFormat="0" applyBorder="0" applyAlignment="0" applyProtection="0">
      <alignment vertical="center"/>
    </xf>
    <xf numFmtId="0" fontId="60" fillId="17" borderId="0" applyNumberFormat="0" applyBorder="0" applyAlignment="0" applyProtection="0">
      <alignment vertical="center"/>
    </xf>
    <xf numFmtId="0" fontId="18" fillId="5" borderId="0" applyNumberFormat="0" applyBorder="0" applyAlignment="0" applyProtection="0">
      <alignment vertical="center"/>
    </xf>
    <xf numFmtId="0" fontId="60" fillId="5" borderId="0" applyNumberFormat="0" applyBorder="0" applyAlignment="0" applyProtection="0">
      <alignment vertical="center"/>
    </xf>
    <xf numFmtId="0" fontId="18" fillId="17" borderId="0" applyNumberFormat="0" applyBorder="0" applyAlignment="0" applyProtection="0">
      <alignment vertical="center"/>
    </xf>
    <xf numFmtId="0" fontId="60" fillId="17" borderId="0" applyNumberFormat="0" applyBorder="0" applyAlignment="0" applyProtection="0">
      <alignment vertical="center"/>
    </xf>
    <xf numFmtId="0" fontId="18" fillId="17" borderId="0" applyNumberFormat="0" applyBorder="0" applyAlignment="0" applyProtection="0">
      <alignment vertical="center"/>
    </xf>
    <xf numFmtId="0" fontId="60" fillId="17" borderId="0" applyNumberFormat="0" applyBorder="0" applyAlignment="0" applyProtection="0">
      <alignment vertical="center"/>
    </xf>
    <xf numFmtId="0" fontId="18" fillId="17" borderId="0" applyNumberFormat="0" applyBorder="0" applyAlignment="0" applyProtection="0">
      <alignment vertical="center"/>
    </xf>
    <xf numFmtId="0" fontId="60" fillId="17" borderId="0" applyNumberFormat="0" applyBorder="0" applyAlignment="0" applyProtection="0">
      <alignment vertical="center"/>
    </xf>
    <xf numFmtId="0" fontId="25" fillId="0" borderId="0"/>
    <xf numFmtId="0" fontId="5" fillId="0" borderId="0" applyFill="0" applyBorder="0" applyAlignment="0" applyProtection="0"/>
    <xf numFmtId="0" fontId="3" fillId="0" borderId="0"/>
    <xf numFmtId="0" fontId="3" fillId="0" borderId="0">
      <alignment vertical="center"/>
    </xf>
    <xf numFmtId="0" fontId="2" fillId="0" borderId="0">
      <alignment vertical="center"/>
    </xf>
    <xf numFmtId="0" fontId="1" fillId="0" borderId="0">
      <alignment vertical="center"/>
    </xf>
  </cellStyleXfs>
  <cellXfs count="243">
    <xf numFmtId="0" fontId="0" fillId="0" borderId="0" xfId="0" applyAlignment="1">
      <alignment vertical="center"/>
    </xf>
    <xf numFmtId="0" fontId="12" fillId="0" borderId="0" xfId="0" applyFont="1" applyAlignment="1">
      <alignment vertical="center"/>
    </xf>
    <xf numFmtId="178" fontId="12" fillId="0" borderId="0" xfId="0" applyNumberFormat="1" applyFont="1" applyAlignment="1">
      <alignment vertical="center"/>
    </xf>
    <xf numFmtId="14" fontId="12" fillId="0" borderId="0" xfId="0" applyNumberFormat="1" applyFont="1" applyAlignment="1">
      <alignment vertical="center"/>
    </xf>
    <xf numFmtId="0" fontId="10" fillId="0" borderId="0" xfId="0" applyFont="1" applyAlignment="1">
      <alignment vertical="center"/>
    </xf>
    <xf numFmtId="0" fontId="11" fillId="0" borderId="0" xfId="0" applyFont="1" applyAlignment="1">
      <alignment vertical="center"/>
    </xf>
    <xf numFmtId="180" fontId="32" fillId="0" borderId="0" xfId="0" applyNumberFormat="1" applyFont="1" applyBorder="1" applyAlignment="1">
      <alignment horizontal="right" vertical="center"/>
    </xf>
    <xf numFmtId="180" fontId="12" fillId="0" borderId="0" xfId="0" applyNumberFormat="1" applyFont="1" applyBorder="1" applyAlignment="1">
      <alignment horizontal="left" vertical="center"/>
    </xf>
    <xf numFmtId="0" fontId="16" fillId="0" borderId="0" xfId="0" applyFont="1" applyAlignment="1">
      <alignment vertical="center"/>
    </xf>
    <xf numFmtId="0" fontId="16" fillId="19" borderId="0" xfId="0" applyFont="1" applyFill="1" applyAlignment="1">
      <alignment vertical="center"/>
    </xf>
    <xf numFmtId="0" fontId="16" fillId="19" borderId="0" xfId="0" applyFont="1" applyFill="1" applyBorder="1" applyAlignment="1">
      <alignment vertical="center"/>
    </xf>
    <xf numFmtId="0" fontId="12" fillId="20" borderId="10" xfId="0" applyNumberFormat="1" applyFont="1" applyFill="1" applyBorder="1" applyAlignment="1">
      <alignment horizontal="center" vertical="center"/>
    </xf>
    <xf numFmtId="0" fontId="12" fillId="20" borderId="11" xfId="0" applyNumberFormat="1" applyFont="1" applyFill="1" applyBorder="1" applyAlignment="1">
      <alignment horizontal="center" vertical="center"/>
    </xf>
    <xf numFmtId="180" fontId="12" fillId="0" borderId="0" xfId="0" applyNumberFormat="1" applyFont="1" applyBorder="1" applyAlignment="1">
      <alignment horizontal="center" vertical="center"/>
    </xf>
    <xf numFmtId="0" fontId="12" fillId="0" borderId="0" xfId="0" applyFont="1" applyBorder="1" applyAlignment="1">
      <alignment vertical="center"/>
    </xf>
    <xf numFmtId="176" fontId="12" fillId="0" borderId="0" xfId="0" applyNumberFormat="1" applyFont="1" applyFill="1" applyAlignment="1">
      <alignment vertical="center"/>
    </xf>
    <xf numFmtId="179" fontId="12" fillId="20" borderId="11" xfId="0" applyNumberFormat="1" applyFont="1" applyFill="1" applyBorder="1" applyAlignment="1">
      <alignment horizontal="center" vertical="center"/>
    </xf>
    <xf numFmtId="0" fontId="13" fillId="21" borderId="12" xfId="0" applyFont="1" applyFill="1" applyBorder="1" applyAlignment="1">
      <alignment horizontal="center" vertical="center"/>
    </xf>
    <xf numFmtId="0" fontId="14" fillId="21" borderId="13" xfId="0" applyFont="1" applyFill="1" applyBorder="1" applyAlignment="1">
      <alignment horizontal="center" vertical="center"/>
    </xf>
    <xf numFmtId="14" fontId="12" fillId="20" borderId="14" xfId="0" applyNumberFormat="1" applyFont="1" applyFill="1" applyBorder="1" applyAlignment="1">
      <alignment horizontal="center" vertical="center"/>
    </xf>
    <xf numFmtId="180" fontId="12" fillId="0" borderId="15" xfId="0" applyNumberFormat="1" applyFont="1" applyBorder="1" applyAlignment="1">
      <alignment horizontal="center" vertical="center"/>
    </xf>
    <xf numFmtId="178" fontId="12" fillId="0" borderId="0" xfId="0" applyNumberFormat="1" applyFont="1" applyBorder="1" applyAlignment="1">
      <alignment vertical="center"/>
    </xf>
    <xf numFmtId="14" fontId="12" fillId="0" borderId="0" xfId="0" applyNumberFormat="1" applyFont="1" applyBorder="1" applyAlignment="1">
      <alignment vertical="center"/>
    </xf>
    <xf numFmtId="0" fontId="14" fillId="21" borderId="11" xfId="0" applyNumberFormat="1" applyFont="1" applyFill="1" applyBorder="1" applyAlignment="1">
      <alignment horizontal="center" vertical="center"/>
    </xf>
    <xf numFmtId="179" fontId="12" fillId="20" borderId="16" xfId="0" applyNumberFormat="1" applyFont="1" applyFill="1" applyBorder="1" applyAlignment="1">
      <alignment horizontal="center" vertical="center"/>
    </xf>
    <xf numFmtId="0" fontId="12" fillId="22" borderId="17" xfId="0" applyFont="1" applyFill="1" applyBorder="1" applyAlignment="1">
      <alignment vertical="center"/>
    </xf>
    <xf numFmtId="0" fontId="14" fillId="22" borderId="17" xfId="0" applyFont="1" applyFill="1" applyBorder="1" applyAlignment="1">
      <alignment vertical="center"/>
    </xf>
    <xf numFmtId="0" fontId="14" fillId="21" borderId="16" xfId="0" applyNumberFormat="1" applyFont="1" applyFill="1" applyBorder="1" applyAlignment="1">
      <alignment horizontal="center" vertical="center"/>
    </xf>
    <xf numFmtId="0" fontId="14" fillId="21" borderId="10" xfId="0" applyNumberFormat="1" applyFont="1" applyFill="1" applyBorder="1" applyAlignment="1">
      <alignment horizontal="center" vertical="center"/>
    </xf>
    <xf numFmtId="0" fontId="11" fillId="22" borderId="17" xfId="0" applyFont="1" applyFill="1" applyBorder="1" applyAlignment="1">
      <alignment vertical="center"/>
    </xf>
    <xf numFmtId="0" fontId="0" fillId="0" borderId="0" xfId="0" applyBorder="1" applyAlignment="1">
      <alignment vertical="center"/>
    </xf>
    <xf numFmtId="0" fontId="0" fillId="0" borderId="18" xfId="0" applyBorder="1" applyAlignment="1">
      <alignment vertical="center"/>
    </xf>
    <xf numFmtId="0" fontId="0" fillId="0" borderId="15" xfId="0" applyBorder="1" applyAlignment="1">
      <alignment vertical="center"/>
    </xf>
    <xf numFmtId="0" fontId="33" fillId="24" borderId="15" xfId="0" applyFont="1" applyFill="1" applyBorder="1" applyAlignment="1">
      <alignment vertical="center"/>
    </xf>
    <xf numFmtId="0" fontId="0" fillId="0" borderId="14"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34" fillId="25" borderId="12" xfId="0" applyFont="1" applyFill="1" applyBorder="1" applyAlignment="1">
      <alignment vertical="center"/>
    </xf>
    <xf numFmtId="0" fontId="34" fillId="25" borderId="13" xfId="0" applyFont="1" applyFill="1" applyBorder="1" applyAlignment="1">
      <alignment vertical="center"/>
    </xf>
    <xf numFmtId="0" fontId="34" fillId="25" borderId="21" xfId="0" applyFont="1" applyFill="1" applyBorder="1" applyAlignment="1">
      <alignment vertical="center"/>
    </xf>
    <xf numFmtId="0" fontId="0" fillId="25" borderId="15" xfId="0" applyFill="1" applyBorder="1" applyAlignment="1">
      <alignment vertical="center"/>
    </xf>
    <xf numFmtId="0" fontId="0" fillId="25" borderId="0" xfId="0" applyFill="1" applyBorder="1" applyAlignment="1">
      <alignment vertical="center"/>
    </xf>
    <xf numFmtId="0" fontId="0" fillId="25" borderId="18" xfId="0" applyFill="1" applyBorder="1" applyAlignment="1">
      <alignment vertical="center"/>
    </xf>
    <xf numFmtId="0" fontId="0" fillId="25" borderId="14" xfId="0" applyFill="1" applyBorder="1" applyAlignment="1">
      <alignment vertical="center"/>
    </xf>
    <xf numFmtId="0" fontId="0" fillId="25" borderId="19" xfId="0" applyFill="1" applyBorder="1" applyAlignment="1">
      <alignment vertical="center"/>
    </xf>
    <xf numFmtId="0" fontId="0" fillId="25" borderId="20" xfId="0" applyFill="1" applyBorder="1" applyAlignment="1">
      <alignment vertical="center"/>
    </xf>
    <xf numFmtId="0" fontId="37" fillId="25" borderId="0" xfId="0" applyFont="1" applyFill="1" applyBorder="1" applyAlignment="1">
      <alignment vertical="center"/>
    </xf>
    <xf numFmtId="0" fontId="39" fillId="25" borderId="0" xfId="0" applyFont="1" applyFill="1" applyBorder="1" applyAlignment="1">
      <alignment vertical="center"/>
    </xf>
    <xf numFmtId="0" fontId="40" fillId="0" borderId="15" xfId="0" applyFont="1" applyBorder="1" applyAlignment="1">
      <alignment vertical="center"/>
    </xf>
    <xf numFmtId="0" fontId="41" fillId="0" borderId="15" xfId="0" applyFont="1" applyBorder="1" applyAlignment="1">
      <alignment vertical="center"/>
    </xf>
    <xf numFmtId="0" fontId="41" fillId="0" borderId="0" xfId="0" applyFont="1" applyBorder="1" applyAlignment="1">
      <alignment vertical="center"/>
    </xf>
    <xf numFmtId="0" fontId="41" fillId="0" borderId="18" xfId="0" applyFont="1" applyBorder="1" applyAlignment="1">
      <alignment vertical="center"/>
    </xf>
    <xf numFmtId="0" fontId="40" fillId="0" borderId="0" xfId="0" applyFont="1" applyBorder="1" applyAlignment="1">
      <alignment vertical="center"/>
    </xf>
    <xf numFmtId="0" fontId="40" fillId="0" borderId="18" xfId="0" applyFont="1" applyBorder="1" applyAlignment="1">
      <alignment vertical="center"/>
    </xf>
    <xf numFmtId="0" fontId="40" fillId="0" borderId="11" xfId="0" applyFont="1" applyBorder="1" applyAlignment="1">
      <alignment horizontal="center" vertical="center" wrapText="1"/>
    </xf>
    <xf numFmtId="10" fontId="12" fillId="20" borderId="19" xfId="0" applyNumberFormat="1" applyFont="1" applyFill="1" applyBorder="1" applyAlignment="1">
      <alignment horizontal="center" vertical="center"/>
    </xf>
    <xf numFmtId="0" fontId="0" fillId="24" borderId="0" xfId="0" applyFill="1" applyAlignment="1">
      <alignment vertical="center"/>
    </xf>
    <xf numFmtId="0" fontId="43" fillId="25" borderId="0" xfId="0" applyFont="1" applyFill="1" applyBorder="1" applyAlignment="1">
      <alignment vertical="center"/>
    </xf>
    <xf numFmtId="0" fontId="46" fillId="25" borderId="0" xfId="0" applyFont="1" applyFill="1" applyBorder="1" applyAlignment="1">
      <alignment horizontal="center" vertical="center"/>
    </xf>
    <xf numFmtId="0" fontId="45" fillId="26" borderId="0" xfId="0" applyFont="1" applyFill="1" applyBorder="1" applyAlignment="1">
      <alignment vertical="center"/>
    </xf>
    <xf numFmtId="0" fontId="9" fillId="26" borderId="16" xfId="0" applyFont="1" applyFill="1" applyBorder="1" applyAlignment="1">
      <alignment vertical="center"/>
    </xf>
    <xf numFmtId="0" fontId="0" fillId="26" borderId="22" xfId="0" applyFill="1" applyBorder="1" applyAlignment="1">
      <alignment vertical="center"/>
    </xf>
    <xf numFmtId="0" fontId="38" fillId="26" borderId="22" xfId="0" applyFont="1" applyFill="1" applyBorder="1" applyAlignment="1">
      <alignment vertical="center"/>
    </xf>
    <xf numFmtId="0" fontId="0" fillId="26" borderId="10" xfId="0" applyFill="1" applyBorder="1" applyAlignment="1">
      <alignment vertical="center"/>
    </xf>
    <xf numFmtId="0" fontId="46" fillId="25" borderId="15" xfId="0" applyFont="1" applyFill="1" applyBorder="1" applyAlignment="1">
      <alignment horizontal="center" vertical="center"/>
    </xf>
    <xf numFmtId="0" fontId="46" fillId="25" borderId="18" xfId="0" applyFont="1" applyFill="1" applyBorder="1" applyAlignment="1">
      <alignment vertical="center"/>
    </xf>
    <xf numFmtId="180" fontId="12" fillId="0" borderId="19" xfId="0" applyNumberFormat="1" applyFont="1" applyBorder="1" applyAlignment="1">
      <alignment horizontal="center" vertical="center"/>
    </xf>
    <xf numFmtId="0" fontId="37" fillId="25" borderId="19" xfId="0" applyFont="1" applyFill="1" applyBorder="1" applyAlignment="1">
      <alignment vertical="center"/>
    </xf>
    <xf numFmtId="0" fontId="16" fillId="25" borderId="0" xfId="0" applyFont="1" applyFill="1" applyBorder="1" applyAlignment="1">
      <alignment vertical="center"/>
    </xf>
    <xf numFmtId="0" fontId="79" fillId="0" borderId="0" xfId="0" applyFont="1" applyAlignment="1">
      <alignment vertical="center"/>
    </xf>
    <xf numFmtId="0" fontId="12" fillId="0" borderId="0" xfId="0" applyFont="1" applyAlignment="1">
      <alignment horizontal="left" vertical="center"/>
    </xf>
    <xf numFmtId="0" fontId="80" fillId="0" borderId="0" xfId="0" applyFont="1" applyAlignment="1">
      <alignment vertical="center"/>
    </xf>
    <xf numFmtId="0" fontId="51" fillId="25" borderId="0" xfId="0" applyFont="1" applyFill="1" applyBorder="1" applyAlignment="1">
      <alignment vertical="center"/>
    </xf>
    <xf numFmtId="0" fontId="81" fillId="0" borderId="0" xfId="0" applyFont="1" applyAlignment="1">
      <alignment vertical="center"/>
    </xf>
    <xf numFmtId="0" fontId="76" fillId="0" borderId="0" xfId="0" applyFont="1" applyAlignment="1">
      <alignment vertical="center"/>
    </xf>
    <xf numFmtId="0" fontId="0" fillId="29" borderId="0" xfId="0" applyFill="1" applyBorder="1" applyAlignment="1">
      <alignment vertical="center"/>
    </xf>
    <xf numFmtId="0" fontId="0" fillId="30" borderId="0" xfId="0" applyFill="1" applyBorder="1" applyAlignment="1">
      <alignment vertical="center"/>
    </xf>
    <xf numFmtId="0" fontId="0" fillId="30" borderId="18" xfId="0" applyFill="1" applyBorder="1" applyAlignment="1">
      <alignment vertical="center"/>
    </xf>
    <xf numFmtId="0" fontId="41" fillId="25" borderId="0" xfId="0" applyFont="1" applyFill="1" applyBorder="1" applyAlignment="1">
      <alignment vertical="center"/>
    </xf>
    <xf numFmtId="179" fontId="82" fillId="23" borderId="11" xfId="0" applyNumberFormat="1" applyFont="1" applyFill="1" applyBorder="1" applyAlignment="1">
      <alignment horizontal="right" vertical="center"/>
    </xf>
    <xf numFmtId="181" fontId="4" fillId="0" borderId="0" xfId="0" applyNumberFormat="1" applyFont="1" applyAlignment="1">
      <alignment horizontal="right" vertical="center"/>
    </xf>
    <xf numFmtId="178" fontId="12" fillId="0" borderId="0" xfId="0" applyNumberFormat="1" applyFont="1" applyAlignment="1">
      <alignment horizontal="center" vertical="center"/>
    </xf>
    <xf numFmtId="0" fontId="4" fillId="0" borderId="0" xfId="0" applyNumberFormat="1" applyFont="1" applyAlignment="1">
      <alignment horizontal="right" vertical="center"/>
    </xf>
    <xf numFmtId="0" fontId="16" fillId="28" borderId="0" xfId="132" applyFont="1" applyFill="1" applyAlignment="1">
      <alignment vertical="center"/>
    </xf>
    <xf numFmtId="0" fontId="84" fillId="0" borderId="0" xfId="132" applyFont="1" applyAlignment="1">
      <alignment vertical="center"/>
    </xf>
    <xf numFmtId="0" fontId="84" fillId="28" borderId="0" xfId="132" applyFont="1" applyFill="1" applyAlignment="1">
      <alignment vertical="center"/>
    </xf>
    <xf numFmtId="0" fontId="3" fillId="28" borderId="0" xfId="132" applyFill="1" applyAlignment="1">
      <alignment vertical="center"/>
    </xf>
    <xf numFmtId="0" fontId="16" fillId="0" borderId="0" xfId="132" applyFont="1" applyAlignment="1">
      <alignment vertical="center"/>
    </xf>
    <xf numFmtId="0" fontId="86" fillId="0" borderId="0" xfId="132" applyFont="1" applyAlignment="1">
      <alignment vertical="center"/>
    </xf>
    <xf numFmtId="0" fontId="86" fillId="28" borderId="0" xfId="132" applyFont="1" applyFill="1" applyAlignment="1">
      <alignment vertical="center"/>
    </xf>
    <xf numFmtId="0" fontId="81" fillId="0" borderId="0" xfId="132" applyFont="1" applyAlignment="1">
      <alignment vertical="center"/>
    </xf>
    <xf numFmtId="49" fontId="16" fillId="19" borderId="0" xfId="133" applyNumberFormat="1" applyFont="1" applyFill="1" applyAlignment="1">
      <alignment vertical="center" wrapText="1"/>
    </xf>
    <xf numFmtId="0" fontId="16" fillId="19" borderId="0" xfId="132" applyFont="1" applyFill="1" applyBorder="1" applyAlignment="1">
      <alignment vertical="center"/>
    </xf>
    <xf numFmtId="0" fontId="12" fillId="0" borderId="0" xfId="132" applyFont="1" applyAlignment="1">
      <alignment vertical="center"/>
    </xf>
    <xf numFmtId="0" fontId="16" fillId="19" borderId="0" xfId="132" applyFont="1" applyFill="1" applyAlignment="1">
      <alignment vertical="center"/>
    </xf>
    <xf numFmtId="0" fontId="43" fillId="0" borderId="0" xfId="110" applyNumberFormat="1" applyFont="1" applyAlignment="1"/>
    <xf numFmtId="0" fontId="12" fillId="0" borderId="0" xfId="113" applyNumberFormat="1" applyFont="1"/>
    <xf numFmtId="0" fontId="3" fillId="0" borderId="0" xfId="132" applyFont="1" applyAlignment="1">
      <alignment vertical="center"/>
    </xf>
    <xf numFmtId="183" fontId="4" fillId="19" borderId="28" xfId="115" applyNumberFormat="1" applyFont="1" applyFill="1" applyBorder="1" applyAlignment="1">
      <alignment horizontal="center"/>
    </xf>
    <xf numFmtId="0" fontId="12" fillId="0" borderId="0" xfId="132" applyFont="1" applyFill="1" applyAlignment="1">
      <alignment vertical="center"/>
    </xf>
    <xf numFmtId="49" fontId="12" fillId="0" borderId="0" xfId="133" applyNumberFormat="1" applyFont="1" applyFill="1" applyAlignment="1">
      <alignment vertical="center" wrapText="1"/>
    </xf>
    <xf numFmtId="0" fontId="88" fillId="0" borderId="29" xfId="132" applyFont="1" applyFill="1" applyBorder="1" applyAlignment="1">
      <alignment horizontal="center" vertical="center"/>
    </xf>
    <xf numFmtId="0" fontId="88" fillId="0" borderId="27" xfId="132" applyFont="1" applyFill="1" applyBorder="1" applyAlignment="1">
      <alignment horizontal="center" vertical="center"/>
    </xf>
    <xf numFmtId="180" fontId="89" fillId="19" borderId="0" xfId="132" applyNumberFormat="1" applyFont="1" applyFill="1" applyBorder="1" applyAlignment="1">
      <alignment horizontal="center" vertical="center"/>
    </xf>
    <xf numFmtId="180" fontId="12" fillId="19" borderId="0" xfId="132" applyNumberFormat="1" applyFont="1" applyFill="1" applyBorder="1" applyAlignment="1">
      <alignment horizontal="center" vertical="center"/>
    </xf>
    <xf numFmtId="0" fontId="12" fillId="0" borderId="0" xfId="132" applyFont="1" applyAlignment="1">
      <alignment horizontal="right" vertical="center"/>
    </xf>
    <xf numFmtId="0" fontId="32" fillId="28" borderId="0" xfId="132" applyFont="1" applyFill="1" applyAlignment="1">
      <alignment vertical="center"/>
    </xf>
    <xf numFmtId="0" fontId="90" fillId="0" borderId="0" xfId="134" applyFont="1" applyAlignment="1">
      <alignment horizontal="center" vertical="center"/>
    </xf>
    <xf numFmtId="0" fontId="90" fillId="0" borderId="0" xfId="134" applyFont="1" applyAlignment="1">
      <alignment horizontal="center" vertical="top"/>
    </xf>
    <xf numFmtId="184" fontId="90" fillId="0" borderId="0" xfId="134" applyNumberFormat="1" applyFont="1" applyAlignment="1">
      <alignment horizontal="center" vertical="top"/>
    </xf>
    <xf numFmtId="4" fontId="90" fillId="0" borderId="0" xfId="134" applyNumberFormat="1" applyFont="1" applyAlignment="1">
      <alignment horizontal="center" vertical="top"/>
    </xf>
    <xf numFmtId="182" fontId="83" fillId="31" borderId="11" xfId="0" applyNumberFormat="1" applyFont="1" applyFill="1" applyBorder="1" applyAlignment="1">
      <alignment horizontal="center" vertical="center" wrapText="1"/>
    </xf>
    <xf numFmtId="182" fontId="91" fillId="31" borderId="11" xfId="0" applyNumberFormat="1" applyFont="1" applyFill="1" applyBorder="1" applyAlignment="1">
      <alignment horizontal="center" vertical="center" wrapText="1"/>
    </xf>
    <xf numFmtId="183" fontId="4" fillId="19" borderId="29" xfId="115" applyNumberFormat="1" applyFont="1" applyFill="1" applyBorder="1" applyAlignment="1">
      <alignment horizontal="center"/>
    </xf>
    <xf numFmtId="0" fontId="32" fillId="28" borderId="0" xfId="132" applyFont="1" applyFill="1" applyBorder="1" applyAlignment="1">
      <alignment horizontal="left" vertical="center" wrapText="1"/>
    </xf>
    <xf numFmtId="0" fontId="12" fillId="28" borderId="0" xfId="132" applyFont="1" applyFill="1" applyBorder="1" applyAlignment="1">
      <alignment horizontal="left" vertical="center" wrapText="1"/>
    </xf>
    <xf numFmtId="0" fontId="10" fillId="0" borderId="0" xfId="132" applyFont="1" applyAlignment="1">
      <alignment vertical="center"/>
    </xf>
    <xf numFmtId="0" fontId="92" fillId="28" borderId="0" xfId="132" applyFont="1" applyFill="1" applyAlignment="1">
      <alignment vertical="center"/>
    </xf>
    <xf numFmtId="0" fontId="10" fillId="28" borderId="0" xfId="132" applyFont="1" applyFill="1" applyAlignment="1">
      <alignment vertical="center"/>
    </xf>
    <xf numFmtId="185" fontId="90" fillId="0" borderId="11" xfId="0" applyNumberFormat="1" applyFont="1" applyBorder="1" applyAlignment="1">
      <alignment horizontal="center" vertical="top"/>
    </xf>
    <xf numFmtId="4" fontId="90" fillId="0" borderId="11" xfId="0" applyNumberFormat="1" applyFont="1" applyBorder="1" applyAlignment="1">
      <alignment horizontal="center" vertical="top"/>
    </xf>
    <xf numFmtId="185" fontId="90" fillId="0" borderId="0" xfId="0" applyNumberFormat="1" applyFont="1" applyAlignment="1">
      <alignment horizontal="center" vertical="top"/>
    </xf>
    <xf numFmtId="4" fontId="90" fillId="0" borderId="0" xfId="0" applyNumberFormat="1" applyFont="1" applyAlignment="1">
      <alignment horizontal="center" vertical="top"/>
    </xf>
    <xf numFmtId="185" fontId="94" fillId="0" borderId="0" xfId="0" applyNumberFormat="1" applyFont="1" applyAlignment="1">
      <alignment horizontal="center" vertical="top"/>
    </xf>
    <xf numFmtId="0" fontId="32" fillId="0" borderId="0" xfId="0" applyFont="1" applyAlignment="1">
      <alignment horizontal="center" vertical="center" wrapText="1"/>
    </xf>
    <xf numFmtId="185" fontId="90" fillId="0" borderId="38" xfId="0" applyNumberFormat="1" applyFont="1" applyBorder="1" applyAlignment="1">
      <alignment horizontal="center" vertical="top"/>
    </xf>
    <xf numFmtId="4" fontId="90" fillId="0" borderId="38" xfId="0" applyNumberFormat="1" applyFont="1" applyBorder="1" applyAlignment="1">
      <alignment horizontal="center" vertical="top"/>
    </xf>
    <xf numFmtId="4" fontId="90" fillId="0" borderId="29" xfId="0" applyNumberFormat="1" applyFont="1" applyBorder="1" applyAlignment="1">
      <alignment horizontal="center" vertical="center"/>
    </xf>
    <xf numFmtId="4" fontId="90" fillId="0" borderId="14" xfId="0" applyNumberFormat="1" applyFont="1" applyBorder="1" applyAlignment="1">
      <alignment horizontal="center" vertical="top"/>
    </xf>
    <xf numFmtId="4" fontId="90" fillId="0" borderId="16" xfId="0" applyNumberFormat="1" applyFont="1" applyBorder="1" applyAlignment="1">
      <alignment horizontal="center" vertical="top"/>
    </xf>
    <xf numFmtId="0" fontId="0" fillId="0" borderId="0" xfId="0" applyAlignment="1">
      <alignment horizontal="center" vertical="center"/>
    </xf>
    <xf numFmtId="186" fontId="90" fillId="0" borderId="29" xfId="0" applyNumberFormat="1" applyFont="1" applyBorder="1" applyAlignment="1">
      <alignment horizontal="center" vertical="center"/>
    </xf>
    <xf numFmtId="0" fontId="0" fillId="0" borderId="29" xfId="0" applyBorder="1" applyAlignment="1">
      <alignment horizontal="center" vertical="center"/>
    </xf>
    <xf numFmtId="0" fontId="32" fillId="0" borderId="29" xfId="0" applyFont="1" applyBorder="1" applyAlignment="1">
      <alignment horizontal="center" vertical="center"/>
    </xf>
    <xf numFmtId="185" fontId="93" fillId="0" borderId="29" xfId="0" applyNumberFormat="1" applyFont="1" applyBorder="1" applyAlignment="1">
      <alignment horizontal="center" vertical="center"/>
    </xf>
    <xf numFmtId="0" fontId="32" fillId="0" borderId="29" xfId="0" applyFont="1" applyBorder="1" applyAlignment="1">
      <alignment horizontal="center" vertical="center" wrapText="1"/>
    </xf>
    <xf numFmtId="187" fontId="90" fillId="0" borderId="29" xfId="0" applyNumberFormat="1" applyFont="1" applyBorder="1" applyAlignment="1">
      <alignment horizontal="center" vertical="center"/>
    </xf>
    <xf numFmtId="4" fontId="90" fillId="0" borderId="39" xfId="0" applyNumberFormat="1" applyFont="1" applyBorder="1" applyAlignment="1">
      <alignment horizontal="center" vertical="top"/>
    </xf>
    <xf numFmtId="49" fontId="11" fillId="28" borderId="0" xfId="0" applyNumberFormat="1" applyFont="1" applyFill="1" applyBorder="1" applyAlignment="1">
      <alignment horizontal="left" vertical="center"/>
    </xf>
    <xf numFmtId="0" fontId="32" fillId="0" borderId="11" xfId="0" applyFont="1" applyBorder="1" applyAlignment="1">
      <alignment horizontal="center" vertical="center"/>
    </xf>
    <xf numFmtId="182" fontId="95" fillId="31" borderId="11" xfId="0" applyNumberFormat="1" applyFont="1" applyFill="1" applyBorder="1" applyAlignment="1">
      <alignment horizontal="center" vertical="center" wrapText="1"/>
    </xf>
    <xf numFmtId="188" fontId="4" fillId="0" borderId="0" xfId="0" applyNumberFormat="1" applyFont="1" applyAlignment="1">
      <alignment horizontal="right" vertical="center"/>
    </xf>
    <xf numFmtId="14" fontId="32" fillId="0" borderId="0" xfId="0" applyNumberFormat="1" applyFont="1" applyAlignment="1">
      <alignment horizontal="center" vertical="center"/>
    </xf>
    <xf numFmtId="14" fontId="32" fillId="0" borderId="11" xfId="0" applyNumberFormat="1" applyFont="1" applyBorder="1" applyAlignment="1">
      <alignment horizontal="center" vertical="center"/>
    </xf>
    <xf numFmtId="0" fontId="90" fillId="0" borderId="11" xfId="134" applyFont="1" applyBorder="1" applyAlignment="1">
      <alignment horizontal="center" vertical="center"/>
    </xf>
    <xf numFmtId="4" fontId="90" fillId="0" borderId="11" xfId="134" applyNumberFormat="1" applyFont="1" applyBorder="1" applyAlignment="1">
      <alignment horizontal="center" vertical="center"/>
    </xf>
    <xf numFmtId="0" fontId="3" fillId="28" borderId="0" xfId="132" applyFill="1" applyAlignment="1">
      <alignment vertical="top"/>
    </xf>
    <xf numFmtId="0" fontId="32" fillId="0" borderId="0" xfId="0" applyFont="1" applyBorder="1" applyAlignment="1">
      <alignment horizontal="center" vertical="center"/>
    </xf>
    <xf numFmtId="0" fontId="90" fillId="0" borderId="0" xfId="134" applyFont="1" applyBorder="1" applyAlignment="1">
      <alignment horizontal="center" vertical="center"/>
    </xf>
    <xf numFmtId="14" fontId="32" fillId="0" borderId="0" xfId="0" applyNumberFormat="1" applyFont="1" applyBorder="1" applyAlignment="1">
      <alignment horizontal="center" vertical="center"/>
    </xf>
    <xf numFmtId="4" fontId="90" fillId="0" borderId="0" xfId="134" applyNumberFormat="1" applyFont="1" applyBorder="1" applyAlignment="1">
      <alignment horizontal="center" vertical="center" wrapText="1"/>
    </xf>
    <xf numFmtId="4" fontId="90" fillId="0" borderId="0" xfId="134" applyNumberFormat="1" applyFont="1" applyBorder="1" applyAlignment="1">
      <alignment horizontal="center" vertical="center"/>
    </xf>
    <xf numFmtId="0" fontId="90" fillId="0" borderId="11" xfId="134" quotePrefix="1" applyFont="1" applyBorder="1" applyAlignment="1">
      <alignment horizontal="center" vertical="center"/>
    </xf>
    <xf numFmtId="184" fontId="90" fillId="0" borderId="11" xfId="134" applyNumberFormat="1" applyFont="1" applyBorder="1" applyAlignment="1">
      <alignment horizontal="center" vertical="center"/>
    </xf>
    <xf numFmtId="0" fontId="90" fillId="0" borderId="11" xfId="0" applyFont="1" applyBorder="1" applyAlignment="1">
      <alignment horizontal="center" vertical="top"/>
    </xf>
    <xf numFmtId="0" fontId="90" fillId="0" borderId="11" xfId="0" applyFont="1" applyBorder="1" applyAlignment="1">
      <alignment horizontal="center" vertical="center"/>
    </xf>
    <xf numFmtId="188" fontId="90" fillId="0" borderId="11" xfId="0" applyNumberFormat="1" applyFont="1" applyBorder="1" applyAlignment="1">
      <alignment horizontal="center" vertical="center"/>
    </xf>
    <xf numFmtId="188" fontId="90" fillId="0" borderId="11" xfId="0" applyNumberFormat="1" applyFont="1" applyBorder="1" applyAlignment="1">
      <alignment horizontal="center" vertical="center" wrapText="1"/>
    </xf>
    <xf numFmtId="183" fontId="87" fillId="33" borderId="40" xfId="115" applyNumberFormat="1" applyFont="1" applyFill="1" applyBorder="1" applyAlignment="1">
      <alignment horizontal="center"/>
    </xf>
    <xf numFmtId="183" fontId="87" fillId="33" borderId="41" xfId="115" applyNumberFormat="1" applyFont="1" applyFill="1" applyBorder="1" applyAlignment="1">
      <alignment horizontal="center"/>
    </xf>
    <xf numFmtId="0" fontId="84" fillId="28" borderId="0" xfId="132" applyFont="1" applyFill="1" applyAlignment="1">
      <alignment vertical="top"/>
    </xf>
    <xf numFmtId="0" fontId="35" fillId="0" borderId="0" xfId="0" applyFont="1" applyBorder="1" applyAlignment="1">
      <alignment horizontal="center" vertical="center"/>
    </xf>
    <xf numFmtId="0" fontId="35" fillId="0" borderId="18" xfId="0" applyFont="1" applyBorder="1" applyAlignment="1">
      <alignment horizontal="center" vertical="center"/>
    </xf>
    <xf numFmtId="0" fontId="46" fillId="25" borderId="15" xfId="0" applyFont="1" applyFill="1" applyBorder="1" applyAlignment="1">
      <alignment horizontal="center" vertical="center"/>
    </xf>
    <xf numFmtId="0" fontId="46" fillId="25" borderId="0" xfId="0" applyFont="1" applyFill="1" applyBorder="1" applyAlignment="1">
      <alignment horizontal="center" vertical="center"/>
    </xf>
    <xf numFmtId="0" fontId="46" fillId="25" borderId="18" xfId="0" applyFont="1" applyFill="1" applyBorder="1" applyAlignment="1">
      <alignment horizontal="center" vertical="center"/>
    </xf>
    <xf numFmtId="0" fontId="0" fillId="0" borderId="0" xfId="0" applyBorder="1" applyAlignment="1">
      <alignment horizontal="center" vertical="center"/>
    </xf>
    <xf numFmtId="14" fontId="3" fillId="0" borderId="15" xfId="0" applyNumberFormat="1" applyFont="1" applyBorder="1" applyAlignment="1">
      <alignment horizontal="center" vertical="center"/>
    </xf>
    <xf numFmtId="0" fontId="16" fillId="0" borderId="0" xfId="0" applyFont="1" applyBorder="1" applyAlignment="1">
      <alignment vertical="center"/>
    </xf>
    <xf numFmtId="0" fontId="16" fillId="0" borderId="18" xfId="0" applyFont="1" applyBorder="1" applyAlignment="1">
      <alignment vertical="center"/>
    </xf>
    <xf numFmtId="14" fontId="42" fillId="26" borderId="22" xfId="0" applyNumberFormat="1" applyFont="1" applyFill="1" applyBorder="1" applyAlignment="1">
      <alignment horizontal="center" vertical="center"/>
    </xf>
    <xf numFmtId="0" fontId="42" fillId="26" borderId="22" xfId="0" applyFont="1" applyFill="1" applyBorder="1" applyAlignment="1">
      <alignment horizontal="center" vertical="center"/>
    </xf>
    <xf numFmtId="0" fontId="42" fillId="26" borderId="10" xfId="0" applyFont="1" applyFill="1" applyBorder="1" applyAlignment="1">
      <alignment horizontal="center" vertical="center"/>
    </xf>
    <xf numFmtId="0" fontId="36" fillId="0" borderId="13" xfId="0" applyFont="1" applyBorder="1" applyAlignment="1">
      <alignment horizontal="center" vertical="center"/>
    </xf>
    <xf numFmtId="0" fontId="36" fillId="0" borderId="21" xfId="0" applyFont="1" applyBorder="1" applyAlignment="1">
      <alignment horizontal="center" vertical="center"/>
    </xf>
    <xf numFmtId="0" fontId="36" fillId="0" borderId="0" xfId="0" applyFont="1" applyBorder="1" applyAlignment="1">
      <alignment horizontal="center" vertical="center"/>
    </xf>
    <xf numFmtId="0" fontId="36" fillId="0" borderId="18" xfId="0" applyFont="1" applyBorder="1" applyAlignment="1">
      <alignment horizontal="center" vertical="center"/>
    </xf>
    <xf numFmtId="0" fontId="72" fillId="0" borderId="15" xfId="0" applyFont="1" applyBorder="1" applyAlignment="1">
      <alignment horizontal="center" vertical="center"/>
    </xf>
    <xf numFmtId="0" fontId="72" fillId="0" borderId="0" xfId="0" applyFont="1" applyBorder="1" applyAlignment="1">
      <alignment horizontal="center" vertical="center"/>
    </xf>
    <xf numFmtId="0" fontId="72" fillId="0" borderId="18" xfId="0" applyFont="1" applyBorder="1" applyAlignment="1">
      <alignment horizontal="center" vertical="center"/>
    </xf>
    <xf numFmtId="177" fontId="15" fillId="23" borderId="11" xfId="0" applyNumberFormat="1" applyFont="1" applyFill="1" applyBorder="1" applyAlignment="1">
      <alignment horizontal="center" vertical="center"/>
    </xf>
    <xf numFmtId="177" fontId="15" fillId="23" borderId="16" xfId="0" applyNumberFormat="1" applyFont="1" applyFill="1" applyBorder="1" applyAlignment="1">
      <alignment horizontal="center" vertical="center"/>
    </xf>
    <xf numFmtId="177" fontId="15" fillId="23" borderId="10" xfId="0" applyNumberFormat="1" applyFont="1" applyFill="1" applyBorder="1" applyAlignment="1">
      <alignment horizontal="center" vertical="center"/>
    </xf>
    <xf numFmtId="0" fontId="53" fillId="27" borderId="0" xfId="0" applyFont="1" applyFill="1" applyBorder="1" applyAlignment="1">
      <alignment horizontal="center" vertical="center"/>
    </xf>
    <xf numFmtId="0" fontId="11" fillId="0" borderId="0" xfId="0" applyFont="1" applyBorder="1" applyAlignment="1">
      <alignment horizontal="center" vertical="center"/>
    </xf>
    <xf numFmtId="0" fontId="75" fillId="0" borderId="0" xfId="0" applyFont="1" applyBorder="1" applyAlignment="1">
      <alignment horizontal="center" vertical="center"/>
    </xf>
    <xf numFmtId="0" fontId="10" fillId="0" borderId="0" xfId="0" applyFont="1" applyBorder="1" applyAlignment="1">
      <alignment horizontal="center" vertical="center"/>
    </xf>
    <xf numFmtId="0" fontId="53" fillId="21" borderId="25" xfId="132" applyFont="1" applyFill="1" applyBorder="1" applyAlignment="1">
      <alignment horizontal="center" vertical="center"/>
    </xf>
    <xf numFmtId="0" fontId="53" fillId="21" borderId="24" xfId="132" applyFont="1" applyFill="1" applyBorder="1" applyAlignment="1">
      <alignment horizontal="center" vertical="center"/>
    </xf>
    <xf numFmtId="0" fontId="53" fillId="21" borderId="23" xfId="132" applyFont="1" applyFill="1" applyBorder="1" applyAlignment="1">
      <alignment horizontal="center" vertical="center"/>
    </xf>
    <xf numFmtId="0" fontId="10" fillId="0" borderId="0" xfId="132" applyFont="1" applyBorder="1" applyAlignment="1">
      <alignment horizontal="center" vertical="center"/>
    </xf>
    <xf numFmtId="0" fontId="11" fillId="0" borderId="0" xfId="132" applyFont="1" applyBorder="1" applyAlignment="1">
      <alignment horizontal="center" vertical="center"/>
    </xf>
    <xf numFmtId="0" fontId="88" fillId="0" borderId="35" xfId="132" applyFont="1" applyFill="1" applyBorder="1" applyAlignment="1">
      <alignment horizontal="center" vertical="center"/>
    </xf>
    <xf numFmtId="0" fontId="88" fillId="0" borderId="27" xfId="132" applyFont="1" applyFill="1" applyBorder="1" applyAlignment="1">
      <alignment horizontal="center" vertical="center"/>
    </xf>
    <xf numFmtId="0" fontId="88" fillId="0" borderId="37" xfId="132" applyFont="1" applyFill="1" applyBorder="1" applyAlignment="1">
      <alignment horizontal="center" vertical="center"/>
    </xf>
    <xf numFmtId="0" fontId="88" fillId="0" borderId="36" xfId="132" applyFont="1" applyFill="1" applyBorder="1" applyAlignment="1">
      <alignment horizontal="center" vertical="center"/>
    </xf>
    <xf numFmtId="0" fontId="88" fillId="0" borderId="31" xfId="132" applyFont="1" applyFill="1" applyBorder="1" applyAlignment="1">
      <alignment horizontal="center" vertical="center"/>
    </xf>
    <xf numFmtId="0" fontId="88" fillId="0" borderId="30" xfId="132" applyFont="1" applyFill="1" applyBorder="1" applyAlignment="1">
      <alignment horizontal="center" vertical="center"/>
    </xf>
    <xf numFmtId="0" fontId="88" fillId="0" borderId="34" xfId="132" applyFont="1" applyFill="1" applyBorder="1" applyAlignment="1">
      <alignment horizontal="center" vertical="center"/>
    </xf>
    <xf numFmtId="0" fontId="88" fillId="0" borderId="33" xfId="132" applyFont="1" applyFill="1" applyBorder="1" applyAlignment="1">
      <alignment horizontal="center" vertical="center"/>
    </xf>
    <xf numFmtId="0" fontId="88" fillId="0" borderId="32" xfId="132" applyFont="1" applyFill="1" applyBorder="1" applyAlignment="1">
      <alignment horizontal="center" vertical="center"/>
    </xf>
    <xf numFmtId="4" fontId="90" fillId="0" borderId="29" xfId="0" applyNumberFormat="1" applyFont="1" applyBorder="1" applyAlignment="1">
      <alignment horizontal="center" vertical="top"/>
    </xf>
    <xf numFmtId="0" fontId="41" fillId="0" borderId="29" xfId="0" applyFont="1" applyBorder="1" applyAlignment="1">
      <alignment horizontal="center" vertical="center"/>
    </xf>
    <xf numFmtId="0" fontId="10" fillId="32" borderId="25" xfId="132" applyFont="1" applyFill="1" applyBorder="1" applyAlignment="1">
      <alignment horizontal="left" vertical="distributed" wrapText="1"/>
    </xf>
    <xf numFmtId="0" fontId="11" fillId="32" borderId="24" xfId="132" applyFont="1" applyFill="1" applyBorder="1" applyAlignment="1">
      <alignment horizontal="left" vertical="distributed" wrapText="1"/>
    </xf>
    <xf numFmtId="0" fontId="11" fillId="32" borderId="23" xfId="132" applyFont="1" applyFill="1" applyBorder="1" applyAlignment="1">
      <alignment horizontal="left" vertical="distributed" wrapText="1"/>
    </xf>
    <xf numFmtId="0" fontId="32" fillId="28" borderId="25" xfId="132" applyFont="1" applyFill="1" applyBorder="1" applyAlignment="1">
      <alignment horizontal="left" vertical="top" wrapText="1"/>
    </xf>
    <xf numFmtId="0" fontId="12" fillId="28" borderId="24" xfId="132" applyFont="1" applyFill="1" applyBorder="1" applyAlignment="1">
      <alignment horizontal="left" vertical="top" wrapText="1"/>
    </xf>
    <xf numFmtId="0" fontId="12" fillId="28" borderId="23" xfId="132" applyFont="1" applyFill="1" applyBorder="1" applyAlignment="1">
      <alignment horizontal="left" vertical="top" wrapText="1"/>
    </xf>
    <xf numFmtId="0" fontId="85" fillId="20" borderId="16" xfId="132" applyNumberFormat="1" applyFont="1" applyFill="1" applyBorder="1" applyAlignment="1">
      <alignment horizontal="left" vertical="center"/>
    </xf>
    <xf numFmtId="0" fontId="85" fillId="20" borderId="22" xfId="132" applyNumberFormat="1" applyFont="1" applyFill="1" applyBorder="1" applyAlignment="1">
      <alignment horizontal="left" vertical="center"/>
    </xf>
    <xf numFmtId="0" fontId="85" fillId="20" borderId="10" xfId="132" applyNumberFormat="1" applyFont="1" applyFill="1" applyBorder="1" applyAlignment="1">
      <alignment horizontal="left" vertical="center"/>
    </xf>
    <xf numFmtId="0" fontId="12" fillId="28" borderId="26" xfId="132" applyFont="1" applyFill="1" applyBorder="1" applyAlignment="1">
      <alignment horizontal="left" vertical="distributed" wrapText="1"/>
    </xf>
    <xf numFmtId="0" fontId="32" fillId="28" borderId="25" xfId="132" applyFont="1" applyFill="1" applyBorder="1" applyAlignment="1">
      <alignment horizontal="left" vertical="center" wrapText="1"/>
    </xf>
    <xf numFmtId="0" fontId="12" fillId="28" borderId="24" xfId="132" applyFont="1" applyFill="1" applyBorder="1" applyAlignment="1">
      <alignment horizontal="left" vertical="center" wrapText="1"/>
    </xf>
    <xf numFmtId="0" fontId="12" fillId="28" borderId="23" xfId="132" applyFont="1" applyFill="1" applyBorder="1" applyAlignment="1">
      <alignment horizontal="left" vertical="center" wrapText="1"/>
    </xf>
    <xf numFmtId="0" fontId="32" fillId="28" borderId="24" xfId="132" applyFont="1" applyFill="1" applyBorder="1" applyAlignment="1">
      <alignment horizontal="left" vertical="top" wrapText="1"/>
    </xf>
    <xf numFmtId="0" fontId="32" fillId="28" borderId="23" xfId="132" applyFont="1" applyFill="1" applyBorder="1" applyAlignment="1">
      <alignment horizontal="left" vertical="top" wrapText="1"/>
    </xf>
    <xf numFmtId="0" fontId="10" fillId="32" borderId="24" xfId="132" applyFont="1" applyFill="1" applyBorder="1" applyAlignment="1">
      <alignment horizontal="left" vertical="distributed" wrapText="1"/>
    </xf>
    <xf numFmtId="0" fontId="10" fillId="32" borderId="23" xfId="132" applyFont="1" applyFill="1" applyBorder="1" applyAlignment="1">
      <alignment horizontal="left" vertical="distributed" wrapText="1"/>
    </xf>
    <xf numFmtId="0" fontId="32" fillId="28" borderId="24" xfId="132" applyFont="1" applyFill="1" applyBorder="1" applyAlignment="1">
      <alignment horizontal="left" vertical="center" wrapText="1"/>
    </xf>
    <xf numFmtId="0" fontId="32" fillId="28" borderId="23" xfId="132" applyFont="1" applyFill="1" applyBorder="1" applyAlignment="1">
      <alignment horizontal="left" vertical="center" wrapText="1"/>
    </xf>
    <xf numFmtId="4" fontId="90" fillId="0" borderId="11" xfId="134" applyNumberFormat="1" applyFont="1" applyBorder="1" applyAlignment="1">
      <alignment horizontal="center" vertical="center" wrapText="1"/>
    </xf>
    <xf numFmtId="4" fontId="90" fillId="0" borderId="11" xfId="134" applyNumberFormat="1" applyFont="1" applyBorder="1" applyAlignment="1">
      <alignment horizontal="center" vertical="center"/>
    </xf>
    <xf numFmtId="182" fontId="95" fillId="31" borderId="16" xfId="0" applyNumberFormat="1" applyFont="1" applyFill="1" applyBorder="1" applyAlignment="1">
      <alignment horizontal="center" vertical="center" wrapText="1"/>
    </xf>
    <xf numFmtId="182" fontId="91" fillId="31" borderId="22" xfId="0" applyNumberFormat="1" applyFont="1" applyFill="1" applyBorder="1" applyAlignment="1">
      <alignment horizontal="center" vertical="center" wrapText="1"/>
    </xf>
    <xf numFmtId="182" fontId="91" fillId="31" borderId="10" xfId="0" applyNumberFormat="1" applyFont="1" applyFill="1" applyBorder="1" applyAlignment="1">
      <alignment horizontal="center" vertical="center" wrapText="1"/>
    </xf>
    <xf numFmtId="182" fontId="83" fillId="31" borderId="16" xfId="0" applyNumberFormat="1" applyFont="1" applyFill="1" applyBorder="1" applyAlignment="1">
      <alignment horizontal="center" vertical="center" wrapText="1"/>
    </xf>
    <xf numFmtId="182" fontId="83" fillId="31" borderId="22" xfId="0" applyNumberFormat="1" applyFont="1" applyFill="1" applyBorder="1" applyAlignment="1">
      <alignment horizontal="center" vertical="center" wrapText="1"/>
    </xf>
    <xf numFmtId="182" fontId="83" fillId="31" borderId="10" xfId="0" applyNumberFormat="1" applyFont="1" applyFill="1" applyBorder="1" applyAlignment="1">
      <alignment horizontal="center" vertical="center" wrapText="1"/>
    </xf>
    <xf numFmtId="182" fontId="96" fillId="31" borderId="16" xfId="0" applyNumberFormat="1" applyFont="1" applyFill="1" applyBorder="1" applyAlignment="1">
      <alignment horizontal="center" vertical="center" wrapText="1"/>
    </xf>
    <xf numFmtId="4" fontId="90" fillId="0" borderId="16" xfId="134" applyNumberFormat="1" applyFont="1" applyBorder="1" applyAlignment="1">
      <alignment horizontal="center" vertical="center" wrapText="1"/>
    </xf>
    <xf numFmtId="4" fontId="90" fillId="0" borderId="22" xfId="134" applyNumberFormat="1" applyFont="1" applyBorder="1" applyAlignment="1">
      <alignment horizontal="center" vertical="center" wrapText="1"/>
    </xf>
    <xf numFmtId="4" fontId="90" fillId="0" borderId="10" xfId="134" applyNumberFormat="1" applyFont="1" applyBorder="1" applyAlignment="1">
      <alignment horizontal="center" vertical="center" wrapText="1"/>
    </xf>
    <xf numFmtId="0" fontId="0" fillId="0" borderId="0" xfId="0" applyAlignment="1">
      <alignment horizontal="center" vertical="center"/>
    </xf>
    <xf numFmtId="0" fontId="0" fillId="0" borderId="19" xfId="0" applyBorder="1" applyAlignment="1">
      <alignment horizontal="center" vertical="center"/>
    </xf>
    <xf numFmtId="0" fontId="40" fillId="0" borderId="11" xfId="0" applyFont="1" applyBorder="1" applyAlignment="1">
      <alignment horizontal="left" vertical="center" wrapText="1"/>
    </xf>
    <xf numFmtId="0" fontId="40" fillId="0" borderId="11" xfId="0" applyFont="1" applyBorder="1" applyAlignment="1">
      <alignment horizontal="center" vertical="center" wrapText="1"/>
    </xf>
    <xf numFmtId="0" fontId="40" fillId="0" borderId="11" xfId="0" applyFont="1" applyBorder="1" applyAlignment="1">
      <alignment horizontal="center" vertical="center"/>
    </xf>
    <xf numFmtId="0" fontId="32" fillId="0" borderId="11" xfId="0" applyFont="1" applyBorder="1" applyAlignment="1">
      <alignment horizontal="center" vertical="center"/>
    </xf>
    <xf numFmtId="0" fontId="40" fillId="0" borderId="16" xfId="0" applyFont="1" applyBorder="1" applyAlignment="1">
      <alignment horizontal="left" vertical="center" wrapText="1"/>
    </xf>
    <xf numFmtId="0" fontId="40" fillId="0" borderId="22" xfId="0" applyFont="1" applyBorder="1" applyAlignment="1">
      <alignment horizontal="left" vertical="center" wrapText="1"/>
    </xf>
    <xf numFmtId="0" fontId="40" fillId="0" borderId="10" xfId="0" applyFont="1" applyBorder="1" applyAlignment="1">
      <alignment horizontal="left" vertical="center" wrapText="1"/>
    </xf>
  </cellXfs>
  <cellStyles count="136">
    <cellStyle name="_x000a_386grabber=M" xfId="1"/>
    <cellStyle name="_x000a_386grabber=M 2" xfId="2"/>
    <cellStyle name="_x000a_386grabber=M 2 2" xfId="3"/>
    <cellStyle name="_x000a_386grabber=M 3" xfId="4"/>
    <cellStyle name="?" xfId="5"/>
    <cellStyle name="? 2" xfId="6"/>
    <cellStyle name="?_Sheet2" xfId="7"/>
    <cellStyle name="?_市场表现" xfId="8"/>
    <cellStyle name="?_水泥价格-区域" xfId="9"/>
    <cellStyle name="?_重点公司估值" xfId="10"/>
    <cellStyle name="_申银万国--煤炭行业数据库--价格、产量、消费、库存、运输、进出口、相关行业 2011-3-7" xfId="11"/>
    <cellStyle name="20% - Accent1" xfId="12"/>
    <cellStyle name="20% - Accent1 2" xfId="13"/>
    <cellStyle name="20% - Accent2" xfId="14"/>
    <cellStyle name="20% - Accent2 2" xfId="15"/>
    <cellStyle name="20% - Accent3" xfId="16"/>
    <cellStyle name="20% - Accent3 2" xfId="17"/>
    <cellStyle name="20% - Accent4" xfId="18"/>
    <cellStyle name="20% - Accent4 2" xfId="19"/>
    <cellStyle name="20% - Accent5" xfId="20"/>
    <cellStyle name="20% - Accent5 2" xfId="21"/>
    <cellStyle name="20% - Accent6" xfId="22"/>
    <cellStyle name="20% - Accent6 2" xfId="23"/>
    <cellStyle name="40% - Accent1" xfId="24"/>
    <cellStyle name="40% - Accent1 2" xfId="25"/>
    <cellStyle name="40% - Accent2" xfId="26"/>
    <cellStyle name="40% - Accent2 2" xfId="27"/>
    <cellStyle name="40% - Accent3" xfId="28"/>
    <cellStyle name="40% - Accent3 2" xfId="29"/>
    <cellStyle name="40% - Accent4" xfId="30"/>
    <cellStyle name="40% - Accent4 2" xfId="31"/>
    <cellStyle name="40% - Accent5" xfId="32"/>
    <cellStyle name="40% - Accent5 2" xfId="33"/>
    <cellStyle name="40% - Accent6" xfId="34"/>
    <cellStyle name="40% - Accent6 2" xfId="35"/>
    <cellStyle name="60% - Accent1" xfId="36"/>
    <cellStyle name="60% - Accent1 2" xfId="37"/>
    <cellStyle name="60% - Accent2" xfId="38"/>
    <cellStyle name="60% - Accent2 2" xfId="39"/>
    <cellStyle name="60% - Accent3" xfId="40"/>
    <cellStyle name="60% - Accent3 2" xfId="41"/>
    <cellStyle name="60% - Accent4" xfId="42"/>
    <cellStyle name="60% - Accent4 2" xfId="43"/>
    <cellStyle name="60% - Accent5" xfId="44"/>
    <cellStyle name="60% - Accent5 2" xfId="45"/>
    <cellStyle name="60% - Accent6" xfId="46"/>
    <cellStyle name="60% - Accent6 2" xfId="47"/>
    <cellStyle name="Accent1" xfId="48"/>
    <cellStyle name="Accent1 2" xfId="49"/>
    <cellStyle name="Accent2" xfId="50"/>
    <cellStyle name="Accent2 2" xfId="51"/>
    <cellStyle name="Accent3" xfId="52"/>
    <cellStyle name="Accent3 2" xfId="53"/>
    <cellStyle name="Accent4" xfId="54"/>
    <cellStyle name="Accent4 2" xfId="55"/>
    <cellStyle name="Accent5" xfId="56"/>
    <cellStyle name="Accent5 2" xfId="57"/>
    <cellStyle name="Accent6" xfId="58"/>
    <cellStyle name="Accent6 2" xfId="59"/>
    <cellStyle name="AFE" xfId="60"/>
    <cellStyle name="Bad" xfId="61"/>
    <cellStyle name="Bad 2" xfId="62"/>
    <cellStyle name="Calculation" xfId="63"/>
    <cellStyle name="Calculation 2" xfId="64"/>
    <cellStyle name="Check Cell" xfId="65"/>
    <cellStyle name="Check Cell 2" xfId="66"/>
    <cellStyle name="Explanatory Text" xfId="67"/>
    <cellStyle name="Explanatory Text 2" xfId="68"/>
    <cellStyle name="Good" xfId="69"/>
    <cellStyle name="Good 2" xfId="70"/>
    <cellStyle name="Heading 1" xfId="71"/>
    <cellStyle name="Heading 1 2" xfId="72"/>
    <cellStyle name="Heading 2" xfId="73"/>
    <cellStyle name="Heading 2 2" xfId="74"/>
    <cellStyle name="Heading 3" xfId="75"/>
    <cellStyle name="Heading 3 2" xfId="76"/>
    <cellStyle name="Heading 4" xfId="77"/>
    <cellStyle name="Heading 4 2" xfId="78"/>
    <cellStyle name="Input" xfId="79"/>
    <cellStyle name="Input 2" xfId="80"/>
    <cellStyle name="Linked Cell" xfId="81"/>
    <cellStyle name="Linked Cell 2" xfId="82"/>
    <cellStyle name="Neutral" xfId="83"/>
    <cellStyle name="Neutral 2" xfId="84"/>
    <cellStyle name="Note" xfId="85"/>
    <cellStyle name="Note 2" xfId="86"/>
    <cellStyle name="Output" xfId="87"/>
    <cellStyle name="Output 2" xfId="88"/>
    <cellStyle name="Title" xfId="89"/>
    <cellStyle name="Title 2" xfId="90"/>
    <cellStyle name="Total" xfId="91"/>
    <cellStyle name="Total 2" xfId="92"/>
    <cellStyle name="Warning Text" xfId="93"/>
    <cellStyle name="Warning Text 2" xfId="94"/>
    <cellStyle name="差_Sheet1" xfId="95"/>
    <cellStyle name="差_Sheet1 2" xfId="96"/>
    <cellStyle name="差_Sheet2" xfId="97"/>
    <cellStyle name="差_Sheet2 2" xfId="98"/>
    <cellStyle name="差_Sheet4" xfId="99"/>
    <cellStyle name="差_Sheet4 2" xfId="100"/>
    <cellStyle name="差_国内钢铁产量" xfId="101"/>
    <cellStyle name="差_国内钢铁产量 2" xfId="102"/>
    <cellStyle name="差_市场表现" xfId="103"/>
    <cellStyle name="差_市场表现 2" xfId="104"/>
    <cellStyle name="差_水泥价格-区域" xfId="105"/>
    <cellStyle name="差_水泥价格-区域 2" xfId="106"/>
    <cellStyle name="差_重点公司估值" xfId="107"/>
    <cellStyle name="差_重点公司估值 2" xfId="108"/>
    <cellStyle name="常规" xfId="0" builtinId="0"/>
    <cellStyle name="常规 17" xfId="131"/>
    <cellStyle name="常规 2" xfId="109"/>
    <cellStyle name="常规 2 2" xfId="110"/>
    <cellStyle name="常规 2 3" xfId="111"/>
    <cellStyle name="常规 2 4" xfId="112"/>
    <cellStyle name="常规 3" xfId="113"/>
    <cellStyle name="常规 4" xfId="114"/>
    <cellStyle name="常规 5" xfId="132"/>
    <cellStyle name="常规 6" xfId="134"/>
    <cellStyle name="常规 7" xfId="135"/>
    <cellStyle name="常规_钢铁公司估值比较" xfId="115"/>
    <cellStyle name="常规_重点公司估值表" xfId="133"/>
    <cellStyle name="好_Sheet1" xfId="116"/>
    <cellStyle name="好_Sheet1 2" xfId="117"/>
    <cellStyle name="好_Sheet2" xfId="118"/>
    <cellStyle name="好_Sheet2 2" xfId="119"/>
    <cellStyle name="好_Sheet4" xfId="120"/>
    <cellStyle name="好_Sheet4 2" xfId="121"/>
    <cellStyle name="好_国内钢铁产量" xfId="122"/>
    <cellStyle name="好_国内钢铁产量 2" xfId="123"/>
    <cellStyle name="好_市场表现" xfId="124"/>
    <cellStyle name="好_市场表现 2" xfId="125"/>
    <cellStyle name="好_水泥价格-区域" xfId="126"/>
    <cellStyle name="好_水泥价格-区域 2" xfId="127"/>
    <cellStyle name="好_重点公司估值" xfId="128"/>
    <cellStyle name="好_重点公司估值 2" xfId="129"/>
    <cellStyle name="样式 1" xfId="130"/>
  </cellStyles>
  <dxfs count="4">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ill>
        <patternFill>
          <bgColor indexed="47"/>
        </patternFill>
      </fill>
    </dxf>
    <dxf>
      <fill>
        <patternFill>
          <bgColor indexed="46"/>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30303"/>
      <rgbColor rgb="0047A960"/>
      <rgbColor rgb="00003366"/>
      <rgbColor rgb="00FFFF00"/>
      <rgbColor rgb="00FF00FF"/>
      <rgbColor rgb="00E2E2EE"/>
      <rgbColor rgb="00A31D23"/>
      <rgbColor rgb="00008000"/>
      <rgbColor rgb="00000080"/>
      <rgbColor rgb="00808000"/>
      <rgbColor rgb="00800080"/>
      <rgbColor rgb="0078819C"/>
      <rgbColor rgb="00EAEAEA"/>
      <rgbColor rgb="00808080"/>
      <rgbColor rgb="000899DC"/>
      <rgbColor rgb="00993366"/>
      <rgbColor rgb="00FFFFCC"/>
      <rgbColor rgb="00CCFFFF"/>
      <rgbColor rgb="00660066"/>
      <rgbColor rgb="00FF8080"/>
      <rgbColor rgb="000066CC"/>
      <rgbColor rgb="00CCCCFF"/>
      <rgbColor rgb="00212121"/>
      <rgbColor rgb="00FF00FF"/>
      <rgbColor rgb="00FFFF00"/>
      <rgbColor rgb="0000FFFF"/>
      <rgbColor rgb="00800080"/>
      <rgbColor rgb="00800000"/>
      <rgbColor rgb="00008080"/>
      <rgbColor rgb="000000FF"/>
      <rgbColor rgb="007DBEDF"/>
      <rgbColor rgb="00CCFFFF"/>
      <rgbColor rgb="00CCFFCC"/>
      <rgbColor rgb="00FFFF99"/>
      <rgbColor rgb="00CCCC99"/>
      <rgbColor rgb="00FF99CC"/>
      <rgbColor rgb="00CCCCFF"/>
      <rgbColor rgb="00FFCC99"/>
      <rgbColor rgb="00336699"/>
      <rgbColor rgb="00BAB7CD"/>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32169252901966"/>
          <c:y val="5.1579650104712486E-2"/>
          <c:w val="0.85599490440264003"/>
          <c:h val="0.74321463548399747"/>
        </c:manualLayout>
      </c:layout>
      <c:lineChart>
        <c:grouping val="standard"/>
        <c:varyColors val="0"/>
        <c:ser>
          <c:idx val="0"/>
          <c:order val="0"/>
          <c:tx>
            <c:strRef>
              <c:f>市场表现!$P$2</c:f>
              <c:strCache>
                <c:ptCount val="1"/>
                <c:pt idx="0">
                  <c:v>沪深300</c:v>
                </c:pt>
              </c:strCache>
            </c:strRef>
          </c:tx>
          <c:spPr>
            <a:ln w="25400">
              <a:solidFill>
                <a:srgbClr val="00B0F0"/>
              </a:solidFill>
            </a:ln>
          </c:spPr>
          <c:marker>
            <c:symbol val="none"/>
          </c:marker>
          <c:cat>
            <c:numRef>
              <c:f>[0]!zsdate</c:f>
              <c:numCache>
                <c:formatCode>yyyy\-mm\-dd;@</c:formatCode>
                <c:ptCount val="102"/>
                <c:pt idx="0">
                  <c:v>41119</c:v>
                </c:pt>
                <c:pt idx="1">
                  <c:v>41126</c:v>
                </c:pt>
                <c:pt idx="2">
                  <c:v>41133</c:v>
                </c:pt>
                <c:pt idx="3">
                  <c:v>41140</c:v>
                </c:pt>
                <c:pt idx="4">
                  <c:v>41147</c:v>
                </c:pt>
                <c:pt idx="5">
                  <c:v>41154</c:v>
                </c:pt>
                <c:pt idx="6">
                  <c:v>41161</c:v>
                </c:pt>
                <c:pt idx="7">
                  <c:v>41168</c:v>
                </c:pt>
                <c:pt idx="8">
                  <c:v>41175</c:v>
                </c:pt>
                <c:pt idx="9">
                  <c:v>41182</c:v>
                </c:pt>
                <c:pt idx="10">
                  <c:v>41196</c:v>
                </c:pt>
                <c:pt idx="11">
                  <c:v>41203</c:v>
                </c:pt>
                <c:pt idx="12">
                  <c:v>41210</c:v>
                </c:pt>
                <c:pt idx="13">
                  <c:v>41217</c:v>
                </c:pt>
                <c:pt idx="14">
                  <c:v>41224</c:v>
                </c:pt>
                <c:pt idx="15">
                  <c:v>41231</c:v>
                </c:pt>
                <c:pt idx="16">
                  <c:v>41238</c:v>
                </c:pt>
                <c:pt idx="17">
                  <c:v>41245</c:v>
                </c:pt>
                <c:pt idx="18">
                  <c:v>41252</c:v>
                </c:pt>
                <c:pt idx="19">
                  <c:v>41259</c:v>
                </c:pt>
                <c:pt idx="20">
                  <c:v>41266</c:v>
                </c:pt>
                <c:pt idx="21">
                  <c:v>41273</c:v>
                </c:pt>
                <c:pt idx="22">
                  <c:v>41280</c:v>
                </c:pt>
                <c:pt idx="23">
                  <c:v>41287</c:v>
                </c:pt>
                <c:pt idx="24">
                  <c:v>41294</c:v>
                </c:pt>
                <c:pt idx="25">
                  <c:v>41301</c:v>
                </c:pt>
                <c:pt idx="26">
                  <c:v>41308</c:v>
                </c:pt>
                <c:pt idx="27">
                  <c:v>41315</c:v>
                </c:pt>
                <c:pt idx="28">
                  <c:v>41329</c:v>
                </c:pt>
                <c:pt idx="29">
                  <c:v>41336</c:v>
                </c:pt>
                <c:pt idx="30">
                  <c:v>41343</c:v>
                </c:pt>
                <c:pt idx="31">
                  <c:v>41350</c:v>
                </c:pt>
                <c:pt idx="32">
                  <c:v>41357</c:v>
                </c:pt>
                <c:pt idx="33">
                  <c:v>41364</c:v>
                </c:pt>
                <c:pt idx="34">
                  <c:v>41371</c:v>
                </c:pt>
                <c:pt idx="35">
                  <c:v>41378</c:v>
                </c:pt>
                <c:pt idx="36">
                  <c:v>41385</c:v>
                </c:pt>
                <c:pt idx="37">
                  <c:v>41392</c:v>
                </c:pt>
                <c:pt idx="38">
                  <c:v>41399</c:v>
                </c:pt>
                <c:pt idx="39">
                  <c:v>41406</c:v>
                </c:pt>
                <c:pt idx="40">
                  <c:v>41413</c:v>
                </c:pt>
                <c:pt idx="41">
                  <c:v>41420</c:v>
                </c:pt>
                <c:pt idx="42">
                  <c:v>41427</c:v>
                </c:pt>
                <c:pt idx="43">
                  <c:v>41434</c:v>
                </c:pt>
                <c:pt idx="44">
                  <c:v>41441</c:v>
                </c:pt>
                <c:pt idx="45">
                  <c:v>41448</c:v>
                </c:pt>
                <c:pt idx="46">
                  <c:v>41455</c:v>
                </c:pt>
                <c:pt idx="47">
                  <c:v>41462</c:v>
                </c:pt>
                <c:pt idx="48">
                  <c:v>41469</c:v>
                </c:pt>
                <c:pt idx="49">
                  <c:v>41476</c:v>
                </c:pt>
                <c:pt idx="50">
                  <c:v>41483</c:v>
                </c:pt>
                <c:pt idx="51">
                  <c:v>41490</c:v>
                </c:pt>
                <c:pt idx="52">
                  <c:v>41497</c:v>
                </c:pt>
                <c:pt idx="53">
                  <c:v>41504</c:v>
                </c:pt>
                <c:pt idx="54">
                  <c:v>41511</c:v>
                </c:pt>
                <c:pt idx="55">
                  <c:v>41518</c:v>
                </c:pt>
                <c:pt idx="56">
                  <c:v>41525</c:v>
                </c:pt>
                <c:pt idx="57">
                  <c:v>41532</c:v>
                </c:pt>
                <c:pt idx="58">
                  <c:v>41539</c:v>
                </c:pt>
                <c:pt idx="59">
                  <c:v>41546</c:v>
                </c:pt>
                <c:pt idx="60">
                  <c:v>41553</c:v>
                </c:pt>
                <c:pt idx="61">
                  <c:v>41560</c:v>
                </c:pt>
                <c:pt idx="62">
                  <c:v>41567</c:v>
                </c:pt>
                <c:pt idx="63">
                  <c:v>41574</c:v>
                </c:pt>
                <c:pt idx="64">
                  <c:v>41581</c:v>
                </c:pt>
                <c:pt idx="65">
                  <c:v>41588</c:v>
                </c:pt>
                <c:pt idx="66">
                  <c:v>41595</c:v>
                </c:pt>
                <c:pt idx="67">
                  <c:v>41602</c:v>
                </c:pt>
                <c:pt idx="68">
                  <c:v>41609</c:v>
                </c:pt>
                <c:pt idx="69">
                  <c:v>41616</c:v>
                </c:pt>
                <c:pt idx="70">
                  <c:v>41623</c:v>
                </c:pt>
                <c:pt idx="71">
                  <c:v>41630</c:v>
                </c:pt>
                <c:pt idx="72">
                  <c:v>41637</c:v>
                </c:pt>
                <c:pt idx="73">
                  <c:v>41644</c:v>
                </c:pt>
                <c:pt idx="74">
                  <c:v>41651</c:v>
                </c:pt>
                <c:pt idx="75">
                  <c:v>41658</c:v>
                </c:pt>
                <c:pt idx="76">
                  <c:v>41665</c:v>
                </c:pt>
                <c:pt idx="77">
                  <c:v>41672</c:v>
                </c:pt>
                <c:pt idx="78">
                  <c:v>41679</c:v>
                </c:pt>
                <c:pt idx="79">
                  <c:v>41686</c:v>
                </c:pt>
                <c:pt idx="80">
                  <c:v>41693</c:v>
                </c:pt>
                <c:pt idx="81">
                  <c:v>41700</c:v>
                </c:pt>
                <c:pt idx="82">
                  <c:v>41707</c:v>
                </c:pt>
                <c:pt idx="83">
                  <c:v>41714</c:v>
                </c:pt>
                <c:pt idx="84">
                  <c:v>41721</c:v>
                </c:pt>
                <c:pt idx="85">
                  <c:v>41728</c:v>
                </c:pt>
                <c:pt idx="86">
                  <c:v>41735</c:v>
                </c:pt>
                <c:pt idx="87">
                  <c:v>41742</c:v>
                </c:pt>
                <c:pt idx="88">
                  <c:v>41749</c:v>
                </c:pt>
                <c:pt idx="89">
                  <c:v>41756</c:v>
                </c:pt>
                <c:pt idx="90">
                  <c:v>41763</c:v>
                </c:pt>
                <c:pt idx="91">
                  <c:v>41770</c:v>
                </c:pt>
                <c:pt idx="92">
                  <c:v>41777</c:v>
                </c:pt>
                <c:pt idx="93">
                  <c:v>41784</c:v>
                </c:pt>
                <c:pt idx="94">
                  <c:v>41791</c:v>
                </c:pt>
                <c:pt idx="95">
                  <c:v>41798</c:v>
                </c:pt>
                <c:pt idx="96">
                  <c:v>41805</c:v>
                </c:pt>
                <c:pt idx="97">
                  <c:v>41812</c:v>
                </c:pt>
                <c:pt idx="98">
                  <c:v>41819</c:v>
                </c:pt>
                <c:pt idx="99">
                  <c:v>41826</c:v>
                </c:pt>
                <c:pt idx="100">
                  <c:v>41833</c:v>
                </c:pt>
                <c:pt idx="101">
                  <c:v>41840</c:v>
                </c:pt>
              </c:numCache>
            </c:numRef>
          </c:cat>
          <c:val>
            <c:numRef>
              <c:f>[0]!_zs1</c:f>
              <c:numCache>
                <c:formatCode>0.0%</c:formatCode>
                <c:ptCount val="104"/>
                <c:pt idx="0">
                  <c:v>0</c:v>
                </c:pt>
                <c:pt idx="1">
                  <c:v>1.9705351988925646E-3</c:v>
                </c:pt>
                <c:pt idx="2">
                  <c:v>2.1558395782569351E-2</c:v>
                </c:pt>
                <c:pt idx="3">
                  <c:v>-1.5168310694953169E-2</c:v>
                </c:pt>
                <c:pt idx="4">
                  <c:v>-3.1259099198504336E-2</c:v>
                </c:pt>
                <c:pt idx="5">
                  <c:v>-6.1402030047149947E-2</c:v>
                </c:pt>
                <c:pt idx="6">
                  <c:v>-1.359196767453863E-2</c:v>
                </c:pt>
                <c:pt idx="7">
                  <c:v>-1.4288827929580195E-2</c:v>
                </c:pt>
                <c:pt idx="8">
                  <c:v>-6.3873180798839413E-2</c:v>
                </c:pt>
                <c:pt idx="9">
                  <c:v>-2.3839687234473605E-2</c:v>
                </c:pt>
                <c:pt idx="10">
                  <c:v>-1.897613902809081E-2</c:v>
                </c:pt>
                <c:pt idx="11">
                  <c:v>-7.0826884076851115E-3</c:v>
                </c:pt>
                <c:pt idx="12">
                  <c:v>-4.3080607617870248E-2</c:v>
                </c:pt>
                <c:pt idx="13">
                  <c:v>-1.8021308513699763E-2</c:v>
                </c:pt>
                <c:pt idx="14">
                  <c:v>-4.605322530935152E-2</c:v>
                </c:pt>
                <c:pt idx="15">
                  <c:v>-7.316308998990273E-2</c:v>
                </c:pt>
                <c:pt idx="16">
                  <c:v>-6.6592085165943948E-2</c:v>
                </c:pt>
                <c:pt idx="17">
                  <c:v>-8.9160225924052927E-2</c:v>
                </c:pt>
                <c:pt idx="18">
                  <c:v>-4.3570155139738165E-2</c:v>
                </c:pt>
                <c:pt idx="19">
                  <c:v>2.8764109610965871E-3</c:v>
                </c:pt>
                <c:pt idx="20">
                  <c:v>9.7458269266461617E-3</c:v>
                </c:pt>
                <c:pt idx="21">
                  <c:v>5.5740732226870815E-2</c:v>
                </c:pt>
                <c:pt idx="22">
                  <c:v>7.4624495766052457E-2</c:v>
                </c:pt>
                <c:pt idx="23">
                  <c:v>5.7094863241706983E-2</c:v>
                </c:pt>
                <c:pt idx="24">
                  <c:v>0.10486150487759605</c:v>
                </c:pt>
                <c:pt idx="25">
                  <c:v>9.4744898914822073E-2</c:v>
                </c:pt>
                <c:pt idx="26">
                  <c:v>0.1678151877223184</c:v>
                </c:pt>
                <c:pt idx="27">
                  <c:v>0.17990530873846566</c:v>
                </c:pt>
                <c:pt idx="28">
                  <c:v>0.10535743780192286</c:v>
                </c:pt>
                <c:pt idx="29">
                  <c:v>0.13610613049719289</c:v>
                </c:pt>
                <c:pt idx="30">
                  <c:v>0.10975187177430756</c:v>
                </c:pt>
                <c:pt idx="31">
                  <c:v>8.1207420007934905E-2</c:v>
                </c:pt>
                <c:pt idx="32">
                  <c:v>0.11459668946681023</c:v>
                </c:pt>
                <c:pt idx="33">
                  <c:v>6.2140608264924291E-2</c:v>
                </c:pt>
                <c:pt idx="34">
                  <c:v>5.7229808080343725E-2</c:v>
                </c:pt>
                <c:pt idx="35">
                  <c:v>4.8105067966223825E-2</c:v>
                </c:pt>
                <c:pt idx="36">
                  <c:v>7.8633677123401746E-2</c:v>
                </c:pt>
                <c:pt idx="37">
                  <c:v>4.180225004554905E-2</c:v>
                </c:pt>
                <c:pt idx="38">
                  <c:v>6.1216427682337038E-2</c:v>
                </c:pt>
                <c:pt idx="39">
                  <c:v>8.1617362845811892E-2</c:v>
                </c:pt>
                <c:pt idx="40">
                  <c:v>0.10341797822833154</c:v>
                </c:pt>
                <c:pt idx="41">
                  <c:v>0.1056230705442236</c:v>
                </c:pt>
                <c:pt idx="42">
                  <c:v>0.10953859933217203</c:v>
                </c:pt>
                <c:pt idx="43">
                  <c:v>5.749075819417393E-2</c:v>
                </c:pt>
                <c:pt idx="44">
                  <c:v>2.8803699106213942E-2</c:v>
                </c:pt>
                <c:pt idx="45">
                  <c:v>-1.3500443572624365E-2</c:v>
                </c:pt>
                <c:pt idx="46">
                  <c:v>-6.3202287847131777E-2</c:v>
                </c:pt>
                <c:pt idx="47">
                  <c:v>-5.204486128351693E-2</c:v>
                </c:pt>
                <c:pt idx="48">
                  <c:v>-3.1388510021676419E-2</c:v>
                </c:pt>
                <c:pt idx="49">
                  <c:v>-6.7527759472957416E-2</c:v>
                </c:pt>
                <c:pt idx="50">
                  <c:v>-5.3254256509279396E-2</c:v>
                </c:pt>
                <c:pt idx="51">
                  <c:v>-4.3354754230116366E-2</c:v>
                </c:pt>
                <c:pt idx="52">
                  <c:v>-2.6860408291147109E-2</c:v>
                </c:pt>
                <c:pt idx="53">
                  <c:v>-1.9140882411536775E-2</c:v>
                </c:pt>
                <c:pt idx="54">
                  <c:v>-2.6469195967150139E-2</c:v>
                </c:pt>
                <c:pt idx="55">
                  <c:v>-1.4983559717135275E-2</c:v>
                </c:pt>
                <c:pt idx="56">
                  <c:v>3.6924653953755993E-3</c:v>
                </c:pt>
                <c:pt idx="57">
                  <c:v>5.9509396758258726E-2</c:v>
                </c:pt>
                <c:pt idx="58">
                  <c:v>3.5503689059847465E-2</c:v>
                </c:pt>
                <c:pt idx="59">
                  <c:v>1.9523580865588031E-2</c:v>
                </c:pt>
                <c:pt idx="60">
                  <c:v>2.5511385598278036E-2</c:v>
                </c:pt>
                <c:pt idx="61">
                  <c:v>5.0827803574803543E-2</c:v>
                </c:pt>
                <c:pt idx="62">
                  <c:v>3.2755411841430826E-2</c:v>
                </c:pt>
                <c:pt idx="63">
                  <c:v>8.2801642155234667E-3</c:v>
                </c:pt>
                <c:pt idx="64">
                  <c:v>1.5261963264353806E-2</c:v>
                </c:pt>
                <c:pt idx="65">
                  <c:v>-1.7522821428389013E-2</c:v>
                </c:pt>
                <c:pt idx="66">
                  <c:v>6.9217762657136639E-4</c:v>
                </c:pt>
                <c:pt idx="67">
                  <c:v>2.07968301159418E-2</c:v>
                </c:pt>
                <c:pt idx="68">
                  <c:v>3.8242601021323708E-2</c:v>
                </c:pt>
                <c:pt idx="69">
                  <c:v>4.3922629355482856E-2</c:v>
                </c:pt>
                <c:pt idx="70">
                  <c:v>2.4490572591809201E-2</c:v>
                </c:pt>
                <c:pt idx="71">
                  <c:v>-3.0212318888701684E-2</c:v>
                </c:pt>
                <c:pt idx="72">
                  <c:v>-1.9424394280722734E-2</c:v>
                </c:pt>
                <c:pt idx="73">
                  <c:v>-2.4830276002635987E-2</c:v>
                </c:pt>
                <c:pt idx="74">
                  <c:v>-6.1409266836603527E-2</c:v>
                </c:pt>
                <c:pt idx="75">
                  <c:v>-7.2631824505301701E-2</c:v>
                </c:pt>
                <c:pt idx="76">
                  <c:v>-4.4029478423299517E-2</c:v>
                </c:pt>
                <c:pt idx="77">
                  <c:v>-6.2431356923564274E-2</c:v>
                </c:pt>
                <c:pt idx="78">
                  <c:v>-5.8160374065389875E-2</c:v>
                </c:pt>
                <c:pt idx="79">
                  <c:v>-2.2788649989698317E-2</c:v>
                </c:pt>
                <c:pt idx="80">
                  <c:v>-3.6104768278001798E-2</c:v>
                </c:pt>
                <c:pt idx="81">
                  <c:v>-7.2426214546117196E-2</c:v>
                </c:pt>
                <c:pt idx="82">
                  <c:v>-7.6944099632711649E-2</c:v>
                </c:pt>
                <c:pt idx="83">
                  <c:v>-9.6322519015728636E-2</c:v>
                </c:pt>
                <c:pt idx="84">
                  <c:v>-8.1013729466674289E-2</c:v>
                </c:pt>
                <c:pt idx="85">
                  <c:v>-8.3922493133563925E-2</c:v>
                </c:pt>
                <c:pt idx="86">
                  <c:v>-6.9658781120323088E-2</c:v>
                </c:pt>
                <c:pt idx="87">
                  <c:v>-3.3392249313356381E-2</c:v>
                </c:pt>
                <c:pt idx="88">
                  <c:v>-5.3053754872062209E-2</c:v>
                </c:pt>
                <c:pt idx="89">
                  <c:v>-7.7170568573262766E-2</c:v>
                </c:pt>
                <c:pt idx="90">
                  <c:v>-8.1072900862795616E-2</c:v>
                </c:pt>
                <c:pt idx="91">
                  <c:v>-9.1607963533392289E-2</c:v>
                </c:pt>
                <c:pt idx="92">
                  <c:v>-8.6482188132686932E-2</c:v>
                </c:pt>
                <c:pt idx="93">
                  <c:v>-8.5434130742392367E-2</c:v>
                </c:pt>
                <c:pt idx="94">
                  <c:v>-8.2007298089317393E-2</c:v>
                </c:pt>
                <c:pt idx="95">
                  <c:v>-9.1265280268084892E-2</c:v>
                </c:pt>
                <c:pt idx="96">
                  <c:v>-7.3587932100184439E-2</c:v>
                </c:pt>
                <c:pt idx="97">
                  <c:v>-9.040835925806745E-2</c:v>
                </c:pt>
                <c:pt idx="98">
                  <c:v>-8.4649151933414823E-2</c:v>
                </c:pt>
                <c:pt idx="99">
                  <c:v>-7.2543705951365389E-2</c:v>
                </c:pt>
                <c:pt idx="100">
                  <c:v>-8.5606536608789474E-2</c:v>
                </c:pt>
                <c:pt idx="101">
                  <c:v>-7.8737972030234582E-2</c:v>
                </c:pt>
                <c:pt idx="102">
                  <c:v>-3.7739431307543092E-2</c:v>
                </c:pt>
              </c:numCache>
            </c:numRef>
          </c:val>
          <c:smooth val="0"/>
        </c:ser>
        <c:ser>
          <c:idx val="1"/>
          <c:order val="1"/>
          <c:tx>
            <c:strRef>
              <c:f>市场表现!$Q$2</c:f>
              <c:strCache>
                <c:ptCount val="1"/>
                <c:pt idx="0">
                  <c:v>通信(中信)</c:v>
                </c:pt>
              </c:strCache>
            </c:strRef>
          </c:tx>
          <c:spPr>
            <a:ln w="25400">
              <a:solidFill>
                <a:srgbClr val="212121"/>
              </a:solidFill>
              <a:prstDash val="solid"/>
            </a:ln>
          </c:spPr>
          <c:marker>
            <c:symbol val="none"/>
          </c:marker>
          <c:cat>
            <c:numRef>
              <c:f>[0]!zsdate</c:f>
              <c:numCache>
                <c:formatCode>yyyy\-mm\-dd;@</c:formatCode>
                <c:ptCount val="102"/>
                <c:pt idx="0">
                  <c:v>41119</c:v>
                </c:pt>
                <c:pt idx="1">
                  <c:v>41126</c:v>
                </c:pt>
                <c:pt idx="2">
                  <c:v>41133</c:v>
                </c:pt>
                <c:pt idx="3">
                  <c:v>41140</c:v>
                </c:pt>
                <c:pt idx="4">
                  <c:v>41147</c:v>
                </c:pt>
                <c:pt idx="5">
                  <c:v>41154</c:v>
                </c:pt>
                <c:pt idx="6">
                  <c:v>41161</c:v>
                </c:pt>
                <c:pt idx="7">
                  <c:v>41168</c:v>
                </c:pt>
                <c:pt idx="8">
                  <c:v>41175</c:v>
                </c:pt>
                <c:pt idx="9">
                  <c:v>41182</c:v>
                </c:pt>
                <c:pt idx="10">
                  <c:v>41196</c:v>
                </c:pt>
                <c:pt idx="11">
                  <c:v>41203</c:v>
                </c:pt>
                <c:pt idx="12">
                  <c:v>41210</c:v>
                </c:pt>
                <c:pt idx="13">
                  <c:v>41217</c:v>
                </c:pt>
                <c:pt idx="14">
                  <c:v>41224</c:v>
                </c:pt>
                <c:pt idx="15">
                  <c:v>41231</c:v>
                </c:pt>
                <c:pt idx="16">
                  <c:v>41238</c:v>
                </c:pt>
                <c:pt idx="17">
                  <c:v>41245</c:v>
                </c:pt>
                <c:pt idx="18">
                  <c:v>41252</c:v>
                </c:pt>
                <c:pt idx="19">
                  <c:v>41259</c:v>
                </c:pt>
                <c:pt idx="20">
                  <c:v>41266</c:v>
                </c:pt>
                <c:pt idx="21">
                  <c:v>41273</c:v>
                </c:pt>
                <c:pt idx="22">
                  <c:v>41280</c:v>
                </c:pt>
                <c:pt idx="23">
                  <c:v>41287</c:v>
                </c:pt>
                <c:pt idx="24">
                  <c:v>41294</c:v>
                </c:pt>
                <c:pt idx="25">
                  <c:v>41301</c:v>
                </c:pt>
                <c:pt idx="26">
                  <c:v>41308</c:v>
                </c:pt>
                <c:pt idx="27">
                  <c:v>41315</c:v>
                </c:pt>
                <c:pt idx="28">
                  <c:v>41329</c:v>
                </c:pt>
                <c:pt idx="29">
                  <c:v>41336</c:v>
                </c:pt>
                <c:pt idx="30">
                  <c:v>41343</c:v>
                </c:pt>
                <c:pt idx="31">
                  <c:v>41350</c:v>
                </c:pt>
                <c:pt idx="32">
                  <c:v>41357</c:v>
                </c:pt>
                <c:pt idx="33">
                  <c:v>41364</c:v>
                </c:pt>
                <c:pt idx="34">
                  <c:v>41371</c:v>
                </c:pt>
                <c:pt idx="35">
                  <c:v>41378</c:v>
                </c:pt>
                <c:pt idx="36">
                  <c:v>41385</c:v>
                </c:pt>
                <c:pt idx="37">
                  <c:v>41392</c:v>
                </c:pt>
                <c:pt idx="38">
                  <c:v>41399</c:v>
                </c:pt>
                <c:pt idx="39">
                  <c:v>41406</c:v>
                </c:pt>
                <c:pt idx="40">
                  <c:v>41413</c:v>
                </c:pt>
                <c:pt idx="41">
                  <c:v>41420</c:v>
                </c:pt>
                <c:pt idx="42">
                  <c:v>41427</c:v>
                </c:pt>
                <c:pt idx="43">
                  <c:v>41434</c:v>
                </c:pt>
                <c:pt idx="44">
                  <c:v>41441</c:v>
                </c:pt>
                <c:pt idx="45">
                  <c:v>41448</c:v>
                </c:pt>
                <c:pt idx="46">
                  <c:v>41455</c:v>
                </c:pt>
                <c:pt idx="47">
                  <c:v>41462</c:v>
                </c:pt>
                <c:pt idx="48">
                  <c:v>41469</c:v>
                </c:pt>
                <c:pt idx="49">
                  <c:v>41476</c:v>
                </c:pt>
                <c:pt idx="50">
                  <c:v>41483</c:v>
                </c:pt>
                <c:pt idx="51">
                  <c:v>41490</c:v>
                </c:pt>
                <c:pt idx="52">
                  <c:v>41497</c:v>
                </c:pt>
                <c:pt idx="53">
                  <c:v>41504</c:v>
                </c:pt>
                <c:pt idx="54">
                  <c:v>41511</c:v>
                </c:pt>
                <c:pt idx="55">
                  <c:v>41518</c:v>
                </c:pt>
                <c:pt idx="56">
                  <c:v>41525</c:v>
                </c:pt>
                <c:pt idx="57">
                  <c:v>41532</c:v>
                </c:pt>
                <c:pt idx="58">
                  <c:v>41539</c:v>
                </c:pt>
                <c:pt idx="59">
                  <c:v>41546</c:v>
                </c:pt>
                <c:pt idx="60">
                  <c:v>41553</c:v>
                </c:pt>
                <c:pt idx="61">
                  <c:v>41560</c:v>
                </c:pt>
                <c:pt idx="62">
                  <c:v>41567</c:v>
                </c:pt>
                <c:pt idx="63">
                  <c:v>41574</c:v>
                </c:pt>
                <c:pt idx="64">
                  <c:v>41581</c:v>
                </c:pt>
                <c:pt idx="65">
                  <c:v>41588</c:v>
                </c:pt>
                <c:pt idx="66">
                  <c:v>41595</c:v>
                </c:pt>
                <c:pt idx="67">
                  <c:v>41602</c:v>
                </c:pt>
                <c:pt idx="68">
                  <c:v>41609</c:v>
                </c:pt>
                <c:pt idx="69">
                  <c:v>41616</c:v>
                </c:pt>
                <c:pt idx="70">
                  <c:v>41623</c:v>
                </c:pt>
                <c:pt idx="71">
                  <c:v>41630</c:v>
                </c:pt>
                <c:pt idx="72">
                  <c:v>41637</c:v>
                </c:pt>
                <c:pt idx="73">
                  <c:v>41644</c:v>
                </c:pt>
                <c:pt idx="74">
                  <c:v>41651</c:v>
                </c:pt>
                <c:pt idx="75">
                  <c:v>41658</c:v>
                </c:pt>
                <c:pt idx="76">
                  <c:v>41665</c:v>
                </c:pt>
                <c:pt idx="77">
                  <c:v>41672</c:v>
                </c:pt>
                <c:pt idx="78">
                  <c:v>41679</c:v>
                </c:pt>
                <c:pt idx="79">
                  <c:v>41686</c:v>
                </c:pt>
                <c:pt idx="80">
                  <c:v>41693</c:v>
                </c:pt>
                <c:pt idx="81">
                  <c:v>41700</c:v>
                </c:pt>
                <c:pt idx="82">
                  <c:v>41707</c:v>
                </c:pt>
                <c:pt idx="83">
                  <c:v>41714</c:v>
                </c:pt>
                <c:pt idx="84">
                  <c:v>41721</c:v>
                </c:pt>
                <c:pt idx="85">
                  <c:v>41728</c:v>
                </c:pt>
                <c:pt idx="86">
                  <c:v>41735</c:v>
                </c:pt>
                <c:pt idx="87">
                  <c:v>41742</c:v>
                </c:pt>
                <c:pt idx="88">
                  <c:v>41749</c:v>
                </c:pt>
                <c:pt idx="89">
                  <c:v>41756</c:v>
                </c:pt>
                <c:pt idx="90">
                  <c:v>41763</c:v>
                </c:pt>
                <c:pt idx="91">
                  <c:v>41770</c:v>
                </c:pt>
                <c:pt idx="92">
                  <c:v>41777</c:v>
                </c:pt>
                <c:pt idx="93">
                  <c:v>41784</c:v>
                </c:pt>
                <c:pt idx="94">
                  <c:v>41791</c:v>
                </c:pt>
                <c:pt idx="95">
                  <c:v>41798</c:v>
                </c:pt>
                <c:pt idx="96">
                  <c:v>41805</c:v>
                </c:pt>
                <c:pt idx="97">
                  <c:v>41812</c:v>
                </c:pt>
                <c:pt idx="98">
                  <c:v>41819</c:v>
                </c:pt>
                <c:pt idx="99">
                  <c:v>41826</c:v>
                </c:pt>
                <c:pt idx="100">
                  <c:v>41833</c:v>
                </c:pt>
                <c:pt idx="101">
                  <c:v>41840</c:v>
                </c:pt>
              </c:numCache>
            </c:numRef>
          </c:cat>
          <c:val>
            <c:numRef>
              <c:f>[0]!_zs2</c:f>
              <c:numCache>
                <c:formatCode>0.0%</c:formatCode>
                <c:ptCount val="104"/>
                <c:pt idx="0">
                  <c:v>0</c:v>
                </c:pt>
                <c:pt idx="1">
                  <c:v>-1.4811386222854162E-2</c:v>
                </c:pt>
                <c:pt idx="2">
                  <c:v>3.021222428498338E-2</c:v>
                </c:pt>
                <c:pt idx="3">
                  <c:v>4.4037215666967722E-3</c:v>
                </c:pt>
                <c:pt idx="4">
                  <c:v>2.6317032701013598E-2</c:v>
                </c:pt>
                <c:pt idx="5">
                  <c:v>-2.1973396431851366E-3</c:v>
                </c:pt>
                <c:pt idx="6">
                  <c:v>5.4732005485387925E-2</c:v>
                </c:pt>
                <c:pt idx="7">
                  <c:v>5.8330636484146492E-2</c:v>
                </c:pt>
                <c:pt idx="8">
                  <c:v>-1.4709431235981896E-3</c:v>
                </c:pt>
                <c:pt idx="9">
                  <c:v>2.6691959715723801E-2</c:v>
                </c:pt>
                <c:pt idx="10">
                  <c:v>2.5093179715911296E-2</c:v>
                </c:pt>
                <c:pt idx="11">
                  <c:v>1.2905758405864276E-2</c:v>
                </c:pt>
                <c:pt idx="12">
                  <c:v>-2.3296124786613803E-2</c:v>
                </c:pt>
                <c:pt idx="13">
                  <c:v>-2.1238678393412203E-2</c:v>
                </c:pt>
                <c:pt idx="14">
                  <c:v>-5.8692065602137022E-2</c:v>
                </c:pt>
                <c:pt idx="15">
                  <c:v>-0.10623611346541662</c:v>
                </c:pt>
                <c:pt idx="16">
                  <c:v>-0.10196396362985183</c:v>
                </c:pt>
                <c:pt idx="17">
                  <c:v>-0.16084362378688477</c:v>
                </c:pt>
                <c:pt idx="18">
                  <c:v>-0.1159401838741152</c:v>
                </c:pt>
                <c:pt idx="19">
                  <c:v>-8.8905076172366093E-2</c:v>
                </c:pt>
                <c:pt idx="20">
                  <c:v>-8.3433841336941872E-2</c:v>
                </c:pt>
                <c:pt idx="21">
                  <c:v>-3.8897334538883443E-2</c:v>
                </c:pt>
                <c:pt idx="22">
                  <c:v>-3.3727509047686066E-2</c:v>
                </c:pt>
                <c:pt idx="23">
                  <c:v>7.6048853736987443E-3</c:v>
                </c:pt>
                <c:pt idx="24">
                  <c:v>3.9836028074838881E-2</c:v>
                </c:pt>
                <c:pt idx="25">
                  <c:v>1.1300426029003274E-2</c:v>
                </c:pt>
                <c:pt idx="26">
                  <c:v>4.55890151233449E-2</c:v>
                </c:pt>
                <c:pt idx="27">
                  <c:v>7.1210513000669495E-2</c:v>
                </c:pt>
                <c:pt idx="28">
                  <c:v>5.9448013342212169E-2</c:v>
                </c:pt>
                <c:pt idx="29">
                  <c:v>8.9804062303408205E-2</c:v>
                </c:pt>
                <c:pt idx="30">
                  <c:v>0.10608829183920432</c:v>
                </c:pt>
                <c:pt idx="31">
                  <c:v>8.800595899378294E-2</c:v>
                </c:pt>
                <c:pt idx="32">
                  <c:v>0.12217935729961349</c:v>
                </c:pt>
                <c:pt idx="33">
                  <c:v>0.10428212910580958</c:v>
                </c:pt>
                <c:pt idx="34">
                  <c:v>8.5905201388291275E-2</c:v>
                </c:pt>
                <c:pt idx="35">
                  <c:v>8.6302668580048092E-2</c:v>
                </c:pt>
                <c:pt idx="36">
                  <c:v>0.11869807937379195</c:v>
                </c:pt>
                <c:pt idx="37">
                  <c:v>0.12341651161012401</c:v>
                </c:pt>
                <c:pt idx="38">
                  <c:v>0.16939925907030817</c:v>
                </c:pt>
                <c:pt idx="39">
                  <c:v>0.21970664090621472</c:v>
                </c:pt>
                <c:pt idx="40">
                  <c:v>0.27887906126977069</c:v>
                </c:pt>
                <c:pt idx="41">
                  <c:v>0.3147399587606492</c:v>
                </c:pt>
                <c:pt idx="42">
                  <c:v>0.30450219724135752</c:v>
                </c:pt>
                <c:pt idx="43">
                  <c:v>0.22816484234292811</c:v>
                </c:pt>
                <c:pt idx="44">
                  <c:v>0.23839205453517209</c:v>
                </c:pt>
                <c:pt idx="45">
                  <c:v>0.19483571781978548</c:v>
                </c:pt>
                <c:pt idx="46">
                  <c:v>0.1787770866257663</c:v>
                </c:pt>
                <c:pt idx="47">
                  <c:v>0.23976209105222446</c:v>
                </c:pt>
                <c:pt idx="48">
                  <c:v>0.27163658787061951</c:v>
                </c:pt>
                <c:pt idx="49">
                  <c:v>0.31999712743790187</c:v>
                </c:pt>
                <c:pt idx="50">
                  <c:v>0.39498220276107987</c:v>
                </c:pt>
                <c:pt idx="51">
                  <c:v>0.40352591271827509</c:v>
                </c:pt>
                <c:pt idx="52">
                  <c:v>0.41498143351201455</c:v>
                </c:pt>
                <c:pt idx="53">
                  <c:v>0.38172877522902682</c:v>
                </c:pt>
                <c:pt idx="54">
                  <c:v>0.47872151591601853</c:v>
                </c:pt>
                <c:pt idx="55">
                  <c:v>0.41943442895411542</c:v>
                </c:pt>
                <c:pt idx="56">
                  <c:v>0.49248753590456906</c:v>
                </c:pt>
                <c:pt idx="57">
                  <c:v>0.44380979576437296</c:v>
                </c:pt>
                <c:pt idx="58">
                  <c:v>0.46068000437960888</c:v>
                </c:pt>
                <c:pt idx="59">
                  <c:v>0.50882031855429388</c:v>
                </c:pt>
                <c:pt idx="60">
                  <c:v>0.54292308223554264</c:v>
                </c:pt>
                <c:pt idx="61">
                  <c:v>0.61980539833308845</c:v>
                </c:pt>
                <c:pt idx="62">
                  <c:v>0.58217889732274464</c:v>
                </c:pt>
                <c:pt idx="63">
                  <c:v>0.47062585750139396</c:v>
                </c:pt>
                <c:pt idx="64">
                  <c:v>0.40207842710451036</c:v>
                </c:pt>
                <c:pt idx="65">
                  <c:v>0.37518603017487573</c:v>
                </c:pt>
                <c:pt idx="66">
                  <c:v>0.42536354389768261</c:v>
                </c:pt>
                <c:pt idx="67">
                  <c:v>0.48488160215054243</c:v>
                </c:pt>
                <c:pt idx="68">
                  <c:v>0.54575370912045651</c:v>
                </c:pt>
                <c:pt idx="69">
                  <c:v>0.46080810335090527</c:v>
                </c:pt>
                <c:pt idx="70">
                  <c:v>0.46782635440745968</c:v>
                </c:pt>
                <c:pt idx="71">
                  <c:v>0.39531139418399208</c:v>
                </c:pt>
                <c:pt idx="72">
                  <c:v>0.40824827638083638</c:v>
                </c:pt>
                <c:pt idx="73">
                  <c:v>0.44401914421106992</c:v>
                </c:pt>
                <c:pt idx="74">
                  <c:v>0.40097920033086876</c:v>
                </c:pt>
                <c:pt idx="75">
                  <c:v>0.41364782821135115</c:v>
                </c:pt>
                <c:pt idx="76">
                  <c:v>0.5180757477064879</c:v>
                </c:pt>
                <c:pt idx="77">
                  <c:v>0.5387750344212745</c:v>
                </c:pt>
                <c:pt idx="78">
                  <c:v>0.58446672529296828</c:v>
                </c:pt>
                <c:pt idx="79">
                  <c:v>0.60798287890086744</c:v>
                </c:pt>
                <c:pt idx="80">
                  <c:v>0.62804691266081081</c:v>
                </c:pt>
                <c:pt idx="81">
                  <c:v>0.55279476244913961</c:v>
                </c:pt>
                <c:pt idx="82">
                  <c:v>0.59730224221687367</c:v>
                </c:pt>
                <c:pt idx="83">
                  <c:v>0.50838150586336184</c:v>
                </c:pt>
                <c:pt idx="84">
                  <c:v>0.54960421349295618</c:v>
                </c:pt>
                <c:pt idx="85">
                  <c:v>0.46781921231647683</c:v>
                </c:pt>
                <c:pt idx="86">
                  <c:v>0.50097568170439355</c:v>
                </c:pt>
                <c:pt idx="87">
                  <c:v>0.54773613079645389</c:v>
                </c:pt>
                <c:pt idx="88">
                  <c:v>0.56314581456759827</c:v>
                </c:pt>
                <c:pt idx="89">
                  <c:v>0.45368933883042817</c:v>
                </c:pt>
                <c:pt idx="90">
                  <c:v>0.45603987304900517</c:v>
                </c:pt>
                <c:pt idx="91">
                  <c:v>0.43553787840714597</c:v>
                </c:pt>
                <c:pt idx="92">
                  <c:v>0.42524114549441849</c:v>
                </c:pt>
                <c:pt idx="93">
                  <c:v>0.47553371895819563</c:v>
                </c:pt>
                <c:pt idx="94">
                  <c:v>0.51759657237293744</c:v>
                </c:pt>
                <c:pt idx="95">
                  <c:v>0.49994669641271128</c:v>
                </c:pt>
                <c:pt idx="96">
                  <c:v>0.53778660834352165</c:v>
                </c:pt>
                <c:pt idx="97">
                  <c:v>0.52111945789301628</c:v>
                </c:pt>
                <c:pt idx="98">
                  <c:v>0.58817615698761538</c:v>
                </c:pt>
                <c:pt idx="99">
                  <c:v>0.64674287561681609</c:v>
                </c:pt>
                <c:pt idx="100">
                  <c:v>0.63786519100146322</c:v>
                </c:pt>
                <c:pt idx="101">
                  <c:v>0.59655481256696108</c:v>
                </c:pt>
                <c:pt idx="102">
                  <c:v>0.58482887517243376</c:v>
                </c:pt>
              </c:numCache>
            </c:numRef>
          </c:val>
          <c:smooth val="0"/>
        </c:ser>
        <c:ser>
          <c:idx val="2"/>
          <c:order val="2"/>
          <c:tx>
            <c:strRef>
              <c:f>市场表现!$R$2</c:f>
              <c:strCache>
                <c:ptCount val="1"/>
                <c:pt idx="0">
                  <c:v>电信运营Ⅱ(中信)</c:v>
                </c:pt>
              </c:strCache>
            </c:strRef>
          </c:tx>
          <c:spPr>
            <a:ln w="25400">
              <a:solidFill>
                <a:schemeClr val="accent2">
                  <a:lumMod val="60000"/>
                  <a:lumOff val="40000"/>
                </a:schemeClr>
              </a:solidFill>
              <a:prstDash val="solid"/>
            </a:ln>
          </c:spPr>
          <c:marker>
            <c:symbol val="none"/>
          </c:marker>
          <c:cat>
            <c:numRef>
              <c:f>[0]!zsdate</c:f>
              <c:numCache>
                <c:formatCode>yyyy\-mm\-dd;@</c:formatCode>
                <c:ptCount val="102"/>
                <c:pt idx="0">
                  <c:v>41119</c:v>
                </c:pt>
                <c:pt idx="1">
                  <c:v>41126</c:v>
                </c:pt>
                <c:pt idx="2">
                  <c:v>41133</c:v>
                </c:pt>
                <c:pt idx="3">
                  <c:v>41140</c:v>
                </c:pt>
                <c:pt idx="4">
                  <c:v>41147</c:v>
                </c:pt>
                <c:pt idx="5">
                  <c:v>41154</c:v>
                </c:pt>
                <c:pt idx="6">
                  <c:v>41161</c:v>
                </c:pt>
                <c:pt idx="7">
                  <c:v>41168</c:v>
                </c:pt>
                <c:pt idx="8">
                  <c:v>41175</c:v>
                </c:pt>
                <c:pt idx="9">
                  <c:v>41182</c:v>
                </c:pt>
                <c:pt idx="10">
                  <c:v>41196</c:v>
                </c:pt>
                <c:pt idx="11">
                  <c:v>41203</c:v>
                </c:pt>
                <c:pt idx="12">
                  <c:v>41210</c:v>
                </c:pt>
                <c:pt idx="13">
                  <c:v>41217</c:v>
                </c:pt>
                <c:pt idx="14">
                  <c:v>41224</c:v>
                </c:pt>
                <c:pt idx="15">
                  <c:v>41231</c:v>
                </c:pt>
                <c:pt idx="16">
                  <c:v>41238</c:v>
                </c:pt>
                <c:pt idx="17">
                  <c:v>41245</c:v>
                </c:pt>
                <c:pt idx="18">
                  <c:v>41252</c:v>
                </c:pt>
                <c:pt idx="19">
                  <c:v>41259</c:v>
                </c:pt>
                <c:pt idx="20">
                  <c:v>41266</c:v>
                </c:pt>
                <c:pt idx="21">
                  <c:v>41273</c:v>
                </c:pt>
                <c:pt idx="22">
                  <c:v>41280</c:v>
                </c:pt>
                <c:pt idx="23">
                  <c:v>41287</c:v>
                </c:pt>
                <c:pt idx="24">
                  <c:v>41294</c:v>
                </c:pt>
                <c:pt idx="25">
                  <c:v>41301</c:v>
                </c:pt>
                <c:pt idx="26">
                  <c:v>41308</c:v>
                </c:pt>
                <c:pt idx="27">
                  <c:v>41315</c:v>
                </c:pt>
                <c:pt idx="28">
                  <c:v>41329</c:v>
                </c:pt>
                <c:pt idx="29">
                  <c:v>41336</c:v>
                </c:pt>
                <c:pt idx="30">
                  <c:v>41343</c:v>
                </c:pt>
                <c:pt idx="31">
                  <c:v>41350</c:v>
                </c:pt>
                <c:pt idx="32">
                  <c:v>41357</c:v>
                </c:pt>
                <c:pt idx="33">
                  <c:v>41364</c:v>
                </c:pt>
                <c:pt idx="34">
                  <c:v>41371</c:v>
                </c:pt>
                <c:pt idx="35">
                  <c:v>41378</c:v>
                </c:pt>
                <c:pt idx="36">
                  <c:v>41385</c:v>
                </c:pt>
                <c:pt idx="37">
                  <c:v>41392</c:v>
                </c:pt>
                <c:pt idx="38">
                  <c:v>41399</c:v>
                </c:pt>
                <c:pt idx="39">
                  <c:v>41406</c:v>
                </c:pt>
                <c:pt idx="40">
                  <c:v>41413</c:v>
                </c:pt>
                <c:pt idx="41">
                  <c:v>41420</c:v>
                </c:pt>
                <c:pt idx="42">
                  <c:v>41427</c:v>
                </c:pt>
                <c:pt idx="43">
                  <c:v>41434</c:v>
                </c:pt>
                <c:pt idx="44">
                  <c:v>41441</c:v>
                </c:pt>
                <c:pt idx="45">
                  <c:v>41448</c:v>
                </c:pt>
                <c:pt idx="46">
                  <c:v>41455</c:v>
                </c:pt>
                <c:pt idx="47">
                  <c:v>41462</c:v>
                </c:pt>
                <c:pt idx="48">
                  <c:v>41469</c:v>
                </c:pt>
                <c:pt idx="49">
                  <c:v>41476</c:v>
                </c:pt>
                <c:pt idx="50">
                  <c:v>41483</c:v>
                </c:pt>
                <c:pt idx="51">
                  <c:v>41490</c:v>
                </c:pt>
                <c:pt idx="52">
                  <c:v>41497</c:v>
                </c:pt>
                <c:pt idx="53">
                  <c:v>41504</c:v>
                </c:pt>
                <c:pt idx="54">
                  <c:v>41511</c:v>
                </c:pt>
                <c:pt idx="55">
                  <c:v>41518</c:v>
                </c:pt>
                <c:pt idx="56">
                  <c:v>41525</c:v>
                </c:pt>
                <c:pt idx="57">
                  <c:v>41532</c:v>
                </c:pt>
                <c:pt idx="58">
                  <c:v>41539</c:v>
                </c:pt>
                <c:pt idx="59">
                  <c:v>41546</c:v>
                </c:pt>
                <c:pt idx="60">
                  <c:v>41553</c:v>
                </c:pt>
                <c:pt idx="61">
                  <c:v>41560</c:v>
                </c:pt>
                <c:pt idx="62">
                  <c:v>41567</c:v>
                </c:pt>
                <c:pt idx="63">
                  <c:v>41574</c:v>
                </c:pt>
                <c:pt idx="64">
                  <c:v>41581</c:v>
                </c:pt>
                <c:pt idx="65">
                  <c:v>41588</c:v>
                </c:pt>
                <c:pt idx="66">
                  <c:v>41595</c:v>
                </c:pt>
                <c:pt idx="67">
                  <c:v>41602</c:v>
                </c:pt>
                <c:pt idx="68">
                  <c:v>41609</c:v>
                </c:pt>
                <c:pt idx="69">
                  <c:v>41616</c:v>
                </c:pt>
                <c:pt idx="70">
                  <c:v>41623</c:v>
                </c:pt>
                <c:pt idx="71">
                  <c:v>41630</c:v>
                </c:pt>
                <c:pt idx="72">
                  <c:v>41637</c:v>
                </c:pt>
                <c:pt idx="73">
                  <c:v>41644</c:v>
                </c:pt>
                <c:pt idx="74">
                  <c:v>41651</c:v>
                </c:pt>
                <c:pt idx="75">
                  <c:v>41658</c:v>
                </c:pt>
                <c:pt idx="76">
                  <c:v>41665</c:v>
                </c:pt>
                <c:pt idx="77">
                  <c:v>41672</c:v>
                </c:pt>
                <c:pt idx="78">
                  <c:v>41679</c:v>
                </c:pt>
                <c:pt idx="79">
                  <c:v>41686</c:v>
                </c:pt>
                <c:pt idx="80">
                  <c:v>41693</c:v>
                </c:pt>
                <c:pt idx="81">
                  <c:v>41700</c:v>
                </c:pt>
                <c:pt idx="82">
                  <c:v>41707</c:v>
                </c:pt>
                <c:pt idx="83">
                  <c:v>41714</c:v>
                </c:pt>
                <c:pt idx="84">
                  <c:v>41721</c:v>
                </c:pt>
                <c:pt idx="85">
                  <c:v>41728</c:v>
                </c:pt>
                <c:pt idx="86">
                  <c:v>41735</c:v>
                </c:pt>
                <c:pt idx="87">
                  <c:v>41742</c:v>
                </c:pt>
                <c:pt idx="88">
                  <c:v>41749</c:v>
                </c:pt>
                <c:pt idx="89">
                  <c:v>41756</c:v>
                </c:pt>
                <c:pt idx="90">
                  <c:v>41763</c:v>
                </c:pt>
                <c:pt idx="91">
                  <c:v>41770</c:v>
                </c:pt>
                <c:pt idx="92">
                  <c:v>41777</c:v>
                </c:pt>
                <c:pt idx="93">
                  <c:v>41784</c:v>
                </c:pt>
                <c:pt idx="94">
                  <c:v>41791</c:v>
                </c:pt>
                <c:pt idx="95">
                  <c:v>41798</c:v>
                </c:pt>
                <c:pt idx="96">
                  <c:v>41805</c:v>
                </c:pt>
                <c:pt idx="97">
                  <c:v>41812</c:v>
                </c:pt>
                <c:pt idx="98">
                  <c:v>41819</c:v>
                </c:pt>
                <c:pt idx="99">
                  <c:v>41826</c:v>
                </c:pt>
                <c:pt idx="100">
                  <c:v>41833</c:v>
                </c:pt>
                <c:pt idx="101">
                  <c:v>41840</c:v>
                </c:pt>
              </c:numCache>
            </c:numRef>
          </c:cat>
          <c:val>
            <c:numRef>
              <c:f>[0]!_zs3</c:f>
              <c:numCache>
                <c:formatCode>0.0%</c:formatCode>
                <c:ptCount val="104"/>
                <c:pt idx="0">
                  <c:v>0</c:v>
                </c:pt>
                <c:pt idx="1">
                  <c:v>-2.6881759884411882E-2</c:v>
                </c:pt>
                <c:pt idx="2">
                  <c:v>-2.6882365121574381E-3</c:v>
                </c:pt>
                <c:pt idx="3">
                  <c:v>-8.0647095364724253E-3</c:v>
                </c:pt>
                <c:pt idx="4">
                  <c:v>4.8386819780572798E-2</c:v>
                </c:pt>
                <c:pt idx="5">
                  <c:v>1.6128662526491366E-2</c:v>
                </c:pt>
                <c:pt idx="6">
                  <c:v>3.7634025041233699E-2</c:v>
                </c:pt>
                <c:pt idx="7">
                  <c:v>1.8816899038648804E-2</c:v>
                </c:pt>
                <c:pt idx="8">
                  <c:v>-5.6451907590271633E-2</c:v>
                </c:pt>
                <c:pt idx="9">
                  <c:v>-8.0616833506594876E-3</c:v>
                </c:pt>
                <c:pt idx="10">
                  <c:v>-5.3759434417975926E-3</c:v>
                </c:pt>
                <c:pt idx="11">
                  <c:v>-5.3835089063296593E-3</c:v>
                </c:pt>
                <c:pt idx="12">
                  <c:v>-2.9577864479682581E-2</c:v>
                </c:pt>
                <c:pt idx="13">
                  <c:v>-2.9577864479682581E-2</c:v>
                </c:pt>
                <c:pt idx="14">
                  <c:v>-6.9901790435270672E-2</c:v>
                </c:pt>
                <c:pt idx="15">
                  <c:v>-0.11560476167311462</c:v>
                </c:pt>
                <c:pt idx="16">
                  <c:v>-0.12636285223762611</c:v>
                </c:pt>
                <c:pt idx="17">
                  <c:v>-0.14786390243758518</c:v>
                </c:pt>
                <c:pt idx="18">
                  <c:v>-9.6797016846549622E-2</c:v>
                </c:pt>
                <c:pt idx="19">
                  <c:v>-7.7981706555452335E-2</c:v>
                </c:pt>
                <c:pt idx="20">
                  <c:v>-8.8724666190899915E-2</c:v>
                </c:pt>
                <c:pt idx="21">
                  <c:v>-6.7216050526408777E-2</c:v>
                </c:pt>
                <c:pt idx="22">
                  <c:v>-6.1837005244153143E-2</c:v>
                </c:pt>
                <c:pt idx="23">
                  <c:v>-6.7216050526408777E-2</c:v>
                </c:pt>
                <c:pt idx="24">
                  <c:v>-3.4956909761938437E-2</c:v>
                </c:pt>
                <c:pt idx="25">
                  <c:v>-6.9909355899802628E-2</c:v>
                </c:pt>
                <c:pt idx="26">
                  <c:v>-2.1520644753097007E-2</c:v>
                </c:pt>
                <c:pt idx="27">
                  <c:v>5.3605855487974807E-3</c:v>
                </c:pt>
                <c:pt idx="28">
                  <c:v>-4.8398924523823994E-2</c:v>
                </c:pt>
                <c:pt idx="29">
                  <c:v>-5.1087085381336217E-2</c:v>
                </c:pt>
                <c:pt idx="30">
                  <c:v>-6.4527814014251339E-2</c:v>
                </c:pt>
                <c:pt idx="31">
                  <c:v>-8.3344713052900254E-2</c:v>
                </c:pt>
                <c:pt idx="32">
                  <c:v>-6.4527738359606013E-2</c:v>
                </c:pt>
                <c:pt idx="33">
                  <c:v>-5.1087009726690891E-2</c:v>
                </c:pt>
                <c:pt idx="34">
                  <c:v>-1.6141145542969193E-2</c:v>
                </c:pt>
                <c:pt idx="35">
                  <c:v>-6.1839501847448575E-2</c:v>
                </c:pt>
                <c:pt idx="36">
                  <c:v>-5.1086934072045564E-2</c:v>
                </c:pt>
                <c:pt idx="37">
                  <c:v>-4.0334366296642443E-2</c:v>
                </c:pt>
                <c:pt idx="38">
                  <c:v>-2.1517391603348202E-2</c:v>
                </c:pt>
                <c:pt idx="39">
                  <c:v>-1.6141145542969193E-2</c:v>
                </c:pt>
                <c:pt idx="40">
                  <c:v>-2.7004169100540709E-3</c:v>
                </c:pt>
                <c:pt idx="41">
                  <c:v>-1.0764899482590295E-2</c:v>
                </c:pt>
                <c:pt idx="42">
                  <c:v>1.0740160413570621E-2</c:v>
                </c:pt>
                <c:pt idx="43">
                  <c:v>-3.2270035033396649E-2</c:v>
                </c:pt>
                <c:pt idx="44">
                  <c:v>-4.0334441951287769E-2</c:v>
                </c:pt>
                <c:pt idx="45">
                  <c:v>-9.9473526888682273E-2</c:v>
                </c:pt>
                <c:pt idx="46">
                  <c:v>-0.16130077268358922</c:v>
                </c:pt>
                <c:pt idx="47">
                  <c:v>-0.15585462173093445</c:v>
                </c:pt>
                <c:pt idx="48">
                  <c:v>-0.13134720723524707</c:v>
                </c:pt>
                <c:pt idx="49">
                  <c:v>-0.16402381033259372</c:v>
                </c:pt>
                <c:pt idx="50">
                  <c:v>-0.16130069702894367</c:v>
                </c:pt>
                <c:pt idx="51">
                  <c:v>-0.12862401827695191</c:v>
                </c:pt>
                <c:pt idx="52">
                  <c:v>-9.8670452828609867E-2</c:v>
                </c:pt>
                <c:pt idx="53">
                  <c:v>-0.10139349047761459</c:v>
                </c:pt>
                <c:pt idx="54">
                  <c:v>-0.12590098062794719</c:v>
                </c:pt>
                <c:pt idx="55">
                  <c:v>-0.11773186768093324</c:v>
                </c:pt>
                <c:pt idx="56">
                  <c:v>-0.11500890568657396</c:v>
                </c:pt>
                <c:pt idx="57">
                  <c:v>-7.6886227291218079E-2</c:v>
                </c:pt>
                <c:pt idx="58">
                  <c:v>-5.2378737140885478E-2</c:v>
                </c:pt>
                <c:pt idx="59">
                  <c:v>-0.10956275473391919</c:v>
                </c:pt>
                <c:pt idx="60">
                  <c:v>-0.10683971708491469</c:v>
                </c:pt>
                <c:pt idx="61">
                  <c:v>-4.6932737497521471E-2</c:v>
                </c:pt>
                <c:pt idx="62">
                  <c:v>-7.1440151993208634E-2</c:v>
                </c:pt>
                <c:pt idx="63">
                  <c:v>-8.5055415892877351E-2</c:v>
                </c:pt>
                <c:pt idx="64">
                  <c:v>-7.1440076338563308E-2</c:v>
                </c:pt>
                <c:pt idx="65">
                  <c:v>-9.8670528483255415E-2</c:v>
                </c:pt>
                <c:pt idx="66">
                  <c:v>-0.10683964143026925</c:v>
                </c:pt>
                <c:pt idx="67">
                  <c:v>-9.3224301875955318E-2</c:v>
                </c:pt>
                <c:pt idx="68">
                  <c:v>-6.3270887736904036E-2</c:v>
                </c:pt>
                <c:pt idx="69">
                  <c:v>-7.6886151636572642E-2</c:v>
                </c:pt>
                <c:pt idx="70">
                  <c:v>-9.3224377530600644E-2</c:v>
                </c:pt>
                <c:pt idx="71">
                  <c:v>-0.12862401827695191</c:v>
                </c:pt>
                <c:pt idx="72">
                  <c:v>-0.12862409393159724</c:v>
                </c:pt>
                <c:pt idx="73">
                  <c:v>-0.13679328253325651</c:v>
                </c:pt>
                <c:pt idx="74">
                  <c:v>-0.18308507387562645</c:v>
                </c:pt>
                <c:pt idx="75">
                  <c:v>-0.18580811152463106</c:v>
                </c:pt>
                <c:pt idx="76">
                  <c:v>-0.17491588527396718</c:v>
                </c:pt>
                <c:pt idx="77">
                  <c:v>-0.18308507387562645</c:v>
                </c:pt>
                <c:pt idx="78">
                  <c:v>-0.1749159609286125</c:v>
                </c:pt>
                <c:pt idx="79">
                  <c:v>-0.15152097233771111</c:v>
                </c:pt>
                <c:pt idx="80">
                  <c:v>-0.1247534509677326</c:v>
                </c:pt>
                <c:pt idx="81">
                  <c:v>-0.14776562705331442</c:v>
                </c:pt>
                <c:pt idx="82">
                  <c:v>-0.10136065636154568</c:v>
                </c:pt>
                <c:pt idx="83">
                  <c:v>-0.14805008851971779</c:v>
                </c:pt>
                <c:pt idx="84">
                  <c:v>-0.13750723542114196</c:v>
                </c:pt>
                <c:pt idx="85">
                  <c:v>-0.14890869308945509</c:v>
                </c:pt>
                <c:pt idx="86">
                  <c:v>-0.15181262099542003</c:v>
                </c:pt>
                <c:pt idx="87">
                  <c:v>-0.12953800204706334</c:v>
                </c:pt>
                <c:pt idx="88">
                  <c:v>-0.13391000834546396</c:v>
                </c:pt>
                <c:pt idx="89">
                  <c:v>-0.15035150283035392</c:v>
                </c:pt>
                <c:pt idx="90">
                  <c:v>-0.12334786331233139</c:v>
                </c:pt>
                <c:pt idx="91">
                  <c:v>-0.11288770074109022</c:v>
                </c:pt>
                <c:pt idx="92">
                  <c:v>-0.1094676568447519</c:v>
                </c:pt>
                <c:pt idx="93">
                  <c:v>-0.11184737371329423</c:v>
                </c:pt>
                <c:pt idx="94">
                  <c:v>-9.9693984525144996E-2</c:v>
                </c:pt>
                <c:pt idx="95">
                  <c:v>-0.11585162278079397</c:v>
                </c:pt>
                <c:pt idx="96">
                  <c:v>-0.11905673182977794</c:v>
                </c:pt>
                <c:pt idx="97">
                  <c:v>-0.1129343040026074</c:v>
                </c:pt>
                <c:pt idx="98">
                  <c:v>-7.1287480918952761E-2</c:v>
                </c:pt>
                <c:pt idx="99">
                  <c:v>-6.9086082049429898E-2</c:v>
                </c:pt>
                <c:pt idx="100">
                  <c:v>-4.80659684297704E-2</c:v>
                </c:pt>
                <c:pt idx="101">
                  <c:v>-6.1562454536286615E-2</c:v>
                </c:pt>
                <c:pt idx="102">
                  <c:v>-2.9258223603205402E-2</c:v>
                </c:pt>
              </c:numCache>
            </c:numRef>
          </c:val>
          <c:smooth val="0"/>
        </c:ser>
        <c:ser>
          <c:idx val="3"/>
          <c:order val="3"/>
          <c:tx>
            <c:strRef>
              <c:f>市场表现!$S$2</c:f>
              <c:strCache>
                <c:ptCount val="1"/>
                <c:pt idx="0">
                  <c:v>通信设备制造(中信)</c:v>
                </c:pt>
              </c:strCache>
            </c:strRef>
          </c:tx>
          <c:marker>
            <c:symbol val="none"/>
          </c:marker>
          <c:val>
            <c:numRef>
              <c:f>[0]!_zs4</c:f>
              <c:numCache>
                <c:formatCode>0.0%</c:formatCode>
                <c:ptCount val="104"/>
                <c:pt idx="0">
                  <c:v>0</c:v>
                </c:pt>
                <c:pt idx="1">
                  <c:v>-1.8504164013230073E-2</c:v>
                </c:pt>
                <c:pt idx="2">
                  <c:v>2.9162084366557872E-2</c:v>
                </c:pt>
                <c:pt idx="3">
                  <c:v>-5.4201397869708678E-3</c:v>
                </c:pt>
                <c:pt idx="4">
                  <c:v>4.1233038826855584E-3</c:v>
                </c:pt>
                <c:pt idx="5">
                  <c:v>-2.8315916262138363E-2</c:v>
                </c:pt>
                <c:pt idx="6">
                  <c:v>3.8612382917318389E-2</c:v>
                </c:pt>
                <c:pt idx="7">
                  <c:v>4.8345181685617522E-2</c:v>
                </c:pt>
                <c:pt idx="8">
                  <c:v>-9.43683981398169E-3</c:v>
                </c:pt>
                <c:pt idx="9">
                  <c:v>1.5248482260918461E-2</c:v>
                </c:pt>
                <c:pt idx="10">
                  <c:v>1.1843821620301398E-2</c:v>
                </c:pt>
                <c:pt idx="11">
                  <c:v>-4.7663916420445096E-3</c:v>
                </c:pt>
                <c:pt idx="12">
                  <c:v>-4.1851207934951451E-2</c:v>
                </c:pt>
                <c:pt idx="13">
                  <c:v>-4.5469076286918431E-2</c:v>
                </c:pt>
                <c:pt idx="14">
                  <c:v>-8.3040272671342064E-2</c:v>
                </c:pt>
                <c:pt idx="15">
                  <c:v>-0.12983936531262452</c:v>
                </c:pt>
                <c:pt idx="16">
                  <c:v>-0.12227049155970648</c:v>
                </c:pt>
                <c:pt idx="17">
                  <c:v>-0.1869856946953522</c:v>
                </c:pt>
                <c:pt idx="18">
                  <c:v>-0.14319816097688576</c:v>
                </c:pt>
                <c:pt idx="19">
                  <c:v>-0.11514802145242697</c:v>
                </c:pt>
                <c:pt idx="20">
                  <c:v>-0.10835202565315183</c:v>
                </c:pt>
                <c:pt idx="21">
                  <c:v>-5.6442610680453753E-2</c:v>
                </c:pt>
                <c:pt idx="22">
                  <c:v>-4.7960941413319302E-2</c:v>
                </c:pt>
                <c:pt idx="23">
                  <c:v>-5.5592578186266506E-3</c:v>
                </c:pt>
                <c:pt idx="24">
                  <c:v>2.5415824995912439E-2</c:v>
                </c:pt>
                <c:pt idx="25">
                  <c:v>-2.9182805491134722E-5</c:v>
                </c:pt>
                <c:pt idx="26">
                  <c:v>3.5003509265673971E-2</c:v>
                </c:pt>
                <c:pt idx="27">
                  <c:v>4.6549373109364023E-2</c:v>
                </c:pt>
                <c:pt idx="28">
                  <c:v>4.6282197196078734E-2</c:v>
                </c:pt>
                <c:pt idx="29">
                  <c:v>8.2767699937863259E-2</c:v>
                </c:pt>
                <c:pt idx="30">
                  <c:v>0.10917340836112688</c:v>
                </c:pt>
                <c:pt idx="31">
                  <c:v>9.8441997974793249E-2</c:v>
                </c:pt>
                <c:pt idx="32">
                  <c:v>0.13246595106163439</c:v>
                </c:pt>
                <c:pt idx="33">
                  <c:v>8.9602273007410638E-2</c:v>
                </c:pt>
                <c:pt idx="34">
                  <c:v>5.9697426276437815E-2</c:v>
                </c:pt>
                <c:pt idx="35">
                  <c:v>7.1946942194992092E-2</c:v>
                </c:pt>
                <c:pt idx="36">
                  <c:v>0.10150086235856493</c:v>
                </c:pt>
                <c:pt idx="37">
                  <c:v>8.8061714038088823E-2</c:v>
                </c:pt>
                <c:pt idx="38">
                  <c:v>0.13245249232485534</c:v>
                </c:pt>
                <c:pt idx="39">
                  <c:v>0.17866546364215541</c:v>
                </c:pt>
                <c:pt idx="40">
                  <c:v>0.23143443882864201</c:v>
                </c:pt>
                <c:pt idx="41">
                  <c:v>0.27739515877245124</c:v>
                </c:pt>
                <c:pt idx="42">
                  <c:v>0.26803620640052217</c:v>
                </c:pt>
                <c:pt idx="43">
                  <c:v>0.18792973846476313</c:v>
                </c:pt>
                <c:pt idx="44">
                  <c:v>0.18366598400222589</c:v>
                </c:pt>
                <c:pt idx="45">
                  <c:v>0.15444153638009817</c:v>
                </c:pt>
                <c:pt idx="46">
                  <c:v>0.14880185927784684</c:v>
                </c:pt>
                <c:pt idx="47">
                  <c:v>0.20168303502243146</c:v>
                </c:pt>
                <c:pt idx="48">
                  <c:v>0.21286404717007401</c:v>
                </c:pt>
                <c:pt idx="49">
                  <c:v>0.2823177250630593</c:v>
                </c:pt>
                <c:pt idx="50">
                  <c:v>0.35241355793166651</c:v>
                </c:pt>
                <c:pt idx="51">
                  <c:v>0.36081400838625877</c:v>
                </c:pt>
                <c:pt idx="52">
                  <c:v>0.3729643827190352</c:v>
                </c:pt>
                <c:pt idx="53">
                  <c:v>0.34307985734805047</c:v>
                </c:pt>
                <c:pt idx="54">
                  <c:v>0.45202453381134489</c:v>
                </c:pt>
                <c:pt idx="55">
                  <c:v>0.3944391964254661</c:v>
                </c:pt>
                <c:pt idx="56">
                  <c:v>0.45870666336727739</c:v>
                </c:pt>
                <c:pt idx="57">
                  <c:v>0.40903532971706391</c:v>
                </c:pt>
                <c:pt idx="58">
                  <c:v>0.41219733333120123</c:v>
                </c:pt>
                <c:pt idx="59">
                  <c:v>0.46609184535138559</c:v>
                </c:pt>
                <c:pt idx="60">
                  <c:v>0.49618844576775367</c:v>
                </c:pt>
                <c:pt idx="61">
                  <c:v>0.57954286667628763</c:v>
                </c:pt>
                <c:pt idx="62">
                  <c:v>0.54528485149883021</c:v>
                </c:pt>
                <c:pt idx="63">
                  <c:v>0.43754066770525446</c:v>
                </c:pt>
                <c:pt idx="64">
                  <c:v>0.36290017921440665</c:v>
                </c:pt>
                <c:pt idx="65">
                  <c:v>0.34908771751683898</c:v>
                </c:pt>
                <c:pt idx="66">
                  <c:v>0.40199261261931141</c:v>
                </c:pt>
                <c:pt idx="67">
                  <c:v>0.47792553960539785</c:v>
                </c:pt>
                <c:pt idx="68">
                  <c:v>0.53237252610761754</c:v>
                </c:pt>
                <c:pt idx="69">
                  <c:v>0.45151070322699183</c:v>
                </c:pt>
                <c:pt idx="70">
                  <c:v>0.44701388608498527</c:v>
                </c:pt>
                <c:pt idx="71">
                  <c:v>0.37592570457486452</c:v>
                </c:pt>
                <c:pt idx="72">
                  <c:v>0.37830070522448156</c:v>
                </c:pt>
                <c:pt idx="73">
                  <c:v>0.41991811757845587</c:v>
                </c:pt>
                <c:pt idx="74">
                  <c:v>0.36318074723706117</c:v>
                </c:pt>
                <c:pt idx="75">
                  <c:v>0.37032653693776951</c:v>
                </c:pt>
                <c:pt idx="76">
                  <c:v>0.48295111187155171</c:v>
                </c:pt>
                <c:pt idx="77">
                  <c:v>0.48981626692219593</c:v>
                </c:pt>
                <c:pt idx="78">
                  <c:v>0.53522024822974279</c:v>
                </c:pt>
                <c:pt idx="79">
                  <c:v>0.57928781695158538</c:v>
                </c:pt>
                <c:pt idx="80">
                  <c:v>0.59467441783301256</c:v>
                </c:pt>
                <c:pt idx="81">
                  <c:v>0.54716074622165944</c:v>
                </c:pt>
                <c:pt idx="82">
                  <c:v>0.58907491705886872</c:v>
                </c:pt>
                <c:pt idx="83">
                  <c:v>0.49609463437475965</c:v>
                </c:pt>
                <c:pt idx="84">
                  <c:v>0.54190750809622967</c:v>
                </c:pt>
                <c:pt idx="85">
                  <c:v>0.45890348073581722</c:v>
                </c:pt>
                <c:pt idx="86">
                  <c:v>0.50037831043282632</c:v>
                </c:pt>
                <c:pt idx="87">
                  <c:v>0.55383687931071002</c:v>
                </c:pt>
                <c:pt idx="88">
                  <c:v>0.5717523235309756</c:v>
                </c:pt>
                <c:pt idx="89">
                  <c:v>0.44672405685236916</c:v>
                </c:pt>
                <c:pt idx="90">
                  <c:v>0.42760758694310641</c:v>
                </c:pt>
                <c:pt idx="91">
                  <c:v>0.40764734751617659</c:v>
                </c:pt>
                <c:pt idx="92">
                  <c:v>0.40536935637522364</c:v>
                </c:pt>
                <c:pt idx="93">
                  <c:v>0.46724962985142504</c:v>
                </c:pt>
                <c:pt idx="94">
                  <c:v>0.51190072142826781</c:v>
                </c:pt>
                <c:pt idx="95">
                  <c:v>0.50299723402970975</c:v>
                </c:pt>
                <c:pt idx="96">
                  <c:v>0.55244663177788977</c:v>
                </c:pt>
                <c:pt idx="97">
                  <c:v>0.51145704950643078</c:v>
                </c:pt>
                <c:pt idx="98">
                  <c:v>0.5827560401411489</c:v>
                </c:pt>
                <c:pt idx="99">
                  <c:v>0.62200957862294204</c:v>
                </c:pt>
                <c:pt idx="100">
                  <c:v>0.6290962698111604</c:v>
                </c:pt>
                <c:pt idx="101">
                  <c:v>0.60640390681810263</c:v>
                </c:pt>
                <c:pt idx="102">
                  <c:v>0.59531897139538703</c:v>
                </c:pt>
              </c:numCache>
            </c:numRef>
          </c:val>
          <c:smooth val="0"/>
        </c:ser>
        <c:ser>
          <c:idx val="4"/>
          <c:order val="4"/>
          <c:tx>
            <c:strRef>
              <c:f>市场表现!$T$2</c:f>
              <c:strCache>
                <c:ptCount val="1"/>
                <c:pt idx="0">
                  <c:v>增值服务Ⅲ(中信)</c:v>
                </c:pt>
              </c:strCache>
            </c:strRef>
          </c:tx>
          <c:marker>
            <c:symbol val="none"/>
          </c:marker>
          <c:val>
            <c:numRef>
              <c:f>[0]!_zs5</c:f>
              <c:numCache>
                <c:formatCode>0.0%</c:formatCode>
                <c:ptCount val="104"/>
                <c:pt idx="0">
                  <c:v>0</c:v>
                </c:pt>
                <c:pt idx="1">
                  <c:v>2.6828310649045672E-2</c:v>
                </c:pt>
                <c:pt idx="2">
                  <c:v>8.9153975282723508E-2</c:v>
                </c:pt>
                <c:pt idx="3">
                  <c:v>8.3310912874800414E-2</c:v>
                </c:pt>
                <c:pt idx="4">
                  <c:v>0.12445641673523222</c:v>
                </c:pt>
                <c:pt idx="5">
                  <c:v>0.12523526434172028</c:v>
                </c:pt>
                <c:pt idx="6">
                  <c:v>0.17860508433804068</c:v>
                </c:pt>
                <c:pt idx="7">
                  <c:v>0.18107885842047211</c:v>
                </c:pt>
                <c:pt idx="8">
                  <c:v>0.13362402686683184</c:v>
                </c:pt>
                <c:pt idx="9">
                  <c:v>0.15056576798246168</c:v>
                </c:pt>
                <c:pt idx="10">
                  <c:v>0.15037516900611858</c:v>
                </c:pt>
                <c:pt idx="11">
                  <c:v>0.14400515058623231</c:v>
                </c:pt>
                <c:pt idx="12">
                  <c:v>9.3957872008574084E-2</c:v>
                </c:pt>
                <c:pt idx="13">
                  <c:v>0.13117483002082331</c:v>
                </c:pt>
                <c:pt idx="14">
                  <c:v>9.8692751841938486E-2</c:v>
                </c:pt>
                <c:pt idx="15">
                  <c:v>4.3880498855703776E-2</c:v>
                </c:pt>
                <c:pt idx="16">
                  <c:v>5.2908871419322212E-2</c:v>
                </c:pt>
                <c:pt idx="17">
                  <c:v>-3.15565696758634E-2</c:v>
                </c:pt>
                <c:pt idx="18">
                  <c:v>1.0074259367488292E-2</c:v>
                </c:pt>
                <c:pt idx="19">
                  <c:v>4.414131850754166E-2</c:v>
                </c:pt>
                <c:pt idx="20">
                  <c:v>6.7434519721677244E-2</c:v>
                </c:pt>
                <c:pt idx="21">
                  <c:v>0.10608598581903483</c:v>
                </c:pt>
                <c:pt idx="22">
                  <c:v>9.2061913770214332E-2</c:v>
                </c:pt>
                <c:pt idx="23">
                  <c:v>0.20061304656011969</c:v>
                </c:pt>
                <c:pt idx="24">
                  <c:v>0.24001687703777885</c:v>
                </c:pt>
                <c:pt idx="25">
                  <c:v>0.20393348135851741</c:v>
                </c:pt>
                <c:pt idx="26">
                  <c:v>0.21208911124098595</c:v>
                </c:pt>
                <c:pt idx="27">
                  <c:v>0.31334582057574134</c:v>
                </c:pt>
                <c:pt idx="28">
                  <c:v>0.30265883565693552</c:v>
                </c:pt>
                <c:pt idx="29">
                  <c:v>0.35056448394725281</c:v>
                </c:pt>
                <c:pt idx="30">
                  <c:v>0.35715710190845762</c:v>
                </c:pt>
                <c:pt idx="31">
                  <c:v>0.29899191198259656</c:v>
                </c:pt>
                <c:pt idx="32">
                  <c:v>0.35772257897669202</c:v>
                </c:pt>
                <c:pt idx="33">
                  <c:v>0.42791657061481425</c:v>
                </c:pt>
                <c:pt idx="34">
                  <c:v>0.38885922901309655</c:v>
                </c:pt>
                <c:pt idx="35">
                  <c:v>0.39686047372472744</c:v>
                </c:pt>
                <c:pt idx="36">
                  <c:v>0.47857707632004343</c:v>
                </c:pt>
                <c:pt idx="37">
                  <c:v>0.57369328852852997</c:v>
                </c:pt>
                <c:pt idx="38">
                  <c:v>0.67205650477189605</c:v>
                </c:pt>
                <c:pt idx="39">
                  <c:v>0.80960275762611578</c:v>
                </c:pt>
                <c:pt idx="40">
                  <c:v>0.96761191721102735</c:v>
                </c:pt>
                <c:pt idx="41">
                  <c:v>1.0061405974415196</c:v>
                </c:pt>
                <c:pt idx="42">
                  <c:v>0.94676931725641</c:v>
                </c:pt>
                <c:pt idx="43">
                  <c:v>0.84003649870081709</c:v>
                </c:pt>
                <c:pt idx="44">
                  <c:v>0.9492881328864089</c:v>
                </c:pt>
                <c:pt idx="45">
                  <c:v>0.85362580445307423</c:v>
                </c:pt>
                <c:pt idx="46">
                  <c:v>0.84783931984654992</c:v>
                </c:pt>
                <c:pt idx="47">
                  <c:v>1.0093080514825892</c:v>
                </c:pt>
                <c:pt idx="48">
                  <c:v>1.1613793507476595</c:v>
                </c:pt>
                <c:pt idx="49">
                  <c:v>1.2340225392317903</c:v>
                </c:pt>
                <c:pt idx="50">
                  <c:v>1.4413355410713709</c:v>
                </c:pt>
                <c:pt idx="51">
                  <c:v>1.4157691962762176</c:v>
                </c:pt>
                <c:pt idx="52">
                  <c:v>1.4001611464187356</c:v>
                </c:pt>
                <c:pt idx="53">
                  <c:v>1.3078279802106101</c:v>
                </c:pt>
                <c:pt idx="54">
                  <c:v>1.5116924446766409</c:v>
                </c:pt>
                <c:pt idx="55">
                  <c:v>1.3529881004043309</c:v>
                </c:pt>
                <c:pt idx="56">
                  <c:v>1.5643111040756681</c:v>
                </c:pt>
                <c:pt idx="57">
                  <c:v>1.4045281702277577</c:v>
                </c:pt>
                <c:pt idx="58">
                  <c:v>1.477456655284898</c:v>
                </c:pt>
                <c:pt idx="59">
                  <c:v>1.6362538914793632</c:v>
                </c:pt>
                <c:pt idx="60">
                  <c:v>1.7331008427082955</c:v>
                </c:pt>
                <c:pt idx="61">
                  <c:v>1.8069942601619848</c:v>
                </c:pt>
                <c:pt idx="62">
                  <c:v>1.7331386615578115</c:v>
                </c:pt>
                <c:pt idx="63">
                  <c:v>1.4699516701185145</c:v>
                </c:pt>
                <c:pt idx="64">
                  <c:v>1.3093390288320075</c:v>
                </c:pt>
                <c:pt idx="65">
                  <c:v>1.2126269013000255</c:v>
                </c:pt>
                <c:pt idx="66">
                  <c:v>1.3305551024650066</c:v>
                </c:pt>
                <c:pt idx="67">
                  <c:v>1.3695201540360737</c:v>
                </c:pt>
                <c:pt idx="68">
                  <c:v>1.5093861970628897</c:v>
                </c:pt>
                <c:pt idx="69">
                  <c:v>1.3046977431275528</c:v>
                </c:pt>
                <c:pt idx="70">
                  <c:v>1.4029063735695799</c:v>
                </c:pt>
                <c:pt idx="71">
                  <c:v>1.2689777896016019</c:v>
                </c:pt>
                <c:pt idx="72">
                  <c:v>1.3542824680842012</c:v>
                </c:pt>
                <c:pt idx="73">
                  <c:v>1.4212976700579243</c:v>
                </c:pt>
                <c:pt idx="74">
                  <c:v>1.4557177385652151</c:v>
                </c:pt>
                <c:pt idx="75">
                  <c:v>1.5127543819206242</c:v>
                </c:pt>
                <c:pt idx="76">
                  <c:v>1.7349111317225514</c:v>
                </c:pt>
                <c:pt idx="77">
                  <c:v>1.8735723885883782</c:v>
                </c:pt>
                <c:pt idx="78">
                  <c:v>1.9750781806906388</c:v>
                </c:pt>
                <c:pt idx="79">
                  <c:v>1.8861964609983333</c:v>
                </c:pt>
                <c:pt idx="80">
                  <c:v>1.9257028136622147</c:v>
                </c:pt>
                <c:pt idx="81">
                  <c:v>1.6119334620979888</c:v>
                </c:pt>
                <c:pt idx="82">
                  <c:v>1.6661353970989232</c:v>
                </c:pt>
                <c:pt idx="83">
                  <c:v>1.5388737646929243</c:v>
                </c:pt>
                <c:pt idx="84">
                  <c:v>1.5986088882923477</c:v>
                </c:pt>
                <c:pt idx="85">
                  <c:v>1.4170218328117947</c:v>
                </c:pt>
                <c:pt idx="86">
                  <c:v>1.4562922440060135</c:v>
                </c:pt>
                <c:pt idx="87">
                  <c:v>1.5007643018951358</c:v>
                </c:pt>
                <c:pt idx="88">
                  <c:v>1.5321939727788547</c:v>
                </c:pt>
                <c:pt idx="89">
                  <c:v>1.3684996469906325</c:v>
                </c:pt>
                <c:pt idx="90">
                  <c:v>1.4548320552167238</c:v>
                </c:pt>
                <c:pt idx="91">
                  <c:v>1.3819410880633476</c:v>
                </c:pt>
                <c:pt idx="92">
                  <c:v>1.302213235313296</c:v>
                </c:pt>
                <c:pt idx="93">
                  <c:v>1.3666134193315917</c:v>
                </c:pt>
                <c:pt idx="94">
                  <c:v>1.4384680296299153</c:v>
                </c:pt>
                <c:pt idx="95">
                  <c:v>1.3730532571659695</c:v>
                </c:pt>
                <c:pt idx="96">
                  <c:v>1.4086554405875904</c:v>
                </c:pt>
                <c:pt idx="97">
                  <c:v>1.4762828665363772</c:v>
                </c:pt>
                <c:pt idx="98">
                  <c:v>1.5602168374333178</c:v>
                </c:pt>
                <c:pt idx="99">
                  <c:v>1.7822448827685888</c:v>
                </c:pt>
                <c:pt idx="100">
                  <c:v>1.6591654934798097</c:v>
                </c:pt>
                <c:pt idx="101">
                  <c:v>1.4897587157400851</c:v>
                </c:pt>
                <c:pt idx="102">
                  <c:v>1.4165097234569357</c:v>
                </c:pt>
              </c:numCache>
            </c:numRef>
          </c:val>
          <c:smooth val="0"/>
        </c:ser>
        <c:dLbls>
          <c:showLegendKey val="0"/>
          <c:showVal val="0"/>
          <c:showCatName val="0"/>
          <c:showSerName val="0"/>
          <c:showPercent val="0"/>
          <c:showBubbleSize val="0"/>
        </c:dLbls>
        <c:marker val="1"/>
        <c:smooth val="0"/>
        <c:axId val="262136576"/>
        <c:axId val="262138112"/>
      </c:lineChart>
      <c:dateAx>
        <c:axId val="262136576"/>
        <c:scaling>
          <c:orientation val="minMax"/>
        </c:scaling>
        <c:delete val="0"/>
        <c:axPos val="b"/>
        <c:numFmt formatCode="yyyy/m/d" sourceLinked="0"/>
        <c:majorTickMark val="none"/>
        <c:minorTickMark val="none"/>
        <c:tickLblPos val="nextTo"/>
        <c:txPr>
          <a:bodyPr rot="-5400000" vert="horz"/>
          <a:lstStyle/>
          <a:p>
            <a:pPr>
              <a:defRPr/>
            </a:pPr>
            <a:endParaRPr lang="zh-CN"/>
          </a:p>
        </c:txPr>
        <c:crossAx val="262138112"/>
        <c:crosses val="autoZero"/>
        <c:auto val="0"/>
        <c:lblOffset val="100"/>
        <c:baseTimeUnit val="days"/>
        <c:majorUnit val="2"/>
        <c:majorTimeUnit val="months"/>
        <c:minorUnit val="6"/>
        <c:minorTimeUnit val="days"/>
      </c:dateAx>
      <c:valAx>
        <c:axId val="262138112"/>
        <c:scaling>
          <c:orientation val="minMax"/>
        </c:scaling>
        <c:delete val="0"/>
        <c:axPos val="l"/>
        <c:numFmt formatCode="0%" sourceLinked="0"/>
        <c:majorTickMark val="out"/>
        <c:minorTickMark val="none"/>
        <c:tickLblPos val="nextTo"/>
        <c:crossAx val="262136576"/>
        <c:crosses val="autoZero"/>
        <c:crossBetween val="between"/>
      </c:valAx>
      <c:spPr>
        <a:ln>
          <a:noFill/>
        </a:ln>
      </c:spPr>
    </c:plotArea>
    <c:legend>
      <c:legendPos val="r"/>
      <c:layout>
        <c:manualLayout>
          <c:xMode val="edge"/>
          <c:yMode val="edge"/>
          <c:x val="0.14566284779050737"/>
          <c:y val="1.6666666666666666E-2"/>
          <c:w val="0.80360065466448449"/>
          <c:h val="0.17333403324584429"/>
        </c:manualLayout>
      </c:layout>
      <c:overlay val="0"/>
    </c:legend>
    <c:plotVisOnly val="1"/>
    <c:dispBlanksAs val="gap"/>
    <c:showDLblsOverMax val="0"/>
  </c:chart>
  <c:spPr>
    <a:ln>
      <a:noFill/>
    </a:ln>
  </c:spPr>
  <c:txPr>
    <a:bodyPr/>
    <a:lstStyle/>
    <a:p>
      <a:pPr>
        <a:defRPr>
          <a:latin typeface="+mn-lt"/>
        </a:defRPr>
      </a:pPr>
      <a:endParaRPr lang="zh-CN"/>
    </a:p>
  </c:tx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2"/>
          <c:order val="0"/>
          <c:tx>
            <c:strRef>
              <c:f>运营数据!$M$2</c:f>
              <c:strCache>
                <c:ptCount val="1"/>
                <c:pt idx="0">
                  <c:v>3G移动用户数</c:v>
                </c:pt>
              </c:strCache>
            </c:strRef>
          </c:tx>
          <c:invertIfNegative val="0"/>
          <c:cat>
            <c:numRef>
              <c:f>运营数据!$I$3:$I$32</c:f>
              <c:numCache>
                <c:formatCode>yyyy\-m\-d;@</c:formatCode>
                <c:ptCount val="30"/>
                <c:pt idx="0">
                  <c:v>41820</c:v>
                </c:pt>
                <c:pt idx="1">
                  <c:v>41790</c:v>
                </c:pt>
                <c:pt idx="2">
                  <c:v>41759</c:v>
                </c:pt>
                <c:pt idx="3">
                  <c:v>41729</c:v>
                </c:pt>
                <c:pt idx="4">
                  <c:v>41698</c:v>
                </c:pt>
                <c:pt idx="5">
                  <c:v>41639</c:v>
                </c:pt>
                <c:pt idx="6">
                  <c:v>41608</c:v>
                </c:pt>
                <c:pt idx="7">
                  <c:v>41578</c:v>
                </c:pt>
                <c:pt idx="8">
                  <c:v>41547</c:v>
                </c:pt>
                <c:pt idx="9">
                  <c:v>41517</c:v>
                </c:pt>
                <c:pt idx="10">
                  <c:v>41486</c:v>
                </c:pt>
                <c:pt idx="11">
                  <c:v>41455</c:v>
                </c:pt>
                <c:pt idx="12">
                  <c:v>41425</c:v>
                </c:pt>
                <c:pt idx="13">
                  <c:v>41394</c:v>
                </c:pt>
                <c:pt idx="14">
                  <c:v>41364</c:v>
                </c:pt>
                <c:pt idx="15">
                  <c:v>41333</c:v>
                </c:pt>
                <c:pt idx="16">
                  <c:v>41274</c:v>
                </c:pt>
                <c:pt idx="17">
                  <c:v>41243</c:v>
                </c:pt>
                <c:pt idx="18">
                  <c:v>41213</c:v>
                </c:pt>
                <c:pt idx="19">
                  <c:v>41182</c:v>
                </c:pt>
                <c:pt idx="20">
                  <c:v>41152</c:v>
                </c:pt>
                <c:pt idx="21">
                  <c:v>41121</c:v>
                </c:pt>
                <c:pt idx="22">
                  <c:v>41090</c:v>
                </c:pt>
                <c:pt idx="23">
                  <c:v>41060</c:v>
                </c:pt>
                <c:pt idx="24">
                  <c:v>41029</c:v>
                </c:pt>
                <c:pt idx="25">
                  <c:v>40999</c:v>
                </c:pt>
                <c:pt idx="26">
                  <c:v>40968</c:v>
                </c:pt>
                <c:pt idx="27">
                  <c:v>40939</c:v>
                </c:pt>
                <c:pt idx="28">
                  <c:v>40908</c:v>
                </c:pt>
                <c:pt idx="29">
                  <c:v>40877</c:v>
                </c:pt>
              </c:numCache>
            </c:numRef>
          </c:cat>
          <c:val>
            <c:numRef>
              <c:f>运营数据!$M$3:$M$32</c:f>
              <c:numCache>
                <c:formatCode>###,###,###,###,##0.00_ </c:formatCode>
                <c:ptCount val="30"/>
                <c:pt idx="0">
                  <c:v>46406.5</c:v>
                </c:pt>
                <c:pt idx="1">
                  <c:v>45419.5</c:v>
                </c:pt>
                <c:pt idx="2">
                  <c:v>44501.8</c:v>
                </c:pt>
                <c:pt idx="3">
                  <c:v>42978.6</c:v>
                </c:pt>
                <c:pt idx="4">
                  <c:v>41923.800000000003</c:v>
                </c:pt>
                <c:pt idx="5">
                  <c:v>40161.1</c:v>
                </c:pt>
                <c:pt idx="6">
                  <c:v>38687.800000000003</c:v>
                </c:pt>
                <c:pt idx="7">
                  <c:v>37940.6</c:v>
                </c:pt>
                <c:pt idx="8">
                  <c:v>36759.800000000003</c:v>
                </c:pt>
                <c:pt idx="9">
                  <c:v>35129</c:v>
                </c:pt>
                <c:pt idx="10">
                  <c:v>33373.9</c:v>
                </c:pt>
                <c:pt idx="11">
                  <c:v>31887</c:v>
                </c:pt>
                <c:pt idx="12">
                  <c:v>30437.3</c:v>
                </c:pt>
                <c:pt idx="13">
                  <c:v>28874.3</c:v>
                </c:pt>
                <c:pt idx="14">
                  <c:v>27726.7</c:v>
                </c:pt>
                <c:pt idx="15">
                  <c:v>25991.599999999999</c:v>
                </c:pt>
                <c:pt idx="16">
                  <c:v>24588</c:v>
                </c:pt>
                <c:pt idx="17">
                  <c:v>23280.3</c:v>
                </c:pt>
                <c:pt idx="18">
                  <c:v>22048.6</c:v>
                </c:pt>
                <c:pt idx="19">
                  <c:v>21241.5</c:v>
                </c:pt>
                <c:pt idx="20">
                  <c:v>20263.900000000001</c:v>
                </c:pt>
                <c:pt idx="21">
                  <c:v>19255.7</c:v>
                </c:pt>
                <c:pt idx="22">
                  <c:v>18376.099999999999</c:v>
                </c:pt>
                <c:pt idx="23">
                  <c:v>17575.3</c:v>
                </c:pt>
                <c:pt idx="24">
                  <c:v>16667.5</c:v>
                </c:pt>
                <c:pt idx="25">
                  <c:v>15897.1</c:v>
                </c:pt>
                <c:pt idx="26">
                  <c:v>15206</c:v>
                </c:pt>
                <c:pt idx="27">
                  <c:v>14391.9</c:v>
                </c:pt>
                <c:pt idx="28">
                  <c:v>13660</c:v>
                </c:pt>
                <c:pt idx="29">
                  <c:v>12842.4</c:v>
                </c:pt>
              </c:numCache>
            </c:numRef>
          </c:val>
        </c:ser>
        <c:dLbls>
          <c:showLegendKey val="0"/>
          <c:showVal val="0"/>
          <c:showCatName val="0"/>
          <c:showSerName val="0"/>
          <c:showPercent val="0"/>
          <c:showBubbleSize val="0"/>
        </c:dLbls>
        <c:gapWidth val="150"/>
        <c:axId val="263977216"/>
        <c:axId val="264384512"/>
      </c:barChart>
      <c:lineChart>
        <c:grouping val="standard"/>
        <c:varyColors val="0"/>
        <c:ser>
          <c:idx val="3"/>
          <c:order val="1"/>
          <c:tx>
            <c:strRef>
              <c:f>运营数据!$N$2</c:f>
              <c:strCache>
                <c:ptCount val="1"/>
                <c:pt idx="0">
                  <c:v>3G渗透率</c:v>
                </c:pt>
              </c:strCache>
            </c:strRef>
          </c:tx>
          <c:marker>
            <c:symbol val="none"/>
          </c:marker>
          <c:cat>
            <c:numRef>
              <c:f>运营数据!$I$3:$I$32</c:f>
              <c:numCache>
                <c:formatCode>yyyy\-m\-d;@</c:formatCode>
                <c:ptCount val="30"/>
                <c:pt idx="0">
                  <c:v>41820</c:v>
                </c:pt>
                <c:pt idx="1">
                  <c:v>41790</c:v>
                </c:pt>
                <c:pt idx="2">
                  <c:v>41759</c:v>
                </c:pt>
                <c:pt idx="3">
                  <c:v>41729</c:v>
                </c:pt>
                <c:pt idx="4">
                  <c:v>41698</c:v>
                </c:pt>
                <c:pt idx="5">
                  <c:v>41639</c:v>
                </c:pt>
                <c:pt idx="6">
                  <c:v>41608</c:v>
                </c:pt>
                <c:pt idx="7">
                  <c:v>41578</c:v>
                </c:pt>
                <c:pt idx="8">
                  <c:v>41547</c:v>
                </c:pt>
                <c:pt idx="9">
                  <c:v>41517</c:v>
                </c:pt>
                <c:pt idx="10">
                  <c:v>41486</c:v>
                </c:pt>
                <c:pt idx="11">
                  <c:v>41455</c:v>
                </c:pt>
                <c:pt idx="12">
                  <c:v>41425</c:v>
                </c:pt>
                <c:pt idx="13">
                  <c:v>41394</c:v>
                </c:pt>
                <c:pt idx="14">
                  <c:v>41364</c:v>
                </c:pt>
                <c:pt idx="15">
                  <c:v>41333</c:v>
                </c:pt>
                <c:pt idx="16">
                  <c:v>41274</c:v>
                </c:pt>
                <c:pt idx="17">
                  <c:v>41243</c:v>
                </c:pt>
                <c:pt idx="18">
                  <c:v>41213</c:v>
                </c:pt>
                <c:pt idx="19">
                  <c:v>41182</c:v>
                </c:pt>
                <c:pt idx="20">
                  <c:v>41152</c:v>
                </c:pt>
                <c:pt idx="21">
                  <c:v>41121</c:v>
                </c:pt>
                <c:pt idx="22">
                  <c:v>41090</c:v>
                </c:pt>
                <c:pt idx="23">
                  <c:v>41060</c:v>
                </c:pt>
                <c:pt idx="24">
                  <c:v>41029</c:v>
                </c:pt>
                <c:pt idx="25">
                  <c:v>40999</c:v>
                </c:pt>
                <c:pt idx="26">
                  <c:v>40968</c:v>
                </c:pt>
                <c:pt idx="27">
                  <c:v>40939</c:v>
                </c:pt>
                <c:pt idx="28">
                  <c:v>40908</c:v>
                </c:pt>
                <c:pt idx="29">
                  <c:v>40877</c:v>
                </c:pt>
              </c:numCache>
            </c:numRef>
          </c:cat>
          <c:val>
            <c:numRef>
              <c:f>运营数据!$N$3:$N$32</c:f>
              <c:numCache>
                <c:formatCode>###,###,###,###,##0.00_ </c:formatCode>
                <c:ptCount val="30"/>
                <c:pt idx="0">
                  <c:v>36.94</c:v>
                </c:pt>
                <c:pt idx="1">
                  <c:v>36.28</c:v>
                </c:pt>
                <c:pt idx="2">
                  <c:v>35.9</c:v>
                </c:pt>
                <c:pt idx="3">
                  <c:v>34.700000000000003</c:v>
                </c:pt>
                <c:pt idx="4">
                  <c:v>33.94</c:v>
                </c:pt>
                <c:pt idx="5">
                  <c:v>32.700000000000003</c:v>
                </c:pt>
                <c:pt idx="6">
                  <c:v>31.6</c:v>
                </c:pt>
                <c:pt idx="7">
                  <c:v>31.2</c:v>
                </c:pt>
                <c:pt idx="8">
                  <c:v>30.47</c:v>
                </c:pt>
                <c:pt idx="9">
                  <c:v>29.4</c:v>
                </c:pt>
                <c:pt idx="10">
                  <c:v>28.16</c:v>
                </c:pt>
                <c:pt idx="11">
                  <c:v>27.1</c:v>
                </c:pt>
                <c:pt idx="12">
                  <c:v>26.1</c:v>
                </c:pt>
                <c:pt idx="13">
                  <c:v>25</c:v>
                </c:pt>
                <c:pt idx="14">
                  <c:v>24.2</c:v>
                </c:pt>
                <c:pt idx="15">
                  <c:v>23</c:v>
                </c:pt>
                <c:pt idx="16">
                  <c:v>21.9</c:v>
                </c:pt>
                <c:pt idx="17">
                  <c:v>20.9</c:v>
                </c:pt>
                <c:pt idx="18">
                  <c:v>20</c:v>
                </c:pt>
                <c:pt idx="19">
                  <c:v>19</c:v>
                </c:pt>
                <c:pt idx="20">
                  <c:v>18.7</c:v>
                </c:pt>
                <c:pt idx="21">
                  <c:v>18</c:v>
                </c:pt>
                <c:pt idx="22">
                  <c:v>17.3</c:v>
                </c:pt>
                <c:pt idx="23">
                  <c:v>16.7</c:v>
                </c:pt>
                <c:pt idx="24">
                  <c:v>16</c:v>
                </c:pt>
                <c:pt idx="25">
                  <c:v>15.4</c:v>
                </c:pt>
                <c:pt idx="26">
                  <c:v>14.9</c:v>
                </c:pt>
                <c:pt idx="27">
                  <c:v>14.3</c:v>
                </c:pt>
                <c:pt idx="28">
                  <c:v>13.7</c:v>
                </c:pt>
                <c:pt idx="29">
                  <c:v>13</c:v>
                </c:pt>
              </c:numCache>
            </c:numRef>
          </c:val>
          <c:smooth val="0"/>
        </c:ser>
        <c:dLbls>
          <c:showLegendKey val="0"/>
          <c:showVal val="0"/>
          <c:showCatName val="0"/>
          <c:showSerName val="0"/>
          <c:showPercent val="0"/>
          <c:showBubbleSize val="0"/>
        </c:dLbls>
        <c:marker val="1"/>
        <c:smooth val="0"/>
        <c:axId val="264387584"/>
        <c:axId val="264386048"/>
      </c:lineChart>
      <c:dateAx>
        <c:axId val="263977216"/>
        <c:scaling>
          <c:orientation val="minMax"/>
        </c:scaling>
        <c:delete val="0"/>
        <c:axPos val="b"/>
        <c:numFmt formatCode="yyyy\-m\-d;@" sourceLinked="1"/>
        <c:majorTickMark val="out"/>
        <c:minorTickMark val="none"/>
        <c:tickLblPos val="nextTo"/>
        <c:crossAx val="264384512"/>
        <c:crosses val="autoZero"/>
        <c:auto val="1"/>
        <c:lblOffset val="100"/>
        <c:baseTimeUnit val="months"/>
      </c:dateAx>
      <c:valAx>
        <c:axId val="264384512"/>
        <c:scaling>
          <c:orientation val="minMax"/>
        </c:scaling>
        <c:delete val="0"/>
        <c:axPos val="l"/>
        <c:majorGridlines/>
        <c:numFmt formatCode="###,###,###,###,##0.00_ " sourceLinked="1"/>
        <c:majorTickMark val="out"/>
        <c:minorTickMark val="none"/>
        <c:tickLblPos val="nextTo"/>
        <c:crossAx val="263977216"/>
        <c:crosses val="autoZero"/>
        <c:crossBetween val="between"/>
      </c:valAx>
      <c:valAx>
        <c:axId val="264386048"/>
        <c:scaling>
          <c:orientation val="minMax"/>
        </c:scaling>
        <c:delete val="0"/>
        <c:axPos val="r"/>
        <c:numFmt formatCode="###,###,###,###,##0.00_ " sourceLinked="1"/>
        <c:majorTickMark val="out"/>
        <c:minorTickMark val="none"/>
        <c:tickLblPos val="nextTo"/>
        <c:crossAx val="264387584"/>
        <c:crosses val="max"/>
        <c:crossBetween val="between"/>
      </c:valAx>
      <c:dateAx>
        <c:axId val="264387584"/>
        <c:scaling>
          <c:orientation val="minMax"/>
        </c:scaling>
        <c:delete val="1"/>
        <c:axPos val="b"/>
        <c:numFmt formatCode="yyyy\-m\-d;@" sourceLinked="1"/>
        <c:majorTickMark val="out"/>
        <c:minorTickMark val="none"/>
        <c:tickLblPos val="nextTo"/>
        <c:crossAx val="264386048"/>
        <c:crosses val="autoZero"/>
        <c:auto val="1"/>
        <c:lblOffset val="100"/>
        <c:baseTimeUnit val="months"/>
      </c:dateAx>
    </c:plotArea>
    <c:legend>
      <c:legendPos val="t"/>
      <c:layout>
        <c:manualLayout>
          <c:xMode val="edge"/>
          <c:yMode val="edge"/>
          <c:x val="0.26572439088181998"/>
          <c:y val="2.1857932902169828E-2"/>
          <c:w val="0.47020644959014196"/>
          <c:h val="9.8813776865787559E-2"/>
        </c:manualLayout>
      </c:layout>
      <c:overlay val="0"/>
    </c:legend>
    <c:plotVisOnly val="1"/>
    <c:dispBlanksAs val="gap"/>
    <c:showDLblsOverMax val="0"/>
  </c:chart>
  <c:printSettings>
    <c:headerFooter/>
    <c:pageMargins b="0.75" l="0.7" r="0.7" t="0.75" header="0.3" footer="0.3"/>
    <c:pageSetup/>
  </c:printSettings>
</c:chartSpace>
</file>

<file path=xl/ctrlProps/ctrlProp1.xml><?xml version="1.0" encoding="utf-8"?>
<formControlPr xmlns="http://schemas.microsoft.com/office/spreadsheetml/2009/9/main" objectType="Drop" dropLines="3" dropStyle="combo" dx="16" fmlaLink="$B$10:$B$12" fmlaRange="$A$10:$A$12" noThreeD="1" sel="2"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36890;&#20449;&#34892;&#19994;&#21608;&#25253;!A1"/><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jpeg"/><Relationship Id="rId1" Type="http://schemas.openxmlformats.org/officeDocument/2006/relationships/hyperlink" Target="#&#36890;&#20449;&#34892;&#19994;&#21608;&#25253;!A1"/><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5.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36890;&#20449;&#34892;&#19994;&#21608;&#25253;!A1"/><Relationship Id="rId1" Type="http://schemas.openxmlformats.org/officeDocument/2006/relationships/image" Target="../media/image7.emf"/><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drawing1.xml><?xml version="1.0" encoding="utf-8"?>
<xdr:wsDr xmlns:xdr="http://schemas.openxmlformats.org/drawingml/2006/spreadsheetDrawing" xmlns:a="http://schemas.openxmlformats.org/drawingml/2006/main">
  <xdr:twoCellAnchor>
    <xdr:from>
      <xdr:col>0</xdr:col>
      <xdr:colOff>323850</xdr:colOff>
      <xdr:row>0</xdr:row>
      <xdr:rowOff>66675</xdr:rowOff>
    </xdr:from>
    <xdr:to>
      <xdr:col>2</xdr:col>
      <xdr:colOff>504825</xdr:colOff>
      <xdr:row>2</xdr:row>
      <xdr:rowOff>123825</xdr:rowOff>
    </xdr:to>
    <xdr:pic>
      <xdr:nvPicPr>
        <xdr:cNvPr id="3387423"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6667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12</xdr:row>
      <xdr:rowOff>85725</xdr:rowOff>
    </xdr:from>
    <xdr:to>
      <xdr:col>7</xdr:col>
      <xdr:colOff>0</xdr:colOff>
      <xdr:row>52</xdr:row>
      <xdr:rowOff>161925</xdr:rowOff>
    </xdr:to>
    <xdr:sp macro="" textlink="">
      <xdr:nvSpPr>
        <xdr:cNvPr id="252940" name="TextBox 4"/>
        <xdr:cNvSpPr txBox="1">
          <a:spLocks noChangeArrowheads="1"/>
        </xdr:cNvSpPr>
      </xdr:nvSpPr>
      <xdr:spPr bwMode="auto">
        <a:xfrm>
          <a:off x="19050" y="2047875"/>
          <a:ext cx="4791075" cy="7343775"/>
        </a:xfrm>
        <a:prstGeom prst="rect">
          <a:avLst/>
        </a:prstGeom>
        <a:solidFill>
          <a:srgbClr val="FFFFFF"/>
        </a:solidFill>
        <a:ln w="9525">
          <a:solidFill>
            <a:schemeClr val="accent1"/>
          </a:solidFill>
          <a:miter lim="800000"/>
          <a:headEnd/>
          <a:tailEnd/>
        </a:ln>
      </xdr:spPr>
      <xdr:txBody>
        <a:bodyPr vertOverflow="clip" wrap="square" lIns="36576" tIns="18288" rIns="0" bIns="0" anchor="t" upright="1"/>
        <a:lstStyle/>
        <a:p>
          <a:pPr algn="l" rtl="0">
            <a:defRPr sz="1000"/>
          </a:pPr>
          <a:r>
            <a:rPr lang="zh-CN" altLang="en-US" sz="1100" b="1" i="0" u="none" strike="noStrike" baseline="0">
              <a:solidFill>
                <a:srgbClr val="000000"/>
              </a:solidFill>
              <a:latin typeface="仿宋_GB2312"/>
              <a:ea typeface="仿宋_GB2312"/>
            </a:rPr>
            <a:t>上周回顾：</a:t>
          </a:r>
          <a:endParaRPr lang="en-US" altLang="zh-CN" sz="1100" b="1" i="0" u="none" strike="noStrike" baseline="0">
            <a:solidFill>
              <a:srgbClr val="000000"/>
            </a:solidFill>
            <a:latin typeface="仿宋_GB2312"/>
            <a:ea typeface="仿宋_GB2312"/>
          </a:endParaRPr>
        </a:p>
        <a:p>
          <a:pPr marL="0" indent="0" algn="l" rtl="0">
            <a:defRPr sz="1000"/>
          </a:pPr>
          <a:r>
            <a:rPr lang="en-US" altLang="zh-CN" sz="1100" b="0" i="0" u="none" strike="noStrike" baseline="0">
              <a:solidFill>
                <a:srgbClr val="000000"/>
              </a:solidFill>
              <a:latin typeface="仿宋_GB2312"/>
              <a:ea typeface="仿宋_GB2312"/>
              <a:cs typeface="+mn-cs"/>
            </a:rPr>
            <a:t>    </a:t>
          </a:r>
          <a:r>
            <a:rPr lang="zh-CN" altLang="zh-CN" sz="1100" b="0" i="0" u="none" strike="noStrike" baseline="0">
              <a:solidFill>
                <a:srgbClr val="000000"/>
              </a:solidFill>
              <a:latin typeface="仿宋_GB2312"/>
              <a:ea typeface="仿宋_GB2312"/>
              <a:cs typeface="+mn-cs"/>
            </a:rPr>
            <a:t>上周</a:t>
          </a:r>
          <a:r>
            <a:rPr lang="en-US" altLang="zh-CN" sz="1100" b="0" i="0" u="none" strike="noStrike" baseline="0">
              <a:solidFill>
                <a:srgbClr val="000000"/>
              </a:solidFill>
              <a:latin typeface="仿宋_GB2312"/>
              <a:ea typeface="仿宋_GB2312"/>
              <a:cs typeface="+mn-cs"/>
            </a:rPr>
            <a:t>A</a:t>
          </a:r>
          <a:r>
            <a:rPr lang="zh-CN" altLang="zh-CN" sz="1100" b="0" i="0" u="none" strike="noStrike" baseline="0">
              <a:solidFill>
                <a:srgbClr val="000000"/>
              </a:solidFill>
              <a:latin typeface="仿宋_GB2312"/>
              <a:ea typeface="仿宋_GB2312"/>
              <a:cs typeface="+mn-cs"/>
            </a:rPr>
            <a:t>股市场</a:t>
          </a:r>
          <a:r>
            <a:rPr lang="zh-CN" altLang="en-US" sz="1100" b="0" i="0" u="none" strike="noStrike" baseline="0">
              <a:solidFill>
                <a:srgbClr val="000000"/>
              </a:solidFill>
              <a:latin typeface="仿宋_GB2312"/>
              <a:ea typeface="仿宋_GB2312"/>
              <a:cs typeface="+mn-cs"/>
            </a:rPr>
            <a:t>强势回升</a:t>
          </a:r>
          <a:r>
            <a:rPr lang="zh-CN" altLang="zh-CN" sz="1100" b="0" i="0" u="none" strike="noStrike" baseline="0">
              <a:solidFill>
                <a:srgbClr val="000000"/>
              </a:solidFill>
              <a:latin typeface="仿宋_GB2312"/>
              <a:ea typeface="仿宋_GB2312"/>
              <a:cs typeface="+mn-cs"/>
            </a:rPr>
            <a:t>，风格偏向主板。</a:t>
          </a:r>
          <a:r>
            <a:rPr lang="zh-CN" altLang="en-US" sz="1100" b="0" i="0" u="none" strike="noStrike" baseline="0">
              <a:solidFill>
                <a:srgbClr val="000000"/>
              </a:solidFill>
              <a:latin typeface="仿宋_GB2312"/>
              <a:ea typeface="仿宋_GB2312"/>
              <a:cs typeface="+mn-cs"/>
            </a:rPr>
            <a:t>大盘走势明显分化上行。截至上周五收盘，上证综指报收于</a:t>
          </a:r>
          <a:r>
            <a:rPr lang="en-US" altLang="zh-CN" sz="1100" b="0" i="0" u="none" strike="noStrike" baseline="0">
              <a:solidFill>
                <a:srgbClr val="000000"/>
              </a:solidFill>
              <a:latin typeface="仿宋_GB2312"/>
              <a:ea typeface="仿宋_GB2312"/>
              <a:cs typeface="+mn-cs"/>
            </a:rPr>
            <a:t>2126.61</a:t>
          </a:r>
          <a:r>
            <a:rPr lang="zh-CN" altLang="en-US" sz="1100" b="0" i="0" u="none" strike="noStrike" baseline="0">
              <a:solidFill>
                <a:srgbClr val="000000"/>
              </a:solidFill>
              <a:latin typeface="仿宋_GB2312"/>
              <a:ea typeface="仿宋_GB2312"/>
              <a:cs typeface="+mn-cs"/>
            </a:rPr>
            <a:t>，当周周涨</a:t>
          </a:r>
          <a:r>
            <a:rPr lang="en-US" altLang="zh-CN" sz="1100" b="0" i="0" u="none" strike="noStrike" baseline="0">
              <a:solidFill>
                <a:srgbClr val="000000"/>
              </a:solidFill>
              <a:latin typeface="仿宋_GB2312"/>
              <a:ea typeface="仿宋_GB2312"/>
              <a:cs typeface="+mn-cs"/>
            </a:rPr>
            <a:t>0.59%</a:t>
          </a:r>
          <a:r>
            <a:rPr lang="zh-CN" altLang="en-US" sz="1100" b="0" i="0" u="none" strike="noStrike" baseline="0">
              <a:solidFill>
                <a:srgbClr val="000000"/>
              </a:solidFill>
              <a:latin typeface="仿宋_GB2312"/>
              <a:ea typeface="仿宋_GB2312"/>
              <a:cs typeface="+mn-cs"/>
            </a:rPr>
            <a:t>；深证成指报</a:t>
          </a:r>
          <a:r>
            <a:rPr lang="en-US" altLang="zh-CN" sz="1100" b="0" i="0" u="none" strike="noStrike" baseline="0">
              <a:solidFill>
                <a:srgbClr val="000000"/>
              </a:solidFill>
              <a:latin typeface="仿宋_GB2312"/>
              <a:ea typeface="仿宋_GB2312"/>
              <a:cs typeface="+mn-cs"/>
            </a:rPr>
            <a:t>7578.12</a:t>
          </a:r>
          <a:r>
            <a:rPr lang="zh-CN" altLang="en-US" sz="1100" b="0" i="0" u="none" strike="noStrike" baseline="0">
              <a:solidFill>
                <a:srgbClr val="000000"/>
              </a:solidFill>
              <a:latin typeface="仿宋_GB2312"/>
              <a:ea typeface="仿宋_GB2312"/>
              <a:cs typeface="+mn-cs"/>
            </a:rPr>
            <a:t>点，周涨</a:t>
          </a:r>
          <a:r>
            <a:rPr lang="en-US" altLang="zh-CN" sz="1100" b="0" i="0" u="none" strike="noStrike" baseline="0">
              <a:solidFill>
                <a:srgbClr val="000000"/>
              </a:solidFill>
              <a:latin typeface="仿宋_GB2312"/>
              <a:ea typeface="仿宋_GB2312"/>
              <a:cs typeface="+mn-cs"/>
            </a:rPr>
            <a:t>4.39%</a:t>
          </a:r>
          <a:r>
            <a:rPr lang="zh-CN" altLang="en-US" sz="1100" b="0" i="0" u="none" strike="noStrike" baseline="0">
              <a:solidFill>
                <a:srgbClr val="000000"/>
              </a:solidFill>
              <a:latin typeface="仿宋_GB2312"/>
              <a:ea typeface="仿宋_GB2312"/>
              <a:cs typeface="+mn-cs"/>
            </a:rPr>
            <a:t>。中小板指数周涨</a:t>
          </a:r>
          <a:r>
            <a:rPr lang="en-US" altLang="zh-CN" sz="1100" b="0" i="0" u="none" strike="noStrike" baseline="0">
              <a:solidFill>
                <a:srgbClr val="000000"/>
              </a:solidFill>
              <a:latin typeface="仿宋_GB2312"/>
              <a:ea typeface="仿宋_GB2312"/>
              <a:cs typeface="+mn-cs"/>
            </a:rPr>
            <a:t>0.94%</a:t>
          </a:r>
          <a:r>
            <a:rPr lang="zh-CN" altLang="en-US" sz="1100" b="0" i="0" u="none" strike="noStrike" baseline="0">
              <a:solidFill>
                <a:srgbClr val="000000"/>
              </a:solidFill>
              <a:latin typeface="仿宋_GB2312"/>
              <a:ea typeface="仿宋_GB2312"/>
              <a:cs typeface="+mn-cs"/>
            </a:rPr>
            <a:t>；而创业板指当周跌</a:t>
          </a:r>
          <a:r>
            <a:rPr lang="en-US" altLang="zh-CN" sz="1100" b="0" i="0" u="none" strike="noStrike" baseline="0">
              <a:solidFill>
                <a:srgbClr val="000000"/>
              </a:solidFill>
              <a:latin typeface="仿宋_GB2312"/>
              <a:ea typeface="仿宋_GB2312"/>
              <a:cs typeface="+mn-cs"/>
            </a:rPr>
            <a:t>1.54%</a:t>
          </a:r>
          <a:r>
            <a:rPr lang="zh-CN" altLang="en-US" sz="1100" b="0" i="0" u="none" strike="noStrike" baseline="0">
              <a:solidFill>
                <a:srgbClr val="000000"/>
              </a:solidFill>
              <a:latin typeface="仿宋_GB2312"/>
              <a:ea typeface="仿宋_GB2312"/>
              <a:cs typeface="+mn-cs"/>
            </a:rPr>
            <a:t>，已连跌三周。受其影响，通信板块跌当周下跌</a:t>
          </a:r>
          <a:r>
            <a:rPr lang="en-US" altLang="zh-CN" sz="1100" b="0" i="0" u="none" strike="noStrike" baseline="0">
              <a:solidFill>
                <a:srgbClr val="000000"/>
              </a:solidFill>
              <a:latin typeface="仿宋_GB2312"/>
              <a:ea typeface="仿宋_GB2312"/>
              <a:cs typeface="+mn-cs"/>
            </a:rPr>
            <a:t>0.73%</a:t>
          </a:r>
          <a:r>
            <a:rPr lang="zh-CN" altLang="en-US" sz="1100" b="0" i="0" u="none" strike="noStrike" baseline="0">
              <a:solidFill>
                <a:srgbClr val="000000"/>
              </a:solidFill>
              <a:latin typeface="仿宋_GB2312"/>
              <a:ea typeface="仿宋_GB2312"/>
              <a:cs typeface="+mn-cs"/>
            </a:rPr>
            <a:t>，报收于</a:t>
          </a:r>
          <a:r>
            <a:rPr lang="en-US" altLang="zh-CN" sz="1100" b="0" i="0" u="none" strike="noStrike" baseline="0">
              <a:solidFill>
                <a:srgbClr val="000000"/>
              </a:solidFill>
              <a:latin typeface="仿宋_GB2312"/>
              <a:ea typeface="仿宋_GB2312"/>
              <a:cs typeface="+mn-cs"/>
            </a:rPr>
            <a:t>2418.71</a:t>
          </a:r>
          <a:r>
            <a:rPr lang="zh-CN" altLang="en-US" sz="1100" b="0" i="0" u="none" strike="noStrike" baseline="0">
              <a:solidFill>
                <a:srgbClr val="000000"/>
              </a:solidFill>
              <a:latin typeface="仿宋_GB2312"/>
              <a:ea typeface="仿宋_GB2312"/>
              <a:cs typeface="+mn-cs"/>
            </a:rPr>
            <a:t>。个股方面，本周涨幅居前的有神州信息，动力源，象屿股份，中信创测和三维股份，本周跌幅居前的有华星创业，精伦电子，辉煌科技，信维通信和汇源通信。</a:t>
          </a:r>
          <a:r>
            <a:rPr lang="en-US" altLang="zh-CN" sz="1100" b="0" i="0" u="none" strike="noStrike" baseline="0">
              <a:solidFill>
                <a:srgbClr val="000000"/>
              </a:solidFill>
              <a:latin typeface="仿宋_GB2312"/>
              <a:ea typeface="仿宋_GB2312"/>
              <a:cs typeface="+mn-cs"/>
            </a:rPr>
            <a:t>	</a:t>
          </a:r>
        </a:p>
        <a:p>
          <a:pPr algn="l" rtl="0">
            <a:defRPr sz="1000"/>
          </a:pPr>
          <a:endParaRPr lang="zh-CN" altLang="en-US" sz="1100" b="1" i="0" u="none" strike="noStrike" baseline="0">
            <a:solidFill>
              <a:srgbClr val="000000"/>
            </a:solidFill>
            <a:latin typeface="仿宋_GB2312"/>
            <a:ea typeface="仿宋_GB2312"/>
          </a:endParaRPr>
        </a:p>
        <a:p>
          <a:pPr algn="l" rtl="0">
            <a:defRPr sz="1000"/>
          </a:pPr>
          <a:r>
            <a:rPr lang="zh-CN" altLang="en-US" sz="1100" b="1" i="0" u="none" strike="noStrike" baseline="0">
              <a:solidFill>
                <a:srgbClr val="000000"/>
              </a:solidFill>
              <a:latin typeface="仿宋_GB2312"/>
              <a:ea typeface="仿宋_GB2312"/>
            </a:rPr>
            <a:t>行业动态：</a:t>
          </a:r>
          <a:endParaRPr lang="en-US" altLang="zh-CN" sz="1100" b="1" i="0" u="none" strike="noStrike" baseline="0">
            <a:solidFill>
              <a:srgbClr val="000000"/>
            </a:solidFill>
            <a:latin typeface="仿宋_GB2312"/>
            <a:ea typeface="仿宋_GB2312"/>
          </a:endParaRPr>
        </a:p>
        <a:p>
          <a:pPr algn="l" rtl="0">
            <a:defRPr sz="1000"/>
          </a:pPr>
          <a:r>
            <a:rPr lang="zh-CN" altLang="en-US" sz="1100" b="0" i="0" u="none" strike="noStrike" baseline="0">
              <a:solidFill>
                <a:srgbClr val="000000"/>
              </a:solidFill>
              <a:latin typeface="仿宋_GB2312"/>
              <a:ea typeface="仿宋_GB2312"/>
            </a:rPr>
            <a:t>  </a:t>
          </a:r>
          <a:r>
            <a:rPr lang="en-US" altLang="zh-CN" sz="1100" b="0" i="0" u="none" strike="noStrike" baseline="0">
              <a:solidFill>
                <a:srgbClr val="000000"/>
              </a:solidFill>
              <a:latin typeface="仿宋_GB2312"/>
              <a:ea typeface="仿宋_GB2312"/>
            </a:rPr>
            <a:t>  </a:t>
          </a:r>
          <a:r>
            <a:rPr lang="zh-CN" altLang="en-US" sz="1100" b="0" i="0" u="none" strike="noStrike" baseline="0">
              <a:solidFill>
                <a:srgbClr val="000000"/>
              </a:solidFill>
              <a:latin typeface="仿宋_GB2312"/>
              <a:ea typeface="仿宋_GB2312"/>
            </a:rPr>
            <a:t>工信部发言人表示，</a:t>
          </a:r>
          <a:r>
            <a:rPr lang="en-US" altLang="zh-CN" sz="1100" b="0" i="0" u="none" strike="noStrike" baseline="0">
              <a:solidFill>
                <a:srgbClr val="000000"/>
              </a:solidFill>
              <a:latin typeface="仿宋_GB2312"/>
              <a:ea typeface="仿宋_GB2312"/>
            </a:rPr>
            <a:t>2014</a:t>
          </a:r>
          <a:r>
            <a:rPr lang="zh-CN" altLang="en-US" sz="1100" b="0" i="0" u="none" strike="noStrike" baseline="0">
              <a:solidFill>
                <a:srgbClr val="000000"/>
              </a:solidFill>
              <a:latin typeface="仿宋_GB2312"/>
              <a:ea typeface="仿宋_GB2312"/>
            </a:rPr>
            <a:t>年上半年上半年电信市场增速放缓，发展平稳。但是信息消费规模达</a:t>
          </a:r>
          <a:r>
            <a:rPr lang="en-US" altLang="zh-CN" sz="1100" b="0" i="0" u="none" strike="noStrike" baseline="0">
              <a:solidFill>
                <a:srgbClr val="000000"/>
              </a:solidFill>
              <a:latin typeface="仿宋_GB2312"/>
              <a:ea typeface="仿宋_GB2312"/>
            </a:rPr>
            <a:t>1.34</a:t>
          </a:r>
          <a:r>
            <a:rPr lang="zh-CN" altLang="en-US" sz="1100" b="0" i="0" u="none" strike="noStrike" baseline="0">
              <a:solidFill>
                <a:srgbClr val="000000"/>
              </a:solidFill>
              <a:latin typeface="仿宋_GB2312"/>
              <a:ea typeface="仿宋_GB2312"/>
            </a:rPr>
            <a:t>万亿，同比增长</a:t>
          </a:r>
          <a:r>
            <a:rPr lang="en-US" altLang="zh-CN" sz="1100" b="0" i="0" u="none" strike="noStrike" baseline="0">
              <a:solidFill>
                <a:srgbClr val="000000"/>
              </a:solidFill>
              <a:latin typeface="仿宋_GB2312"/>
              <a:ea typeface="仿宋_GB2312"/>
            </a:rPr>
            <a:t>20%</a:t>
          </a:r>
          <a:r>
            <a:rPr lang="zh-CN" altLang="en-US" sz="1100" b="0" i="0" u="none" strike="noStrike" baseline="0">
              <a:solidFill>
                <a:srgbClr val="000000"/>
              </a:solidFill>
              <a:latin typeface="仿宋_GB2312"/>
              <a:ea typeface="仿宋_GB2312"/>
            </a:rPr>
            <a:t>。一是随着网络基础设施建设步伐的加快，对信息消费的拉动作用越来越明显。二是随着信息技术的升级，产品的更新换代，信息产品消费保持了平稳增长，智能手机出货量达到了将近</a:t>
          </a:r>
          <a:r>
            <a:rPr lang="en-US" altLang="zh-CN" sz="1100" b="0" i="0" u="none" strike="noStrike" baseline="0">
              <a:solidFill>
                <a:srgbClr val="000000"/>
              </a:solidFill>
              <a:latin typeface="仿宋_GB2312"/>
              <a:ea typeface="仿宋_GB2312"/>
            </a:rPr>
            <a:t>2</a:t>
          </a:r>
          <a:r>
            <a:rPr lang="zh-CN" altLang="en-US" sz="1100" b="0" i="0" u="none" strike="noStrike" baseline="0">
              <a:solidFill>
                <a:srgbClr val="000000"/>
              </a:solidFill>
              <a:latin typeface="仿宋_GB2312"/>
              <a:ea typeface="仿宋_GB2312"/>
            </a:rPr>
            <a:t>亿部，在手机出货总量中它的占比已经达到了</a:t>
          </a:r>
          <a:r>
            <a:rPr lang="en-US" altLang="zh-CN" sz="1100" b="0" i="0" u="none" strike="noStrike" baseline="0">
              <a:solidFill>
                <a:srgbClr val="000000"/>
              </a:solidFill>
              <a:latin typeface="仿宋_GB2312"/>
              <a:ea typeface="仿宋_GB2312"/>
            </a:rPr>
            <a:t>87%</a:t>
          </a:r>
          <a:r>
            <a:rPr lang="zh-CN" altLang="en-US" sz="1100" b="0" i="0" u="none" strike="noStrike" baseline="0">
              <a:solidFill>
                <a:srgbClr val="000000"/>
              </a:solidFill>
              <a:latin typeface="仿宋_GB2312"/>
              <a:ea typeface="仿宋_GB2312"/>
            </a:rPr>
            <a:t>。三是新型信息消费增长势头非常迅猛，移动数据收入和流量分别增长了</a:t>
          </a:r>
          <a:r>
            <a:rPr lang="en-US" altLang="zh-CN" sz="1100" b="0" i="0" u="none" strike="noStrike" baseline="0">
              <a:solidFill>
                <a:srgbClr val="000000"/>
              </a:solidFill>
              <a:latin typeface="仿宋_GB2312"/>
              <a:ea typeface="仿宋_GB2312"/>
            </a:rPr>
            <a:t>46.4%</a:t>
          </a:r>
          <a:r>
            <a:rPr lang="zh-CN" altLang="en-US" sz="1100" b="0" i="0" u="none" strike="noStrike" baseline="0">
              <a:solidFill>
                <a:srgbClr val="000000"/>
              </a:solidFill>
              <a:latin typeface="仿宋_GB2312"/>
              <a:ea typeface="仿宋_GB2312"/>
            </a:rPr>
            <a:t>和</a:t>
          </a:r>
          <a:r>
            <a:rPr lang="en-US" altLang="zh-CN" sz="1100" b="0" i="0" u="none" strike="noStrike" baseline="0">
              <a:solidFill>
                <a:srgbClr val="000000"/>
              </a:solidFill>
              <a:latin typeface="仿宋_GB2312"/>
              <a:ea typeface="仿宋_GB2312"/>
            </a:rPr>
            <a:t>52.1%</a:t>
          </a:r>
          <a:r>
            <a:rPr lang="zh-CN" altLang="en-US" sz="1100" b="0" i="0" u="none" strike="noStrike" baseline="0">
              <a:solidFill>
                <a:srgbClr val="000000"/>
              </a:solidFill>
              <a:latin typeface="仿宋_GB2312"/>
              <a:ea typeface="仿宋_GB2312"/>
            </a:rPr>
            <a:t>，特别是基于移动互联网的应用正在从音乐、游戏这些娱乐类的业务转向金融、交通、医疗等重点领域。</a:t>
          </a:r>
        </a:p>
        <a:p>
          <a:pPr algn="l" rtl="0">
            <a:defRPr sz="1000"/>
          </a:pPr>
          <a:endParaRPr lang="en-US" altLang="zh-CN" sz="1100" b="0" i="0" u="none" strike="noStrike" baseline="0">
            <a:solidFill>
              <a:srgbClr val="000000"/>
            </a:solidFill>
            <a:latin typeface="仿宋_GB2312"/>
            <a:ea typeface="仿宋_GB2312"/>
          </a:endParaRPr>
        </a:p>
        <a:p>
          <a:pPr algn="l" rtl="0">
            <a:defRPr sz="1000"/>
          </a:pPr>
          <a:r>
            <a:rPr lang="zh-CN" altLang="en-US" sz="1100" b="1" i="0" u="none" strike="noStrike" baseline="0">
              <a:solidFill>
                <a:srgbClr val="000000"/>
              </a:solidFill>
              <a:latin typeface="仿宋_GB2312"/>
              <a:ea typeface="仿宋_GB2312"/>
            </a:rPr>
            <a:t>本周观点：</a:t>
          </a:r>
        </a:p>
        <a:p>
          <a:pPr algn="l" rtl="0">
            <a:defRPr sz="1000"/>
          </a:pPr>
          <a:r>
            <a:rPr lang="zh-CN" altLang="en-US" sz="1100" b="1" i="0" u="none" strike="noStrike" baseline="0">
              <a:solidFill>
                <a:srgbClr val="000000"/>
              </a:solidFill>
              <a:latin typeface="仿宋_GB2312"/>
              <a:ea typeface="仿宋_GB2312"/>
            </a:rPr>
            <a:t>   </a:t>
          </a:r>
          <a:r>
            <a:rPr lang="zh-CN" altLang="en-US" sz="1100" b="0" i="0" u="none" strike="noStrike" baseline="0">
              <a:solidFill>
                <a:srgbClr val="000000"/>
              </a:solidFill>
              <a:latin typeface="仿宋_GB2312"/>
              <a:ea typeface="仿宋_GB2312"/>
              <a:cs typeface="+mn-cs"/>
            </a:rPr>
            <a:t> 随着大盘复苏的势头日趋明显，价值股将成为拉动指数的主力，吸引更多的资金进入，预计创业板将进一步相对低迷。半年业绩预报的利好消息出尽，后</a:t>
          </a:r>
          <a:r>
            <a:rPr lang="en-US" altLang="zh-CN" sz="1100" b="0" i="0" u="none" strike="noStrike" baseline="0">
              <a:solidFill>
                <a:srgbClr val="000000"/>
              </a:solidFill>
              <a:latin typeface="仿宋_GB2312"/>
              <a:ea typeface="仿宋_GB2312"/>
              <a:cs typeface="+mn-cs"/>
            </a:rPr>
            <a:t>4G</a:t>
          </a:r>
          <a:r>
            <a:rPr lang="zh-CN" altLang="en-US" sz="1100" b="0" i="0" u="none" strike="noStrike" baseline="0">
              <a:solidFill>
                <a:srgbClr val="000000"/>
              </a:solidFill>
              <a:latin typeface="仿宋_GB2312"/>
              <a:ea typeface="仿宋_GB2312"/>
              <a:cs typeface="+mn-cs"/>
            </a:rPr>
            <a:t>时代的投资重点和估值切换尚不明朗，这一切都使得我们</a:t>
          </a:r>
          <a:r>
            <a:rPr lang="zh-CN" altLang="en-US" sz="1000" b="0" i="0" u="none" strike="noStrike" baseline="0">
              <a:solidFill>
                <a:sysClr val="windowText" lastClr="000000"/>
              </a:solidFill>
              <a:effectLst/>
              <a:latin typeface="+mn-lt"/>
              <a:ea typeface="+mn-ea"/>
              <a:cs typeface="+mn-cs"/>
            </a:rPr>
            <a:t>预期</a:t>
          </a:r>
          <a:r>
            <a:rPr lang="zh-CN" altLang="en-US" sz="1100" b="0" i="0" u="none" strike="noStrike" baseline="0">
              <a:solidFill>
                <a:srgbClr val="000000"/>
              </a:solidFill>
              <a:latin typeface="仿宋_GB2312"/>
              <a:ea typeface="仿宋_GB2312"/>
              <a:cs typeface="+mn-cs"/>
            </a:rPr>
            <a:t>通信板块将是在近期会跟随大盘上行中调整的行情。但通信板块攻受皆宜的特性，加之行业景气的业绩支撑，我们相信从中能够精选出优质标的，获取超额收益。</a:t>
          </a:r>
          <a:r>
            <a:rPr lang="en-US" altLang="zh-CN" sz="1100" b="0" i="0" u="none" strike="noStrike" baseline="0">
              <a:solidFill>
                <a:srgbClr val="000000"/>
              </a:solidFill>
              <a:latin typeface="仿宋_GB2312"/>
              <a:ea typeface="仿宋_GB2312"/>
              <a:cs typeface="+mn-cs"/>
            </a:rPr>
            <a:t/>
          </a:r>
          <a:br>
            <a:rPr lang="en-US" altLang="zh-CN" sz="1100" b="0" i="0" u="none" strike="noStrike" baseline="0">
              <a:solidFill>
                <a:srgbClr val="000000"/>
              </a:solidFill>
              <a:latin typeface="仿宋_GB2312"/>
              <a:ea typeface="仿宋_GB2312"/>
              <a:cs typeface="+mn-cs"/>
            </a:rPr>
          </a:br>
          <a:r>
            <a:rPr lang="en-US" altLang="zh-CN" sz="1100" b="0" i="0" u="none" strike="noStrike" baseline="0">
              <a:solidFill>
                <a:srgbClr val="000000"/>
              </a:solidFill>
              <a:latin typeface="仿宋_GB2312"/>
              <a:ea typeface="仿宋_GB2312"/>
              <a:cs typeface="+mn-cs"/>
            </a:rPr>
            <a:t>    </a:t>
          </a:r>
          <a:r>
            <a:rPr lang="zh-CN" altLang="en-US" sz="1100" b="0" i="0" u="none" strike="noStrike" baseline="0">
              <a:solidFill>
                <a:srgbClr val="000000"/>
              </a:solidFill>
              <a:latin typeface="仿宋_GB2312"/>
              <a:ea typeface="仿宋_GB2312"/>
              <a:cs typeface="+mn-cs"/>
            </a:rPr>
            <a:t>投资策略上建议：</a:t>
          </a:r>
          <a:endParaRPr lang="en-US" altLang="zh-CN" sz="1100" b="0" i="0" u="none" strike="noStrike" baseline="0">
            <a:solidFill>
              <a:srgbClr val="000000"/>
            </a:solidFill>
            <a:latin typeface="仿宋_GB2312"/>
            <a:ea typeface="仿宋_GB2312"/>
            <a:cs typeface="+mn-cs"/>
          </a:endParaRPr>
        </a:p>
        <a:p>
          <a:pPr algn="l" rtl="0">
            <a:defRPr sz="1000"/>
          </a:pPr>
          <a:r>
            <a:rPr lang="en-US" altLang="zh-CN" sz="1100" b="0" i="0" u="none" strike="noStrike" baseline="0">
              <a:solidFill>
                <a:srgbClr val="000000"/>
              </a:solidFill>
              <a:latin typeface="仿宋_GB2312"/>
              <a:ea typeface="仿宋_GB2312"/>
              <a:cs typeface="+mn-cs"/>
            </a:rPr>
            <a:t>    1. </a:t>
          </a:r>
          <a:r>
            <a:rPr lang="zh-CN" altLang="en-US" sz="1100" b="0" i="0" u="none" strike="noStrike" baseline="0">
              <a:solidFill>
                <a:srgbClr val="000000"/>
              </a:solidFill>
              <a:latin typeface="仿宋_GB2312"/>
              <a:ea typeface="仿宋_GB2312"/>
              <a:cs typeface="+mn-cs"/>
            </a:rPr>
            <a:t>前期交易性机会中获利较好的标的，可以适度减仓。年初部分中小盘股因为较好的业绩弹性和转型题材，在市场的配合下，走出了较好的独立行情，部分标的有了较大的收益。但实业的转型需要较长的过程，风险不可低估，若只是交易性阶段持有，可以考虑获利后重新布局。</a:t>
          </a:r>
          <a:endParaRPr lang="en-US" altLang="zh-CN" sz="1100" b="0" i="0" u="none" strike="noStrike" baseline="0">
            <a:solidFill>
              <a:srgbClr val="000000"/>
            </a:solidFill>
            <a:latin typeface="仿宋_GB2312"/>
            <a:ea typeface="仿宋_GB2312"/>
            <a:cs typeface="+mn-cs"/>
          </a:endParaRPr>
        </a:p>
        <a:p>
          <a:pPr algn="l" rtl="0">
            <a:defRPr sz="1000"/>
          </a:pPr>
          <a:r>
            <a:rPr lang="en-US" altLang="zh-CN" sz="1100" b="0" i="0" u="none" strike="noStrike" baseline="0">
              <a:solidFill>
                <a:srgbClr val="000000"/>
              </a:solidFill>
              <a:latin typeface="仿宋_GB2312"/>
              <a:ea typeface="仿宋_GB2312"/>
              <a:cs typeface="+mn-cs"/>
            </a:rPr>
            <a:t>    2. </a:t>
          </a:r>
          <a:r>
            <a:rPr lang="zh-CN" altLang="en-US" sz="1100" b="0" i="0" u="none" strike="noStrike" baseline="0">
              <a:solidFill>
                <a:srgbClr val="000000"/>
              </a:solidFill>
              <a:latin typeface="仿宋_GB2312"/>
              <a:ea typeface="仿宋_GB2312"/>
              <a:cs typeface="+mn-cs"/>
            </a:rPr>
            <a:t>在</a:t>
          </a:r>
          <a:r>
            <a:rPr lang="en-US" altLang="zh-CN" sz="1100" b="0" i="0" u="none" strike="noStrike" baseline="0">
              <a:solidFill>
                <a:srgbClr val="000000"/>
              </a:solidFill>
              <a:latin typeface="仿宋_GB2312"/>
              <a:ea typeface="仿宋_GB2312"/>
              <a:cs typeface="+mn-cs"/>
            </a:rPr>
            <a:t>4G</a:t>
          </a:r>
          <a:r>
            <a:rPr lang="zh-CN" altLang="en-US" sz="1100" b="0" i="0" u="none" strike="noStrike" baseline="0">
              <a:solidFill>
                <a:srgbClr val="000000"/>
              </a:solidFill>
              <a:latin typeface="仿宋_GB2312"/>
              <a:ea typeface="仿宋_GB2312"/>
              <a:cs typeface="+mn-cs"/>
            </a:rPr>
            <a:t>后周期中做好结构性调整。在前期的高速建设后，网络的优化，测评，多模终端的商用放量，将逐步对电信业务进行影响和改变。从短期看，网优测评将是下半年开始的重点，中长期看，</a:t>
          </a:r>
          <a:r>
            <a:rPr lang="en-US" altLang="zh-CN" sz="1100" b="0" i="0" u="none" strike="noStrike" baseline="0">
              <a:solidFill>
                <a:srgbClr val="000000"/>
              </a:solidFill>
              <a:latin typeface="仿宋_GB2312"/>
              <a:ea typeface="仿宋_GB2312"/>
              <a:cs typeface="+mn-cs"/>
            </a:rPr>
            <a:t>4G</a:t>
          </a:r>
          <a:r>
            <a:rPr lang="zh-CN" altLang="en-US" sz="1100" b="0" i="0" u="none" strike="noStrike" baseline="0">
              <a:solidFill>
                <a:srgbClr val="000000"/>
              </a:solidFill>
              <a:latin typeface="仿宋_GB2312"/>
              <a:ea typeface="仿宋_GB2312"/>
              <a:cs typeface="+mn-cs"/>
            </a:rPr>
            <a:t>的技术使得终端必须更新换代，厂商和技术模式也随之洗牌。更深远的改变将是从语音到数据业务的变迁。从中把握好优质标的，有效推动组合收益的上涨。</a:t>
          </a:r>
          <a:endParaRPr lang="en-US" altLang="zh-CN" sz="1100" b="0" i="0" u="none" strike="noStrike" baseline="0">
            <a:solidFill>
              <a:srgbClr val="000000"/>
            </a:solidFill>
            <a:latin typeface="仿宋_GB2312"/>
            <a:ea typeface="仿宋_GB2312"/>
            <a:cs typeface="+mn-cs"/>
          </a:endParaRPr>
        </a:p>
        <a:p>
          <a:pPr algn="l" rtl="0">
            <a:defRPr sz="1000"/>
          </a:pPr>
          <a:r>
            <a:rPr lang="en-US" altLang="zh-CN" sz="1100" b="0" i="0" u="none" strike="noStrike" baseline="0">
              <a:solidFill>
                <a:srgbClr val="000000"/>
              </a:solidFill>
              <a:latin typeface="仿宋_GB2312"/>
              <a:ea typeface="仿宋_GB2312"/>
              <a:cs typeface="+mn-cs"/>
            </a:rPr>
            <a:t>    3. </a:t>
          </a:r>
          <a:r>
            <a:rPr lang="zh-CN" altLang="en-US" sz="1100" b="0" i="0" u="none" strike="noStrike" baseline="0">
              <a:solidFill>
                <a:srgbClr val="000000"/>
              </a:solidFill>
              <a:latin typeface="仿宋_GB2312"/>
              <a:ea typeface="仿宋_GB2312"/>
              <a:cs typeface="+mn-cs"/>
            </a:rPr>
            <a:t>随着移动互联网的广泛应用和数据流量的快速增长，在用户终端和云中心之间，需要更大的管道流量和更舒适的用户体验。</a:t>
          </a:r>
          <a:r>
            <a:rPr lang="en-US" altLang="zh-CN" sz="1100" b="0" i="0" u="none" strike="noStrike" baseline="0">
              <a:solidFill>
                <a:srgbClr val="000000"/>
              </a:solidFill>
              <a:latin typeface="仿宋_GB2312"/>
              <a:ea typeface="仿宋_GB2312"/>
              <a:cs typeface="+mn-cs"/>
            </a:rPr>
            <a:t>4G</a:t>
          </a:r>
          <a:r>
            <a:rPr lang="zh-CN" altLang="en-US" sz="1100" b="0" i="0" u="none" strike="noStrike" baseline="0">
              <a:solidFill>
                <a:srgbClr val="000000"/>
              </a:solidFill>
              <a:latin typeface="仿宋_GB2312"/>
              <a:ea typeface="仿宋_GB2312"/>
              <a:cs typeface="+mn-cs"/>
            </a:rPr>
            <a:t>基站只是接入侧，从回传，城域到骨干传输都需要升级改造，预计将拉动光通信建设。</a:t>
          </a:r>
          <a:endParaRPr lang="en-US" altLang="zh-CN" sz="1100" b="0" i="0" u="none" strike="noStrike" baseline="0">
            <a:solidFill>
              <a:srgbClr val="000000"/>
            </a:solidFill>
            <a:latin typeface="仿宋_GB2312"/>
            <a:ea typeface="仿宋_GB2312"/>
            <a:cs typeface="+mn-cs"/>
          </a:endParaRPr>
        </a:p>
        <a:p>
          <a:pPr algn="l" rtl="0">
            <a:defRPr sz="1000"/>
          </a:pPr>
          <a:endParaRPr lang="zh-CN" altLang="en-US" sz="1100" b="1" i="0" u="none" strike="noStrike" baseline="0">
            <a:solidFill>
              <a:srgbClr val="000000"/>
            </a:solidFill>
            <a:latin typeface="仿宋_GB2312"/>
            <a:ea typeface="仿宋_GB2312"/>
          </a:endParaRPr>
        </a:p>
        <a:p>
          <a:pPr algn="l" rtl="0">
            <a:defRPr sz="1000"/>
          </a:pPr>
          <a:r>
            <a:rPr lang="zh-CN" altLang="en-US" sz="1100" b="1" i="0" u="none" strike="noStrike" baseline="0">
              <a:solidFill>
                <a:srgbClr val="000000"/>
              </a:solidFill>
              <a:latin typeface="仿宋_GB2312"/>
              <a:ea typeface="仿宋_GB2312"/>
            </a:rPr>
            <a:t>风险提示：</a:t>
          </a:r>
          <a:endParaRPr lang="en-US" altLang="zh-CN" sz="1100" b="1" i="0" u="none" strike="noStrike" baseline="0">
            <a:solidFill>
              <a:srgbClr val="000000"/>
            </a:solidFill>
            <a:latin typeface="仿宋_GB2312"/>
            <a:ea typeface="仿宋_GB2312"/>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zh-CN" sz="1100" b="1" i="0" u="none" strike="noStrike" baseline="0">
              <a:solidFill>
                <a:srgbClr val="000000"/>
              </a:solidFill>
              <a:latin typeface="仿宋_GB2312"/>
              <a:ea typeface="仿宋_GB2312"/>
            </a:rPr>
            <a:t>    </a:t>
          </a:r>
          <a:r>
            <a:rPr lang="zh-CN" altLang="zh-CN" sz="1100" b="0" i="0" u="none" strike="noStrike" baseline="0">
              <a:solidFill>
                <a:srgbClr val="000000"/>
              </a:solidFill>
              <a:latin typeface="仿宋_GB2312"/>
              <a:ea typeface="仿宋_GB2312"/>
              <a:cs typeface="+mn-cs"/>
            </a:rPr>
            <a:t>创业板系统性风险；中报业绩低于市场预期</a:t>
          </a:r>
          <a:r>
            <a:rPr lang="zh-CN" altLang="en-US" sz="1100" b="0" i="0" u="none" strike="noStrike" baseline="0">
              <a:solidFill>
                <a:srgbClr val="000000"/>
              </a:solidFill>
              <a:latin typeface="仿宋_GB2312"/>
              <a:ea typeface="仿宋_GB2312"/>
              <a:cs typeface="+mn-cs"/>
            </a:rPr>
            <a:t>；</a:t>
          </a:r>
        </a:p>
      </xdr:txBody>
    </xdr:sp>
    <xdr:clientData/>
  </xdr:twoCellAnchor>
  <xdr:twoCellAnchor editAs="oneCell">
    <xdr:from>
      <xdr:col>7</xdr:col>
      <xdr:colOff>1</xdr:colOff>
      <xdr:row>15</xdr:row>
      <xdr:rowOff>9526</xdr:rowOff>
    </xdr:from>
    <xdr:to>
      <xdr:col>9</xdr:col>
      <xdr:colOff>979824</xdr:colOff>
      <xdr:row>25</xdr:row>
      <xdr:rowOff>85726</xdr:rowOff>
    </xdr:to>
    <xdr:pic>
      <xdr:nvPicPr>
        <xdr:cNvPr id="3" name="图片 2"/>
        <xdr:cNvPicPr>
          <a:picLocks noChangeAspect="1"/>
        </xdr:cNvPicPr>
      </xdr:nvPicPr>
      <xdr:blipFill>
        <a:blip xmlns:r="http://schemas.openxmlformats.org/officeDocument/2006/relationships" r:embed="rId2"/>
        <a:stretch>
          <a:fillRect/>
        </a:stretch>
      </xdr:blipFill>
      <xdr:spPr>
        <a:xfrm>
          <a:off x="4810126" y="2438401"/>
          <a:ext cx="2513348" cy="1885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8</xdr:row>
      <xdr:rowOff>123825</xdr:rowOff>
    </xdr:from>
    <xdr:to>
      <xdr:col>6</xdr:col>
      <xdr:colOff>457200</xdr:colOff>
      <xdr:row>24</xdr:row>
      <xdr:rowOff>85725</xdr:rowOff>
    </xdr:to>
    <xdr:graphicFrame macro="">
      <xdr:nvGraphicFramePr>
        <xdr:cNvPr id="40632" name="图表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714375</xdr:colOff>
          <xdr:row>8</xdr:row>
          <xdr:rowOff>19050</xdr:rowOff>
        </xdr:to>
        <xdr:sp macro="" textlink="">
          <xdr:nvSpPr>
            <xdr:cNvPr id="39938" name="Drop Down 2" hidden="1">
              <a:extLst>
                <a:ext uri="{63B3BB69-23CF-44E3-9099-C40C66FF867C}">
                  <a14:compatExt spid="_x0000_s39938"/>
                </a:ext>
              </a:extLst>
            </xdr:cNvPr>
            <xdr:cNvSpPr/>
          </xdr:nvSpPr>
          <xdr:spPr>
            <a:xfrm>
              <a:off x="0" y="0"/>
              <a:ext cx="0" cy="0"/>
            </a:xfrm>
            <a:prstGeom prst="rect">
              <a:avLst/>
            </a:prstGeom>
          </xdr:spPr>
        </xdr:sp>
        <xdr:clientData/>
      </xdr:twoCellAnchor>
    </mc:Choice>
    <mc:Fallback/>
  </mc:AlternateContent>
  <xdr:twoCellAnchor>
    <xdr:from>
      <xdr:col>0</xdr:col>
      <xdr:colOff>171450</xdr:colOff>
      <xdr:row>0</xdr:row>
      <xdr:rowOff>123825</xdr:rowOff>
    </xdr:from>
    <xdr:to>
      <xdr:col>2</xdr:col>
      <xdr:colOff>314325</xdr:colOff>
      <xdr:row>2</xdr:row>
      <xdr:rowOff>133350</xdr:rowOff>
    </xdr:to>
    <xdr:pic>
      <xdr:nvPicPr>
        <xdr:cNvPr id="6"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1450" y="12382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0</xdr:row>
      <xdr:rowOff>123825</xdr:rowOff>
    </xdr:from>
    <xdr:to>
      <xdr:col>2</xdr:col>
      <xdr:colOff>333375</xdr:colOff>
      <xdr:row>2</xdr:row>
      <xdr:rowOff>85725</xdr:rowOff>
    </xdr:to>
    <xdr:pic>
      <xdr:nvPicPr>
        <xdr:cNvPr id="8"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2382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209551</xdr:colOff>
      <xdr:row>6</xdr:row>
      <xdr:rowOff>76200</xdr:rowOff>
    </xdr:from>
    <xdr:to>
      <xdr:col>7</xdr:col>
      <xdr:colOff>38101</xdr:colOff>
      <xdr:row>20</xdr:row>
      <xdr:rowOff>38100</xdr:rowOff>
    </xdr:to>
    <xdr:pic>
      <xdr:nvPicPr>
        <xdr:cNvPr id="3" name="图片 2"/>
        <xdr:cNvPicPr>
          <a:picLocks noChangeAspect="1"/>
        </xdr:cNvPicPr>
      </xdr:nvPicPr>
      <xdr:blipFill>
        <a:blip xmlns:r="http://schemas.openxmlformats.org/officeDocument/2006/relationships" r:embed="rId3"/>
        <a:stretch>
          <a:fillRect/>
        </a:stretch>
      </xdr:blipFill>
      <xdr:spPr>
        <a:xfrm>
          <a:off x="209551" y="1304925"/>
          <a:ext cx="4629150" cy="2762250"/>
        </a:xfrm>
        <a:prstGeom prst="rect">
          <a:avLst/>
        </a:prstGeom>
      </xdr:spPr>
    </xdr:pic>
    <xdr:clientData/>
  </xdr:twoCellAnchor>
  <xdr:twoCellAnchor editAs="oneCell">
    <xdr:from>
      <xdr:col>7</xdr:col>
      <xdr:colOff>314325</xdr:colOff>
      <xdr:row>6</xdr:row>
      <xdr:rowOff>66675</xdr:rowOff>
    </xdr:from>
    <xdr:to>
      <xdr:col>14</xdr:col>
      <xdr:colOff>98314</xdr:colOff>
      <xdr:row>20</xdr:row>
      <xdr:rowOff>19050</xdr:rowOff>
    </xdr:to>
    <xdr:pic>
      <xdr:nvPicPr>
        <xdr:cNvPr id="4" name="图片 3"/>
        <xdr:cNvPicPr>
          <a:picLocks noChangeAspect="1"/>
        </xdr:cNvPicPr>
      </xdr:nvPicPr>
      <xdr:blipFill>
        <a:blip xmlns:r="http://schemas.openxmlformats.org/officeDocument/2006/relationships" r:embed="rId4"/>
        <a:stretch>
          <a:fillRect/>
        </a:stretch>
      </xdr:blipFill>
      <xdr:spPr>
        <a:xfrm>
          <a:off x="5114925" y="1295400"/>
          <a:ext cx="4584589" cy="2752725"/>
        </a:xfrm>
        <a:prstGeom prst="rect">
          <a:avLst/>
        </a:prstGeom>
      </xdr:spPr>
    </xdr:pic>
    <xdr:clientData/>
  </xdr:twoCellAnchor>
  <xdr:twoCellAnchor editAs="oneCell">
    <xdr:from>
      <xdr:col>7</xdr:col>
      <xdr:colOff>295275</xdr:colOff>
      <xdr:row>21</xdr:row>
      <xdr:rowOff>180975</xdr:rowOff>
    </xdr:from>
    <xdr:to>
      <xdr:col>14</xdr:col>
      <xdr:colOff>104775</xdr:colOff>
      <xdr:row>35</xdr:row>
      <xdr:rowOff>85725</xdr:rowOff>
    </xdr:to>
    <xdr:pic>
      <xdr:nvPicPr>
        <xdr:cNvPr id="6" name="图片 5"/>
        <xdr:cNvPicPr>
          <a:picLocks noChangeAspect="1"/>
        </xdr:cNvPicPr>
      </xdr:nvPicPr>
      <xdr:blipFill>
        <a:blip xmlns:r="http://schemas.openxmlformats.org/officeDocument/2006/relationships" r:embed="rId5"/>
        <a:stretch>
          <a:fillRect/>
        </a:stretch>
      </xdr:blipFill>
      <xdr:spPr>
        <a:xfrm>
          <a:off x="5095875" y="4410075"/>
          <a:ext cx="4610100" cy="2705100"/>
        </a:xfrm>
        <a:prstGeom prst="rect">
          <a:avLst/>
        </a:prstGeom>
      </xdr:spPr>
    </xdr:pic>
    <xdr:clientData/>
  </xdr:twoCellAnchor>
  <xdr:twoCellAnchor editAs="oneCell">
    <xdr:from>
      <xdr:col>0</xdr:col>
      <xdr:colOff>219075</xdr:colOff>
      <xdr:row>21</xdr:row>
      <xdr:rowOff>171450</xdr:rowOff>
    </xdr:from>
    <xdr:to>
      <xdr:col>6</xdr:col>
      <xdr:colOff>682768</xdr:colOff>
      <xdr:row>35</xdr:row>
      <xdr:rowOff>85725</xdr:rowOff>
    </xdr:to>
    <xdr:pic>
      <xdr:nvPicPr>
        <xdr:cNvPr id="10" name="图片 9"/>
        <xdr:cNvPicPr>
          <a:picLocks noChangeAspect="1"/>
        </xdr:cNvPicPr>
      </xdr:nvPicPr>
      <xdr:blipFill>
        <a:blip xmlns:r="http://schemas.openxmlformats.org/officeDocument/2006/relationships" r:embed="rId6"/>
        <a:stretch>
          <a:fillRect/>
        </a:stretch>
      </xdr:blipFill>
      <xdr:spPr>
        <a:xfrm>
          <a:off x="219075" y="4400550"/>
          <a:ext cx="4578493" cy="27146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133350</xdr:colOff>
      <xdr:row>0</xdr:row>
      <xdr:rowOff>104775</xdr:rowOff>
    </xdr:from>
    <xdr:to>
      <xdr:col>2</xdr:col>
      <xdr:colOff>314325</xdr:colOff>
      <xdr:row>2</xdr:row>
      <xdr:rowOff>123825</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10477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114299</xdr:colOff>
      <xdr:row>3</xdr:row>
      <xdr:rowOff>169501</xdr:rowOff>
    </xdr:from>
    <xdr:to>
      <xdr:col>7</xdr:col>
      <xdr:colOff>847724</xdr:colOff>
      <xdr:row>20</xdr:row>
      <xdr:rowOff>36119</xdr:rowOff>
    </xdr:to>
    <xdr:pic>
      <xdr:nvPicPr>
        <xdr:cNvPr id="6" name="图片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299" y="855301"/>
          <a:ext cx="5534025" cy="29527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323850</xdr:colOff>
      <xdr:row>1</xdr:row>
      <xdr:rowOff>0</xdr:rowOff>
    </xdr:from>
    <xdr:to>
      <xdr:col>2</xdr:col>
      <xdr:colOff>504825</xdr:colOff>
      <xdr:row>3</xdr:row>
      <xdr:rowOff>19050</xdr:rowOff>
    </xdr:to>
    <xdr:pic>
      <xdr:nvPicPr>
        <xdr:cNvPr id="7"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3850" y="18097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180974</xdr:colOff>
      <xdr:row>33</xdr:row>
      <xdr:rowOff>142875</xdr:rowOff>
    </xdr:from>
    <xdr:to>
      <xdr:col>7</xdr:col>
      <xdr:colOff>266700</xdr:colOff>
      <xdr:row>46</xdr:row>
      <xdr:rowOff>114299</xdr:rowOff>
    </xdr:to>
    <xdr:graphicFrame macro="">
      <xdr:nvGraphicFramePr>
        <xdr:cNvPr id="9" name="图表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190500</xdr:colOff>
      <xdr:row>20</xdr:row>
      <xdr:rowOff>133350</xdr:rowOff>
    </xdr:from>
    <xdr:to>
      <xdr:col>7</xdr:col>
      <xdr:colOff>295275</xdr:colOff>
      <xdr:row>32</xdr:row>
      <xdr:rowOff>15001</xdr:rowOff>
    </xdr:to>
    <xdr:pic>
      <xdr:nvPicPr>
        <xdr:cNvPr id="11" name="图片 10"/>
        <xdr:cNvPicPr>
          <a:picLocks noChangeAspect="1"/>
        </xdr:cNvPicPr>
      </xdr:nvPicPr>
      <xdr:blipFill>
        <a:blip xmlns:r="http://schemas.openxmlformats.org/officeDocument/2006/relationships" r:embed="rId5"/>
        <a:stretch>
          <a:fillRect/>
        </a:stretch>
      </xdr:blipFill>
      <xdr:spPr>
        <a:xfrm>
          <a:off x="190500" y="3905250"/>
          <a:ext cx="4905375" cy="2053351"/>
        </a:xfrm>
        <a:prstGeom prst="rect">
          <a:avLst/>
        </a:prstGeom>
      </xdr:spPr>
    </xdr:pic>
    <xdr:clientData/>
  </xdr:twoCellAnchor>
  <xdr:twoCellAnchor editAs="oneCell">
    <xdr:from>
      <xdr:col>0</xdr:col>
      <xdr:colOff>200025</xdr:colOff>
      <xdr:row>48</xdr:row>
      <xdr:rowOff>47625</xdr:rowOff>
    </xdr:from>
    <xdr:to>
      <xdr:col>7</xdr:col>
      <xdr:colOff>304800</xdr:colOff>
      <xdr:row>62</xdr:row>
      <xdr:rowOff>12027</xdr:rowOff>
    </xdr:to>
    <xdr:pic>
      <xdr:nvPicPr>
        <xdr:cNvPr id="2" name="图片 1"/>
        <xdr:cNvPicPr>
          <a:picLocks noChangeAspect="1"/>
        </xdr:cNvPicPr>
      </xdr:nvPicPr>
      <xdr:blipFill>
        <a:blip xmlns:r="http://schemas.openxmlformats.org/officeDocument/2006/relationships" r:embed="rId6"/>
        <a:stretch>
          <a:fillRect/>
        </a:stretch>
      </xdr:blipFill>
      <xdr:spPr>
        <a:xfrm>
          <a:off x="200025" y="8886825"/>
          <a:ext cx="4905375" cy="249805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238125</xdr:colOff>
      <xdr:row>0</xdr:row>
      <xdr:rowOff>85725</xdr:rowOff>
    </xdr:from>
    <xdr:to>
      <xdr:col>2</xdr:col>
      <xdr:colOff>361950</xdr:colOff>
      <xdr:row>2</xdr:row>
      <xdr:rowOff>104775</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8572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238125</xdr:colOff>
      <xdr:row>0</xdr:row>
      <xdr:rowOff>85725</xdr:rowOff>
    </xdr:from>
    <xdr:to>
      <xdr:col>2</xdr:col>
      <xdr:colOff>361950</xdr:colOff>
      <xdr:row>2</xdr:row>
      <xdr:rowOff>104775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8572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142875</xdr:colOff>
      <xdr:row>0</xdr:row>
      <xdr:rowOff>85725</xdr:rowOff>
    </xdr:from>
    <xdr:to>
      <xdr:col>2</xdr:col>
      <xdr:colOff>381000</xdr:colOff>
      <xdr:row>2</xdr:row>
      <xdr:rowOff>123825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142875" y="85725"/>
          <a:ext cx="1609725" cy="4381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142875</xdr:colOff>
      <xdr:row>0</xdr:row>
      <xdr:rowOff>85725</xdr:rowOff>
    </xdr:from>
    <xdr:to>
      <xdr:col>2</xdr:col>
      <xdr:colOff>381000</xdr:colOff>
      <xdr:row>2</xdr:row>
      <xdr:rowOff>123825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142875" y="85725"/>
          <a:ext cx="1609725" cy="43815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161925</xdr:colOff>
      <xdr:row>0</xdr:row>
      <xdr:rowOff>66675</xdr:rowOff>
    </xdr:from>
    <xdr:to>
      <xdr:col>2</xdr:col>
      <xdr:colOff>342900</xdr:colOff>
      <xdr:row>2</xdr:row>
      <xdr:rowOff>85725</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6667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257175</xdr:colOff>
      <xdr:row>0</xdr:row>
      <xdr:rowOff>57150</xdr:rowOff>
    </xdr:from>
    <xdr:to>
      <xdr:col>1</xdr:col>
      <xdr:colOff>990600</xdr:colOff>
      <xdr:row>2</xdr:row>
      <xdr:rowOff>114300</xdr:rowOff>
    </xdr:to>
    <xdr:pic>
      <xdr:nvPicPr>
        <xdr:cNvPr id="4" name="图片 3">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7175" y="57150"/>
          <a:ext cx="14192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323850</xdr:colOff>
      <xdr:row>0</xdr:row>
      <xdr:rowOff>66675</xdr:rowOff>
    </xdr:from>
    <xdr:to>
      <xdr:col>2</xdr:col>
      <xdr:colOff>504825</xdr:colOff>
      <xdr:row>2</xdr:row>
      <xdr:rowOff>123825</xdr:rowOff>
    </xdr:to>
    <xdr:pic>
      <xdr:nvPicPr>
        <xdr:cNvPr id="279221"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3850" y="6667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14</xdr:row>
      <xdr:rowOff>1</xdr:rowOff>
    </xdr:from>
    <xdr:to>
      <xdr:col>10</xdr:col>
      <xdr:colOff>0</xdr:colOff>
      <xdr:row>39</xdr:row>
      <xdr:rowOff>19050</xdr:rowOff>
    </xdr:to>
    <xdr:sp macro="" textlink="">
      <xdr:nvSpPr>
        <xdr:cNvPr id="1424387" name="TextBox 4"/>
        <xdr:cNvSpPr txBox="1">
          <a:spLocks noChangeArrowheads="1"/>
        </xdr:cNvSpPr>
      </xdr:nvSpPr>
      <xdr:spPr bwMode="auto">
        <a:xfrm>
          <a:off x="9525" y="3276601"/>
          <a:ext cx="6981825" cy="447674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zh-CN" altLang="en-US" sz="1100" b="0" i="0" u="none" strike="noStrike" baseline="0">
              <a:solidFill>
                <a:srgbClr val="000000"/>
              </a:solidFill>
              <a:latin typeface="宋体"/>
              <a:ea typeface="宋体"/>
            </a:rPr>
            <a:t>信息披露和免责声明</a:t>
          </a: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0" i="0" u="none" strike="noStrike" baseline="0">
              <a:solidFill>
                <a:srgbClr val="000000"/>
              </a:solidFill>
              <a:latin typeface="Calibri"/>
              <a:cs typeface="Calibri"/>
            </a:rPr>
            <a:t>          张彬</a:t>
          </a:r>
          <a:r>
            <a:rPr lang="zh-CN" altLang="en-US" sz="1000" b="0" i="0" u="none" strike="noStrike" baseline="0">
              <a:solidFill>
                <a:srgbClr val="000000"/>
              </a:solidFill>
              <a:latin typeface="宋体"/>
              <a:ea typeface="宋体"/>
            </a:rPr>
            <a:t>，在此声明，本人具有中国证券业协会授予的证券投资咨询执业资格并注册为证券分析师，以勤勉的职业态度，独立、客观地出具本报告。本报告清晰准确地反映了本人的研究观点。本人不曾因，不因，也将不会因本报告中的具体推荐意见或观点而直接或间接收到任何形式的补偿等。华融证券股份有限公司（已具备中国证监会批复的证券投资咨询业务资格）已在知晓范围内按照相关法律规定履行披露义务。华融证券股份有限公司（以下简称本公司）的资产管理和证券自营部门以及其他投资业务部门可能独立做出与本报告中的意见和建议不一致的投资决策。本报告仅提供给本公司客户有偿使用。本公司不会因接收人收到本报告而视其为客户。本公司会授权相关媒体刊登研究报告，但相关媒体客户并不视为本公司客户。本报告版权归本公司所有。未获得本公司书面授权，任何人不得对本报告进行任何形式的发布、复制、传播，不得以任何形式侵害该报告版权及所有相关权利。本报告中的信息、建议等均仅供本公司客户参考之用，不构成所述证券买卖的出价或征价。本报告并未考虑到客户的具体投资目的、财务状况以及特定需求，在任何时候均不构成对任何人的个人推荐。客户应当对本报告中的信息和意见进行独立评估，并应同时考量各自的投资目的、财务状况和特定需求，必要时可就研究报告相关问题咨询本公司的投资顾问。本公司市场研究部及其分析师认为本报告所载资料来源可靠，但本公司对这些信息的准确性和完整性均不作任何保证，也不承担任何投资者因使用本报告而产生的任何责任。本公司及其关联方可能会持有报告中提到的公司所发行的证券并进行交易，还可能为这些公司提供投资银行服务或其他服务，敬请投资者注意可能存在的利益冲突及由此造成的对本报告客观性的影响。</a:t>
          </a:r>
        </a:p>
        <a:p>
          <a:pPr algn="l" rtl="0">
            <a:defRPr sz="1000"/>
          </a:pPr>
          <a:endParaRPr lang="zh-CN" altLang="en-US" sz="1000" b="0" i="0" u="none" strike="noStrike" baseline="0">
            <a:solidFill>
              <a:srgbClr val="000000"/>
            </a:solidFill>
            <a:latin typeface="宋体"/>
            <a:ea typeface="宋体"/>
          </a:endParaRPr>
        </a:p>
        <a:p>
          <a:pPr algn="l" rtl="0">
            <a:lnSpc>
              <a:spcPts val="1200"/>
            </a:lnSpc>
            <a:defRPr sz="1000"/>
          </a:pPr>
          <a:endParaRPr lang="zh-CN" altLang="en-US" sz="1000" b="0" i="0" u="none" strike="noStrike" baseline="0">
            <a:solidFill>
              <a:srgbClr val="000000"/>
            </a:solidFill>
            <a:latin typeface="宋体"/>
            <a:ea typeface="宋体"/>
          </a:endParaRPr>
        </a:p>
        <a:p>
          <a:pPr algn="l" rtl="0">
            <a:defRPr sz="1000"/>
          </a:pP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1" i="0" u="none" strike="noStrike" baseline="0">
              <a:solidFill>
                <a:srgbClr val="000000"/>
              </a:solidFill>
              <a:latin typeface="宋体"/>
              <a:ea typeface="宋体"/>
            </a:rPr>
            <a:t>华融证券股份有限公司市场研究部</a:t>
          </a:r>
          <a:r>
            <a:rPr lang="zh-CN" altLang="en-US" sz="1000" b="1" i="0" u="none" strike="noStrike" baseline="0">
              <a:solidFill>
                <a:srgbClr val="000000"/>
              </a:solidFill>
              <a:latin typeface="Calibri"/>
              <a:cs typeface="Calibri"/>
            </a:rPr>
            <a:t> </a:t>
          </a:r>
          <a:endParaRPr lang="zh-CN" altLang="en-US" sz="1000" b="0" i="0" u="none" strike="noStrike" baseline="0">
            <a:solidFill>
              <a:srgbClr val="000000"/>
            </a:solidFill>
            <a:latin typeface="宋体"/>
            <a:ea typeface="宋体"/>
          </a:endParaRPr>
        </a:p>
        <a:p>
          <a:pPr algn="l" rtl="0">
            <a:defRPr sz="1000"/>
          </a:pPr>
          <a:r>
            <a:rPr lang="zh-CN" altLang="en-US" sz="1000" b="0" i="0" u="none" strike="noStrike" baseline="0">
              <a:solidFill>
                <a:srgbClr val="000000"/>
              </a:solidFill>
              <a:latin typeface="宋体"/>
              <a:ea typeface="宋体"/>
            </a:rPr>
            <a:t>地址：北京市西城区金融大街</a:t>
          </a:r>
          <a:r>
            <a:rPr lang="en-US" altLang="zh-CN" sz="1000" b="0" i="0" u="none" strike="noStrike" baseline="0">
              <a:solidFill>
                <a:srgbClr val="000000"/>
              </a:solidFill>
              <a:latin typeface="Calibri"/>
              <a:cs typeface="Calibri"/>
            </a:rPr>
            <a:t>8</a:t>
          </a:r>
          <a:r>
            <a:rPr lang="zh-CN" altLang="en-US" sz="1000" b="0" i="0" u="none" strike="noStrike" baseline="0">
              <a:solidFill>
                <a:srgbClr val="000000"/>
              </a:solidFill>
              <a:latin typeface="宋体"/>
              <a:ea typeface="宋体"/>
            </a:rPr>
            <a:t>号</a:t>
          </a:r>
          <a:r>
            <a:rPr lang="en-US" altLang="zh-CN" sz="1000" b="0" i="0" u="none" strike="noStrike" baseline="0">
              <a:solidFill>
                <a:srgbClr val="000000"/>
              </a:solidFill>
              <a:latin typeface="Calibri"/>
              <a:cs typeface="Calibri"/>
            </a:rPr>
            <a:t>A</a:t>
          </a:r>
          <a:r>
            <a:rPr lang="zh-CN" altLang="en-US" sz="1000" b="0" i="0" u="none" strike="noStrike" baseline="0">
              <a:solidFill>
                <a:srgbClr val="000000"/>
              </a:solidFill>
              <a:latin typeface="宋体"/>
              <a:ea typeface="宋体"/>
            </a:rPr>
            <a:t>座</a:t>
          </a:r>
          <a:r>
            <a:rPr lang="en-US" altLang="zh-CN" sz="1000" b="0" i="0" u="none" strike="noStrike" baseline="0">
              <a:solidFill>
                <a:srgbClr val="000000"/>
              </a:solidFill>
              <a:latin typeface="Calibri"/>
              <a:cs typeface="Calibri"/>
            </a:rPr>
            <a:t>5</a:t>
          </a:r>
          <a:r>
            <a:rPr lang="zh-CN" altLang="en-US" sz="1000" b="0" i="0" u="none" strike="noStrike" baseline="0">
              <a:solidFill>
                <a:srgbClr val="000000"/>
              </a:solidFill>
              <a:latin typeface="宋体"/>
              <a:ea typeface="宋体"/>
            </a:rPr>
            <a:t>层</a:t>
          </a:r>
          <a:r>
            <a:rPr lang="zh-CN" altLang="en-US" sz="1000" b="0" i="0" u="none" strike="noStrike" baseline="0">
              <a:solidFill>
                <a:srgbClr val="000000"/>
              </a:solidFill>
              <a:latin typeface="Calibri"/>
              <a:cs typeface="Calibri"/>
            </a:rPr>
            <a:t> </a:t>
          </a:r>
          <a:r>
            <a:rPr lang="en-US" altLang="zh-CN" sz="1000" b="0" i="0" u="none" strike="noStrike" baseline="0">
              <a:solidFill>
                <a:srgbClr val="000000"/>
              </a:solidFill>
              <a:latin typeface="Calibri"/>
              <a:cs typeface="Calibri"/>
            </a:rPr>
            <a:t>(100033</a:t>
          </a:r>
          <a:r>
            <a:rPr lang="zh-CN" altLang="en-US" sz="1000" b="0" i="0" u="none" strike="noStrike" baseline="0">
              <a:solidFill>
                <a:srgbClr val="000000"/>
              </a:solidFill>
              <a:latin typeface="宋体"/>
              <a:ea typeface="宋体"/>
            </a:rPr>
            <a:t>）</a:t>
          </a:r>
        </a:p>
        <a:p>
          <a:pPr algn="l" rtl="0">
            <a:lnSpc>
              <a:spcPts val="1200"/>
            </a:lnSpc>
            <a:defRPr sz="1000"/>
          </a:pPr>
          <a:r>
            <a:rPr lang="zh-CN" altLang="en-US" sz="1000" b="0" i="0" u="none" strike="noStrike" baseline="0">
              <a:solidFill>
                <a:srgbClr val="000000"/>
              </a:solidFill>
              <a:latin typeface="宋体"/>
              <a:ea typeface="宋体"/>
            </a:rPr>
            <a:t>传真：</a:t>
          </a:r>
          <a:r>
            <a:rPr lang="en-US" altLang="zh-CN" sz="1000" b="0" i="0" u="none" strike="noStrike" baseline="0">
              <a:solidFill>
                <a:srgbClr val="000000"/>
              </a:solidFill>
              <a:latin typeface="Calibri"/>
              <a:cs typeface="Calibri"/>
            </a:rPr>
            <a:t>010</a:t>
          </a:r>
          <a:r>
            <a:rPr lang="zh-CN" altLang="en-US" sz="1000" b="0" i="0" u="none" strike="noStrike" baseline="0">
              <a:solidFill>
                <a:srgbClr val="000000"/>
              </a:solidFill>
              <a:latin typeface="宋体"/>
              <a:ea typeface="宋体"/>
            </a:rPr>
            <a:t>－</a:t>
          </a:r>
          <a:r>
            <a:rPr lang="en-US" altLang="zh-CN" sz="1000" b="0" i="0" u="none" strike="noStrike" baseline="0">
              <a:solidFill>
                <a:srgbClr val="000000"/>
              </a:solidFill>
              <a:latin typeface="Calibri"/>
              <a:cs typeface="Calibri"/>
            </a:rPr>
            <a:t>58568159       </a:t>
          </a:r>
          <a:r>
            <a:rPr lang="zh-CN" altLang="en-US" sz="1000" b="0" i="0" u="none" strike="noStrike" baseline="0">
              <a:solidFill>
                <a:srgbClr val="000000"/>
              </a:solidFill>
              <a:latin typeface="宋体"/>
              <a:ea typeface="宋体"/>
            </a:rPr>
            <a:t>网址：</a:t>
          </a:r>
          <a:r>
            <a:rPr lang="en-US" altLang="zh-CN" sz="1000" b="1" i="0" u="none" strike="noStrike" baseline="0">
              <a:solidFill>
                <a:srgbClr val="000000"/>
              </a:solidFill>
              <a:latin typeface="Calibri"/>
              <a:cs typeface="Calibri"/>
            </a:rPr>
            <a:t>www.hrsec.com.cn</a:t>
          </a: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pPr algn="l" rtl="0">
            <a:lnSpc>
              <a:spcPts val="1200"/>
            </a:lnSpc>
            <a:defRPr sz="1000"/>
          </a:pPr>
          <a:endParaRPr lang="en-US" altLang="zh-CN" sz="1000" b="0" i="0" u="none" strike="noStrike" baseline="0">
            <a:solidFill>
              <a:srgbClr val="000000"/>
            </a:solidFill>
            <a:latin typeface="仿宋_GB2312"/>
            <a:ea typeface="仿宋_GB2312"/>
          </a:endParaRPr>
        </a:p>
        <a:p>
          <a:pPr algn="l" rtl="0">
            <a:defRPr sz="1000"/>
          </a:pPr>
          <a:endParaRPr lang="en-US" altLang="zh-CN" sz="1000" b="0" i="0" u="none" strike="noStrike" baseline="0">
            <a:solidFill>
              <a:srgbClr val="000000"/>
            </a:solidFill>
            <a:latin typeface="仿宋_GB2312"/>
            <a:ea typeface="仿宋_GB2312"/>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1326;&#34701;\&#36890;&#20449;\&#21608;&#25253;\&#21326;&#34701;&#35777;&#21048;_&#34892;&#19994;&#30740;&#31350;_&#20256;&#23186;&#34892;&#19994;&#21608;&#25253;201406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0869;&#37096;&#25253;&#21578;\&#21608;&#25253;\&#21326;&#34701;&#35777;&#21048;_&#34892;&#19994;&#30740;&#31350;_&#35745;&#31639;&#26426;&#34892;&#19994;_&#21608;&#25253;_20120618-20120624&#65288;&#20165;&#20379;&#20869;&#37096;&#20351;&#2999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重点个股表现"/>
      <sheetName val="传媒板块表现"/>
      <sheetName val="历史业绩表现"/>
      <sheetName val="限售股解禁信息"/>
      <sheetName val="股权激励一览"/>
      <sheetName val="重要行业资讯"/>
      <sheetName val="重点公司公告"/>
      <sheetName val="新三板文娱板块资讯"/>
      <sheetName val="免责声明"/>
    </sheetNames>
    <sheetDataSet>
      <sheetData sheetId="0"/>
      <sheetData sheetId="1"/>
      <sheetData sheetId="2">
        <row r="4">
          <cell r="T4">
            <v>40706</v>
          </cell>
        </row>
        <row r="10">
          <cell r="B10">
            <v>3</v>
          </cell>
        </row>
      </sheetData>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股票概况"/>
      <sheetName val="二级行业市场表现"/>
      <sheetName val="行业动态资讯"/>
      <sheetName val="公司公告及动态资讯"/>
      <sheetName val="机构观点"/>
      <sheetName val="免责声明"/>
    </sheetNames>
    <sheetDataSet>
      <sheetData sheetId="0"/>
      <sheetData sheetId="1"/>
      <sheetData sheetId="2">
        <row r="4">
          <cell r="N4">
            <v>39990</v>
          </cell>
        </row>
        <row r="10">
          <cell r="B10">
            <v>1</v>
          </cell>
        </row>
        <row r="72">
          <cell r="B72" t="str">
            <v>日期</v>
          </cell>
        </row>
      </sheetData>
      <sheetData sheetId="3"/>
      <sheetData sheetId="4"/>
      <sheetData sheetId="5"/>
      <sheetData sheetId="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3"/>
  <sheetViews>
    <sheetView showGridLines="0" tabSelected="1" topLeftCell="A4" workbookViewId="0">
      <pane xSplit="10" topLeftCell="K1" activePane="topRight" state="frozenSplit"/>
      <selection pane="topRight" activeCell="N18" sqref="N18"/>
    </sheetView>
  </sheetViews>
  <sheetFormatPr defaultRowHeight="14.25"/>
  <cols>
    <col min="1" max="4" width="9" style="56"/>
    <col min="5" max="5" width="2.25" style="56" customWidth="1"/>
    <col min="6" max="6" width="15.875" style="56" customWidth="1"/>
    <col min="7" max="8" width="9" style="56"/>
    <col min="9" max="9" width="11.125" style="56" customWidth="1"/>
    <col min="10" max="10" width="12.875" style="56" customWidth="1"/>
    <col min="11" max="16384" width="9" style="56"/>
  </cols>
  <sheetData>
    <row r="1" spans="1:10" ht="18" customHeight="1">
      <c r="A1" s="32"/>
      <c r="B1" s="30"/>
      <c r="C1" s="30"/>
      <c r="D1" s="30"/>
      <c r="E1" s="30"/>
      <c r="F1" s="30"/>
      <c r="G1" s="161" t="s">
        <v>12</v>
      </c>
      <c r="H1" s="161"/>
      <c r="I1" s="161"/>
      <c r="J1" s="162"/>
    </row>
    <row r="2" spans="1:10" ht="14.25" customHeight="1">
      <c r="A2" s="32"/>
      <c r="B2" s="30"/>
      <c r="C2" s="30"/>
      <c r="D2" s="30"/>
      <c r="E2" s="30"/>
      <c r="F2" s="30"/>
      <c r="G2" s="161"/>
      <c r="H2" s="161"/>
      <c r="I2" s="161"/>
      <c r="J2" s="162"/>
    </row>
    <row r="3" spans="1:10" ht="14.25" customHeight="1">
      <c r="A3" s="32"/>
      <c r="B3" s="30"/>
      <c r="C3" s="30"/>
      <c r="D3" s="30"/>
      <c r="E3" s="30"/>
      <c r="F3" s="30"/>
      <c r="G3" s="161"/>
      <c r="H3" s="161"/>
      <c r="I3" s="161"/>
      <c r="J3" s="162"/>
    </row>
    <row r="4" spans="1:10" ht="5.25" customHeight="1">
      <c r="A4" s="32"/>
      <c r="B4" s="30"/>
      <c r="C4" s="30"/>
      <c r="D4" s="30"/>
      <c r="E4" s="30"/>
      <c r="F4" s="30"/>
      <c r="G4" s="30"/>
      <c r="H4" s="30"/>
      <c r="I4" s="30"/>
      <c r="J4" s="31"/>
    </row>
    <row r="5" spans="1:10" ht="8.25" customHeight="1">
      <c r="A5" s="33"/>
      <c r="B5" s="59"/>
      <c r="C5" s="59"/>
      <c r="D5" s="59"/>
      <c r="E5" s="75"/>
      <c r="F5" s="76"/>
      <c r="G5" s="76"/>
      <c r="H5" s="76"/>
      <c r="I5" s="76"/>
      <c r="J5" s="76"/>
    </row>
    <row r="6" spans="1:10" ht="6.75" customHeight="1">
      <c r="A6" s="32"/>
      <c r="B6" s="30"/>
      <c r="C6" s="30"/>
      <c r="D6" s="30"/>
      <c r="E6" s="30"/>
      <c r="F6" s="30"/>
      <c r="G6" s="30"/>
      <c r="H6" s="30"/>
      <c r="I6" s="30"/>
      <c r="J6" s="31"/>
    </row>
    <row r="7" spans="1:10" ht="24.75" customHeight="1">
      <c r="A7" s="60" t="s">
        <v>136</v>
      </c>
      <c r="B7" s="61"/>
      <c r="C7" s="61"/>
      <c r="D7" s="61"/>
      <c r="E7" s="61"/>
      <c r="F7" s="61"/>
      <c r="G7" s="61"/>
      <c r="H7" s="170">
        <v>41850</v>
      </c>
      <c r="I7" s="171"/>
      <c r="J7" s="172"/>
    </row>
    <row r="8" spans="1:10" ht="12" customHeight="1">
      <c r="A8" s="173" t="s">
        <v>448</v>
      </c>
      <c r="B8" s="173"/>
      <c r="C8" s="173"/>
      <c r="D8" s="173"/>
      <c r="E8" s="173"/>
      <c r="F8" s="173"/>
      <c r="G8" s="174"/>
      <c r="H8" s="37"/>
      <c r="I8" s="38"/>
      <c r="J8" s="39"/>
    </row>
    <row r="9" spans="1:10" ht="14.25" customHeight="1">
      <c r="A9" s="175"/>
      <c r="B9" s="175"/>
      <c r="C9" s="175"/>
      <c r="D9" s="175"/>
      <c r="E9" s="175"/>
      <c r="F9" s="175"/>
      <c r="G9" s="176"/>
      <c r="H9" s="163" t="s">
        <v>31</v>
      </c>
      <c r="I9" s="164"/>
      <c r="J9" s="165"/>
    </row>
    <row r="10" spans="1:10" ht="14.25" customHeight="1">
      <c r="A10" s="177" t="s">
        <v>224</v>
      </c>
      <c r="B10" s="178"/>
      <c r="C10" s="178"/>
      <c r="D10" s="178"/>
      <c r="E10" s="178"/>
      <c r="F10" s="178"/>
      <c r="G10" s="179"/>
      <c r="H10" s="64"/>
      <c r="I10" s="58"/>
      <c r="J10" s="65"/>
    </row>
    <row r="11" spans="1:10" ht="15.75">
      <c r="A11" s="167" t="s">
        <v>47</v>
      </c>
      <c r="B11" s="168"/>
      <c r="C11" s="168"/>
      <c r="D11" s="168"/>
      <c r="E11" s="168"/>
      <c r="F11" s="168"/>
      <c r="G11" s="169"/>
      <c r="H11" s="163" t="s">
        <v>46</v>
      </c>
      <c r="I11" s="164"/>
      <c r="J11" s="165"/>
    </row>
    <row r="12" spans="1:10" ht="6.75" customHeight="1">
      <c r="A12" s="34"/>
      <c r="B12" s="35"/>
      <c r="C12" s="35"/>
      <c r="D12" s="35"/>
      <c r="E12" s="35"/>
      <c r="F12" s="35"/>
      <c r="G12" s="36"/>
      <c r="H12" s="40"/>
      <c r="I12" s="41"/>
      <c r="J12" s="42"/>
    </row>
    <row r="13" spans="1:10" ht="8.25" customHeight="1">
      <c r="A13" s="61"/>
      <c r="B13" s="61"/>
      <c r="C13" s="61"/>
      <c r="D13" s="61"/>
      <c r="E13" s="61"/>
      <c r="F13" s="61"/>
      <c r="G13" s="61"/>
      <c r="H13" s="40"/>
      <c r="I13" s="41"/>
      <c r="J13" s="42"/>
    </row>
    <row r="14" spans="1:10">
      <c r="A14" s="166"/>
      <c r="B14" s="166"/>
      <c r="C14" s="166"/>
      <c r="D14" s="166"/>
      <c r="E14" s="166"/>
      <c r="F14" s="166"/>
      <c r="G14" s="166"/>
      <c r="H14" s="43"/>
      <c r="I14" s="44"/>
      <c r="J14" s="45"/>
    </row>
    <row r="15" spans="1:10">
      <c r="A15" s="166"/>
      <c r="B15" s="166"/>
      <c r="C15" s="166"/>
      <c r="D15" s="166"/>
      <c r="E15" s="166"/>
      <c r="F15" s="166"/>
      <c r="G15" s="166"/>
      <c r="H15" s="62" t="s">
        <v>30</v>
      </c>
      <c r="I15" s="61"/>
      <c r="J15" s="63"/>
    </row>
    <row r="16" spans="1:10">
      <c r="A16" s="166"/>
      <c r="B16" s="166"/>
      <c r="C16" s="166"/>
      <c r="D16" s="166"/>
      <c r="E16" s="166"/>
      <c r="F16" s="166"/>
      <c r="G16" s="166"/>
      <c r="H16" s="41"/>
      <c r="I16" s="41"/>
      <c r="J16" s="42"/>
    </row>
    <row r="17" spans="1:10">
      <c r="A17" s="166"/>
      <c r="B17" s="166"/>
      <c r="C17" s="166"/>
      <c r="D17" s="166"/>
      <c r="E17" s="166"/>
      <c r="F17" s="166"/>
      <c r="G17" s="166"/>
      <c r="H17" s="41"/>
      <c r="I17" s="41"/>
      <c r="J17" s="42"/>
    </row>
    <row r="18" spans="1:10">
      <c r="A18" s="166"/>
      <c r="B18" s="166"/>
      <c r="C18" s="166"/>
      <c r="D18" s="166"/>
      <c r="E18" s="166"/>
      <c r="F18" s="166"/>
      <c r="G18" s="166"/>
      <c r="H18" s="41"/>
      <c r="I18" s="41"/>
      <c r="J18" s="42"/>
    </row>
    <row r="19" spans="1:10">
      <c r="A19" s="166"/>
      <c r="B19" s="166"/>
      <c r="C19" s="166"/>
      <c r="D19" s="166"/>
      <c r="E19" s="166"/>
      <c r="F19" s="166"/>
      <c r="G19" s="166"/>
      <c r="H19" s="41"/>
      <c r="I19" s="41"/>
      <c r="J19" s="42"/>
    </row>
    <row r="20" spans="1:10">
      <c r="A20" s="166"/>
      <c r="B20" s="166"/>
      <c r="C20" s="166"/>
      <c r="D20" s="166"/>
      <c r="E20" s="166"/>
      <c r="F20" s="166"/>
      <c r="G20" s="166"/>
      <c r="H20" s="41"/>
      <c r="I20" s="41"/>
      <c r="J20" s="42"/>
    </row>
    <row r="21" spans="1:10">
      <c r="A21" s="166"/>
      <c r="B21" s="166"/>
      <c r="C21" s="166"/>
      <c r="D21" s="166"/>
      <c r="E21" s="166"/>
      <c r="F21" s="166"/>
      <c r="G21" s="166"/>
      <c r="H21" s="41"/>
      <c r="I21" s="41"/>
      <c r="J21" s="42"/>
    </row>
    <row r="22" spans="1:10">
      <c r="A22" s="166"/>
      <c r="B22" s="166"/>
      <c r="C22" s="166"/>
      <c r="D22" s="166"/>
      <c r="E22" s="166"/>
      <c r="F22" s="166"/>
      <c r="G22" s="166"/>
      <c r="H22" s="41"/>
      <c r="I22" s="41"/>
      <c r="J22" s="42"/>
    </row>
    <row r="23" spans="1:10">
      <c r="A23" s="166"/>
      <c r="B23" s="166"/>
      <c r="C23" s="166"/>
      <c r="D23" s="166"/>
      <c r="E23" s="166"/>
      <c r="F23" s="166"/>
      <c r="G23" s="166"/>
      <c r="H23" s="41"/>
      <c r="I23" s="41"/>
      <c r="J23" s="42"/>
    </row>
    <row r="24" spans="1:10">
      <c r="A24" s="166"/>
      <c r="B24" s="166"/>
      <c r="C24" s="166"/>
      <c r="D24" s="166"/>
      <c r="E24" s="166"/>
      <c r="F24" s="166"/>
      <c r="G24" s="166"/>
      <c r="H24" s="41"/>
      <c r="I24" s="41"/>
      <c r="J24" s="42"/>
    </row>
    <row r="25" spans="1:10">
      <c r="A25" s="166"/>
      <c r="B25" s="166"/>
      <c r="C25" s="166"/>
      <c r="D25" s="166"/>
      <c r="E25" s="166"/>
      <c r="F25" s="166"/>
      <c r="G25" s="166"/>
      <c r="H25" s="41"/>
      <c r="I25" s="41"/>
      <c r="J25" s="42"/>
    </row>
    <row r="26" spans="1:10">
      <c r="A26" s="166"/>
      <c r="B26" s="166"/>
      <c r="C26" s="166"/>
      <c r="D26" s="166"/>
      <c r="E26" s="166"/>
      <c r="F26" s="166"/>
      <c r="G26" s="166"/>
      <c r="H26" s="47"/>
      <c r="I26" s="41"/>
      <c r="J26" s="42"/>
    </row>
    <row r="27" spans="1:10">
      <c r="A27" s="166"/>
      <c r="B27" s="166"/>
      <c r="C27" s="166"/>
      <c r="D27" s="166"/>
      <c r="E27" s="166"/>
      <c r="F27" s="166"/>
      <c r="G27" s="166"/>
      <c r="H27" s="41"/>
      <c r="I27" s="41"/>
      <c r="J27" s="42"/>
    </row>
    <row r="28" spans="1:10">
      <c r="A28" s="166"/>
      <c r="B28" s="166"/>
      <c r="C28" s="166"/>
      <c r="D28" s="166"/>
      <c r="E28" s="166"/>
      <c r="F28" s="166"/>
      <c r="G28" s="166"/>
      <c r="H28" s="41"/>
      <c r="I28" s="41"/>
      <c r="J28" s="42"/>
    </row>
    <row r="29" spans="1:10">
      <c r="A29" s="166"/>
      <c r="B29" s="166"/>
      <c r="C29" s="166"/>
      <c r="D29" s="166"/>
      <c r="E29" s="166"/>
      <c r="F29" s="166"/>
      <c r="G29" s="166"/>
      <c r="H29" s="41"/>
      <c r="I29" s="41"/>
      <c r="J29" s="42"/>
    </row>
    <row r="30" spans="1:10">
      <c r="A30" s="166"/>
      <c r="B30" s="166"/>
      <c r="C30" s="166"/>
      <c r="D30" s="166"/>
      <c r="E30" s="166"/>
      <c r="F30" s="166"/>
      <c r="G30" s="166"/>
      <c r="H30" s="41"/>
      <c r="I30" s="41"/>
      <c r="J30" s="42"/>
    </row>
    <row r="31" spans="1:10">
      <c r="A31" s="166"/>
      <c r="B31" s="166"/>
      <c r="C31" s="166"/>
      <c r="D31" s="166"/>
      <c r="E31" s="166"/>
      <c r="F31" s="166"/>
      <c r="G31" s="166"/>
      <c r="H31" s="41"/>
      <c r="I31" s="41"/>
      <c r="J31" s="42"/>
    </row>
    <row r="32" spans="1:10">
      <c r="A32" s="166"/>
      <c r="B32" s="166"/>
      <c r="C32" s="166"/>
      <c r="D32" s="166"/>
      <c r="E32" s="166"/>
      <c r="F32" s="166"/>
      <c r="G32" s="166"/>
      <c r="H32" s="41"/>
      <c r="I32" s="41"/>
      <c r="J32" s="42"/>
    </row>
    <row r="33" spans="1:10">
      <c r="A33" s="166"/>
      <c r="B33" s="166"/>
      <c r="C33" s="166"/>
      <c r="D33" s="166"/>
      <c r="E33" s="166"/>
      <c r="F33" s="166"/>
      <c r="G33" s="166"/>
      <c r="H33" s="41"/>
      <c r="I33" s="41"/>
      <c r="J33" s="42"/>
    </row>
    <row r="34" spans="1:10">
      <c r="A34" s="166"/>
      <c r="B34" s="166"/>
      <c r="C34" s="166"/>
      <c r="D34" s="166"/>
      <c r="E34" s="166"/>
      <c r="F34" s="166"/>
      <c r="G34" s="166"/>
      <c r="H34" s="41"/>
      <c r="I34" s="41"/>
      <c r="J34" s="42"/>
    </row>
    <row r="35" spans="1:10">
      <c r="A35" s="166"/>
      <c r="B35" s="166"/>
      <c r="C35" s="166"/>
      <c r="D35" s="166"/>
      <c r="E35" s="166"/>
      <c r="F35" s="166"/>
      <c r="G35" s="166"/>
      <c r="H35" s="41"/>
      <c r="I35" s="41"/>
      <c r="J35" s="42"/>
    </row>
    <row r="36" spans="1:10" ht="15">
      <c r="A36" s="166"/>
      <c r="B36" s="166"/>
      <c r="C36" s="166"/>
      <c r="D36" s="166"/>
      <c r="E36" s="166"/>
      <c r="F36" s="166"/>
      <c r="G36" s="166"/>
      <c r="H36" s="57" t="s">
        <v>223</v>
      </c>
      <c r="I36" s="72"/>
      <c r="J36" s="42"/>
    </row>
    <row r="37" spans="1:10" ht="15">
      <c r="A37" s="166"/>
      <c r="B37" s="166"/>
      <c r="C37" s="166"/>
      <c r="D37" s="166"/>
      <c r="E37" s="166"/>
      <c r="F37" s="166"/>
      <c r="G37" s="166"/>
      <c r="H37" s="57" t="s">
        <v>42</v>
      </c>
      <c r="I37" s="72"/>
      <c r="J37" s="42"/>
    </row>
    <row r="38" spans="1:10" ht="15">
      <c r="A38" s="166"/>
      <c r="B38" s="166"/>
      <c r="C38" s="166"/>
      <c r="D38" s="166"/>
      <c r="E38" s="166"/>
      <c r="F38" s="166"/>
      <c r="G38" s="166"/>
      <c r="H38" s="57" t="s">
        <v>44</v>
      </c>
      <c r="I38" s="72"/>
      <c r="J38" s="42"/>
    </row>
    <row r="39" spans="1:10" ht="15">
      <c r="A39" s="166"/>
      <c r="B39" s="166"/>
      <c r="C39" s="166"/>
      <c r="D39" s="166"/>
      <c r="E39" s="166"/>
      <c r="F39" s="166"/>
      <c r="G39" s="166"/>
      <c r="H39" s="57" t="s">
        <v>43</v>
      </c>
      <c r="I39" s="72"/>
      <c r="J39" s="42"/>
    </row>
    <row r="40" spans="1:10" ht="15">
      <c r="A40" s="166"/>
      <c r="B40" s="166"/>
      <c r="C40" s="166"/>
      <c r="D40" s="166"/>
      <c r="E40" s="166"/>
      <c r="F40" s="166"/>
      <c r="G40" s="166"/>
      <c r="H40" s="57"/>
      <c r="I40" s="72"/>
      <c r="J40" s="42"/>
    </row>
    <row r="41" spans="1:10" ht="15.75">
      <c r="A41" s="166"/>
      <c r="B41" s="166"/>
      <c r="C41" s="166"/>
      <c r="D41" s="166"/>
      <c r="E41" s="166"/>
      <c r="F41" s="166"/>
      <c r="G41" s="166"/>
      <c r="H41" s="68"/>
      <c r="I41" s="72"/>
      <c r="J41" s="42"/>
    </row>
    <row r="42" spans="1:10" ht="15">
      <c r="A42" s="166"/>
      <c r="B42" s="166"/>
      <c r="C42" s="166"/>
      <c r="D42" s="166"/>
      <c r="E42" s="166"/>
      <c r="F42" s="166"/>
      <c r="G42" s="166"/>
      <c r="H42" s="57" t="s">
        <v>36</v>
      </c>
      <c r="I42" s="78" t="s">
        <v>38</v>
      </c>
      <c r="J42" s="42"/>
    </row>
    <row r="43" spans="1:10" ht="15">
      <c r="A43" s="30"/>
      <c r="B43" s="30"/>
      <c r="C43" s="30"/>
      <c r="D43" s="30"/>
      <c r="E43" s="30"/>
      <c r="F43" s="30"/>
      <c r="G43" s="30"/>
      <c r="H43" s="57" t="s">
        <v>40</v>
      </c>
      <c r="I43" s="72"/>
      <c r="J43" s="42"/>
    </row>
    <row r="44" spans="1:10" ht="15">
      <c r="A44" s="30"/>
      <c r="B44" s="30"/>
      <c r="C44" s="30"/>
      <c r="D44" s="30"/>
      <c r="E44" s="30"/>
      <c r="F44" s="30"/>
      <c r="G44" s="30"/>
      <c r="H44" s="57" t="s">
        <v>39</v>
      </c>
      <c r="I44" s="72"/>
      <c r="J44" s="42"/>
    </row>
    <row r="45" spans="1:10" ht="15">
      <c r="A45" s="30"/>
      <c r="B45" s="30"/>
      <c r="C45" s="30"/>
      <c r="D45" s="30"/>
      <c r="E45" s="30"/>
      <c r="F45" s="30"/>
      <c r="G45" s="30"/>
      <c r="H45" s="57"/>
      <c r="I45" s="72"/>
      <c r="J45" s="42"/>
    </row>
    <row r="46" spans="1:10">
      <c r="A46" s="30"/>
      <c r="B46" s="30"/>
      <c r="C46" s="30"/>
      <c r="D46" s="30"/>
      <c r="E46" s="30"/>
      <c r="F46" s="30"/>
      <c r="G46" s="30"/>
      <c r="H46" s="46"/>
      <c r="I46" s="41"/>
      <c r="J46" s="42"/>
    </row>
    <row r="47" spans="1:10">
      <c r="A47" s="30"/>
      <c r="B47" s="30"/>
      <c r="C47" s="30"/>
      <c r="D47" s="30"/>
      <c r="E47" s="30"/>
      <c r="F47" s="30"/>
      <c r="G47" s="30"/>
      <c r="H47" s="46"/>
      <c r="I47" s="41"/>
      <c r="J47" s="42"/>
    </row>
    <row r="48" spans="1:10">
      <c r="A48" s="30"/>
      <c r="B48" s="30"/>
      <c r="C48" s="30"/>
      <c r="D48" s="30"/>
      <c r="E48" s="30"/>
      <c r="F48" s="30"/>
      <c r="G48" s="30"/>
      <c r="H48" s="46"/>
      <c r="I48" s="41"/>
      <c r="J48" s="42"/>
    </row>
    <row r="49" spans="8:10">
      <c r="H49" s="46"/>
      <c r="I49" s="41"/>
      <c r="J49" s="42"/>
    </row>
    <row r="50" spans="8:10">
      <c r="H50" s="46"/>
      <c r="I50" s="41"/>
      <c r="J50" s="42"/>
    </row>
    <row r="51" spans="8:10">
      <c r="H51" s="46"/>
      <c r="I51" s="41"/>
      <c r="J51" s="42"/>
    </row>
    <row r="52" spans="8:10">
      <c r="H52" s="46"/>
      <c r="I52" s="41"/>
      <c r="J52" s="42"/>
    </row>
    <row r="53" spans="8:10">
      <c r="H53" s="67"/>
      <c r="I53" s="44"/>
      <c r="J53" s="45"/>
    </row>
  </sheetData>
  <mergeCells count="8">
    <mergeCell ref="G1:J3"/>
    <mergeCell ref="H9:J9"/>
    <mergeCell ref="H11:J11"/>
    <mergeCell ref="A14:G42"/>
    <mergeCell ref="A11:G11"/>
    <mergeCell ref="H7:J7"/>
    <mergeCell ref="A8:G9"/>
    <mergeCell ref="A10:G10"/>
  </mergeCells>
  <phoneticPr fontId="4"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I352"/>
  <sheetViews>
    <sheetView showGridLines="0" workbookViewId="0">
      <pane xSplit="7" topLeftCell="H1" activePane="topRight" state="frozenSplit"/>
      <selection pane="topRight" activeCell="A6" sqref="A6"/>
    </sheetView>
  </sheetViews>
  <sheetFormatPr defaultRowHeight="12.75"/>
  <cols>
    <col min="1" max="1" width="9" style="1"/>
    <col min="2" max="2" width="9.5" style="1" bestFit="1" customWidth="1"/>
    <col min="3" max="3" width="9.125" style="1" bestFit="1" customWidth="1"/>
    <col min="4" max="4" width="14.875" style="1" customWidth="1"/>
    <col min="5" max="5" width="14.5" style="1" customWidth="1"/>
    <col min="6" max="6" width="13.625" style="1" customWidth="1"/>
    <col min="7" max="7" width="9" style="1"/>
    <col min="8" max="8" width="11.625" style="1" bestFit="1" customWidth="1"/>
    <col min="9" max="9" width="13" style="1" customWidth="1"/>
    <col min="10" max="11" width="12" style="1" customWidth="1"/>
    <col min="12" max="12" width="15.5" style="1" bestFit="1" customWidth="1"/>
    <col min="13" max="13" width="13.875" style="1" bestFit="1" customWidth="1"/>
    <col min="14" max="14" width="6.5" style="15" customWidth="1"/>
    <col min="15" max="15" width="11.625" style="3" customWidth="1"/>
    <col min="16" max="19" width="9" style="2"/>
    <col min="20" max="20" width="10.625" style="2" bestFit="1" customWidth="1"/>
    <col min="21" max="21" width="0.75" style="15" customWidth="1"/>
    <col min="22" max="22" width="11.625" style="1" customWidth="1"/>
    <col min="23" max="24" width="9" style="1"/>
    <col min="25" max="25" width="13.5" style="1" customWidth="1"/>
    <col min="26" max="26" width="16.375" style="1" customWidth="1"/>
    <col min="27" max="27" width="14" style="1" customWidth="1"/>
    <col min="28" max="28" width="0.75" style="15" customWidth="1"/>
    <col min="29" max="29" width="10.5" style="1" customWidth="1"/>
    <col min="30" max="32" width="10.375" style="1" customWidth="1"/>
    <col min="33" max="33" width="9" style="1"/>
    <col min="34" max="34" width="10.625" style="1" bestFit="1" customWidth="1"/>
    <col min="35" max="16384" width="9" style="1"/>
  </cols>
  <sheetData>
    <row r="1" spans="1:35" ht="19.5" customHeight="1">
      <c r="H1" s="79">
        <v>0</v>
      </c>
      <c r="I1" s="82" t="s">
        <v>160</v>
      </c>
      <c r="J1" s="82" t="s">
        <v>161</v>
      </c>
      <c r="K1" s="82" t="s">
        <v>162</v>
      </c>
      <c r="L1" s="82" t="s">
        <v>163</v>
      </c>
      <c r="M1" s="82" t="s">
        <v>164</v>
      </c>
      <c r="N1" s="29"/>
      <c r="O1" s="180" t="s">
        <v>4</v>
      </c>
      <c r="P1" s="180"/>
      <c r="Q1" s="180"/>
      <c r="R1" s="180"/>
      <c r="S1" s="180"/>
      <c r="T1" s="181"/>
      <c r="U1" s="29"/>
      <c r="V1" s="182" t="s">
        <v>5</v>
      </c>
      <c r="W1" s="180"/>
      <c r="X1" s="180"/>
      <c r="Y1" s="180"/>
      <c r="Z1" s="180"/>
      <c r="AA1" s="180"/>
      <c r="AB1" s="29"/>
      <c r="AC1" s="180" t="s">
        <v>6</v>
      </c>
      <c r="AD1" s="180"/>
      <c r="AE1" s="180"/>
      <c r="AF1" s="180"/>
      <c r="AG1" s="180"/>
      <c r="AH1" s="180"/>
    </row>
    <row r="2" spans="1:35">
      <c r="H2" s="82"/>
      <c r="I2" s="82" t="s">
        <v>165</v>
      </c>
      <c r="J2" s="82" t="s">
        <v>166</v>
      </c>
      <c r="K2" s="82" t="s">
        <v>167</v>
      </c>
      <c r="L2" s="82" t="s">
        <v>168</v>
      </c>
      <c r="M2" s="82" t="s">
        <v>169</v>
      </c>
      <c r="N2" s="26"/>
      <c r="O2" s="23"/>
      <c r="P2" s="23" t="str">
        <f t="array" ref="P2:T2">I2:M2</f>
        <v>沪深300</v>
      </c>
      <c r="Q2" s="23" t="str">
        <v>通信(中信)</v>
      </c>
      <c r="R2" s="23" t="str">
        <v>电信运营Ⅱ(中信)</v>
      </c>
      <c r="S2" s="23" t="str">
        <v>通信设备制造(中信)</v>
      </c>
      <c r="T2" s="27" t="str">
        <v>增值服务Ⅲ(中信)</v>
      </c>
      <c r="U2" s="26"/>
      <c r="V2" s="28"/>
      <c r="W2" s="23" t="str">
        <f t="array" ref="W2:AA2">I2:M2</f>
        <v>沪深300</v>
      </c>
      <c r="X2" s="23" t="str">
        <v>通信(中信)</v>
      </c>
      <c r="Y2" s="23" t="str">
        <v>电信运营Ⅱ(中信)</v>
      </c>
      <c r="Z2" s="23" t="str">
        <v>通信设备制造(中信)</v>
      </c>
      <c r="AA2" s="23" t="str">
        <v>增值服务Ⅲ(中信)</v>
      </c>
      <c r="AB2" s="26"/>
      <c r="AC2" s="23"/>
      <c r="AD2" s="23" t="str">
        <f t="array" ref="AD2:AH2">I2:M2</f>
        <v>沪深300</v>
      </c>
      <c r="AE2" s="23" t="str">
        <v>通信(中信)</v>
      </c>
      <c r="AF2" s="23" t="str">
        <v>电信运营Ⅱ(中信)</v>
      </c>
      <c r="AG2" s="23" t="str">
        <v>通信设备制造(中信)</v>
      </c>
      <c r="AH2" s="23" t="str">
        <v>增值服务Ⅲ(中信)</v>
      </c>
    </row>
    <row r="3" spans="1:35">
      <c r="H3" s="82" t="s">
        <v>35</v>
      </c>
      <c r="I3" s="82" t="s">
        <v>170</v>
      </c>
      <c r="J3" s="82" t="s">
        <v>170</v>
      </c>
      <c r="K3" s="82" t="s">
        <v>170</v>
      </c>
      <c r="L3" s="82" t="s">
        <v>170</v>
      </c>
      <c r="M3" s="82" t="s">
        <v>170</v>
      </c>
      <c r="N3" s="25"/>
      <c r="O3" s="12" t="s">
        <v>2</v>
      </c>
      <c r="P3" s="16" t="s">
        <v>11</v>
      </c>
      <c r="Q3" s="16" t="s">
        <v>3</v>
      </c>
      <c r="R3" s="24" t="s">
        <v>3</v>
      </c>
      <c r="S3" s="16" t="s">
        <v>11</v>
      </c>
      <c r="T3" s="24" t="s">
        <v>11</v>
      </c>
      <c r="U3" s="25"/>
      <c r="V3" s="11" t="s">
        <v>2</v>
      </c>
      <c r="W3" s="16" t="s">
        <v>11</v>
      </c>
      <c r="X3" s="16"/>
      <c r="Y3" s="16"/>
      <c r="Z3" s="16" t="s">
        <v>11</v>
      </c>
      <c r="AA3" s="16" t="s">
        <v>11</v>
      </c>
      <c r="AB3" s="25"/>
      <c r="AC3" s="12" t="s">
        <v>2</v>
      </c>
      <c r="AD3" s="16" t="s">
        <v>11</v>
      </c>
      <c r="AE3" s="16"/>
      <c r="AF3" s="16"/>
      <c r="AG3" s="16" t="s">
        <v>11</v>
      </c>
      <c r="AH3" s="16" t="s">
        <v>11</v>
      </c>
    </row>
    <row r="4" spans="1:35">
      <c r="A4" s="6"/>
      <c r="B4" s="7"/>
      <c r="H4" s="141">
        <v>40755</v>
      </c>
      <c r="I4" s="80">
        <v>2972.0790000000002</v>
      </c>
      <c r="J4" s="80">
        <v>2243.1338000000001</v>
      </c>
      <c r="K4" s="80">
        <v>1804.847</v>
      </c>
      <c r="L4" s="80">
        <v>2279.7600000000002</v>
      </c>
      <c r="M4" s="80">
        <v>1303.8617999999999</v>
      </c>
      <c r="O4" s="13">
        <f t="shared" ref="O4:O35" si="0">H4</f>
        <v>40755</v>
      </c>
      <c r="P4" s="2">
        <v>0</v>
      </c>
      <c r="Q4" s="2">
        <v>0</v>
      </c>
      <c r="R4" s="2">
        <v>0</v>
      </c>
      <c r="S4" s="2">
        <v>0</v>
      </c>
      <c r="T4" s="2">
        <v>0</v>
      </c>
      <c r="V4" s="13">
        <f>H54</f>
        <v>41119</v>
      </c>
      <c r="W4" s="81">
        <v>0</v>
      </c>
      <c r="X4" s="81">
        <v>0</v>
      </c>
      <c r="Y4" s="81">
        <v>0</v>
      </c>
      <c r="Z4" s="81">
        <v>0</v>
      </c>
      <c r="AA4" s="81">
        <v>0</v>
      </c>
      <c r="AC4" s="13">
        <f>H104</f>
        <v>41483</v>
      </c>
      <c r="AD4" s="81">
        <v>0</v>
      </c>
      <c r="AE4" s="81">
        <v>0</v>
      </c>
      <c r="AF4" s="81">
        <v>0</v>
      </c>
      <c r="AG4" s="81">
        <v>0</v>
      </c>
      <c r="AH4" s="81">
        <v>0</v>
      </c>
    </row>
    <row r="5" spans="1:35">
      <c r="A5" s="17" t="s">
        <v>10</v>
      </c>
      <c r="B5" s="18" t="str">
        <f>P2</f>
        <v>沪深300</v>
      </c>
      <c r="C5" s="18" t="str">
        <f>Q2</f>
        <v>通信(中信)</v>
      </c>
      <c r="D5" s="18" t="str">
        <f>R2</f>
        <v>电信运营Ⅱ(中信)</v>
      </c>
      <c r="E5" s="18" t="str">
        <f>S2</f>
        <v>通信设备制造(中信)</v>
      </c>
      <c r="F5" s="18" t="str">
        <f>T2</f>
        <v>增值服务Ⅲ(中信)</v>
      </c>
      <c r="H5" s="141">
        <v>40762</v>
      </c>
      <c r="I5" s="80">
        <v>2897.4169999999999</v>
      </c>
      <c r="J5" s="80">
        <v>2186.0142000000001</v>
      </c>
      <c r="K5" s="80">
        <v>1751.9704999999999</v>
      </c>
      <c r="L5" s="80">
        <v>2225.2797999999998</v>
      </c>
      <c r="M5" s="80">
        <v>1283.2543000000001</v>
      </c>
      <c r="O5" s="13">
        <f t="shared" si="0"/>
        <v>40762</v>
      </c>
      <c r="P5" s="2">
        <f t="shared" ref="P5:P36" si="1">I5/I$4-1</f>
        <v>-2.5121135743700007E-2</v>
      </c>
      <c r="Q5" s="2">
        <f t="shared" ref="Q5:Q36" si="2">J5/J$4-1</f>
        <v>-2.546419656286214E-2</v>
      </c>
      <c r="R5" s="2">
        <f t="shared" ref="R5:R36" si="3">K5/K$4-1</f>
        <v>-2.9296943175792789E-2</v>
      </c>
      <c r="S5" s="2">
        <f t="shared" ref="S5:S36" si="4">L5/L$4-1</f>
        <v>-2.3897340070884843E-2</v>
      </c>
      <c r="T5" s="2">
        <f t="shared" ref="T5:T36" si="5">M5/M$4-1</f>
        <v>-1.5804972582216803E-2</v>
      </c>
      <c r="V5" s="13">
        <f t="shared" ref="V5:V68" si="6">H55</f>
        <v>41126</v>
      </c>
      <c r="W5" s="81">
        <f>I55/I$54-1</f>
        <v>1.9705351988925646E-3</v>
      </c>
      <c r="X5" s="81">
        <f t="shared" ref="X5:AA20" si="7">J55/J$54-1</f>
        <v>-1.4811386222854162E-2</v>
      </c>
      <c r="Y5" s="81">
        <f t="shared" si="7"/>
        <v>-2.6881759884411882E-2</v>
      </c>
      <c r="Z5" s="81">
        <f t="shared" si="7"/>
        <v>-1.8504164013230073E-2</v>
      </c>
      <c r="AA5" s="81">
        <f t="shared" si="7"/>
        <v>2.6828310649045672E-2</v>
      </c>
      <c r="AC5" s="13">
        <f t="shared" ref="AC5:AC56" si="8">H105</f>
        <v>41490</v>
      </c>
      <c r="AD5" s="81">
        <f>I105/I$104-1</f>
        <v>1.0456347279326428E-2</v>
      </c>
      <c r="AE5" s="81">
        <f t="shared" ref="AE5:AH20" si="9">J105/J$104-1</f>
        <v>6.1246014037201757E-3</v>
      </c>
      <c r="AF5" s="81">
        <f t="shared" si="9"/>
        <v>3.8961137366200216E-2</v>
      </c>
      <c r="AG5" s="81">
        <f t="shared" si="9"/>
        <v>6.2114509317989786E-3</v>
      </c>
      <c r="AH5" s="81">
        <f t="shared" si="9"/>
        <v>-1.0472278130163715E-2</v>
      </c>
    </row>
    <row r="6" spans="1:35">
      <c r="A6" s="19">
        <f>通信行业周报!H7-3</f>
        <v>41847</v>
      </c>
      <c r="B6" s="55">
        <f ca="1">OFFSET(I$1,MATCH($A$6,$H$1:$H$156)-1,0)/OFFSET(I$1,MATCH($A$6,$H$1:$H$156)-2,0)-1</f>
        <v>4.4502583931568473E-2</v>
      </c>
      <c r="C6" s="55">
        <f ca="1">OFFSET(J$1,MATCH($A$6,$H$1:$H$156)-1,0)/OFFSET(J$1,MATCH($A$6,$H$1:$H$156)-2,0)-1</f>
        <v>-7.3445254132390447E-3</v>
      </c>
      <c r="D6" s="55">
        <f ca="1">OFFSET(K$1,MATCH($A$6,$H$1:$H$156)-1,0)/OFFSET(K$1,MATCH($A$6,$H$1:$H$156)-2,0)-1</f>
        <v>3.4423421238030993E-2</v>
      </c>
      <c r="E6" s="55">
        <f ca="1">OFFSET(L$1,MATCH($A$6,$H$1:$H$156)-1,0)/OFFSET(L$1,MATCH($A$6,$H$1:$H$156)-2,0)-1</f>
        <v>-6.9004659262017487E-3</v>
      </c>
      <c r="F6" s="55">
        <f ca="1">OFFSET(M$1,MATCH($A$6,$H$1:$H$156)-1,0)/OFFSET(M$1,MATCH($A$6,$H$1:$H$156)-2,0)-1</f>
        <v>-2.9420116825005671E-2</v>
      </c>
      <c r="H6" s="141">
        <v>40769</v>
      </c>
      <c r="I6" s="80">
        <v>2875.3649999999998</v>
      </c>
      <c r="J6" s="80">
        <v>2108.3872000000001</v>
      </c>
      <c r="K6" s="80">
        <v>1663.8430000000001</v>
      </c>
      <c r="L6" s="80">
        <v>2151.5083</v>
      </c>
      <c r="M6" s="80">
        <v>1260.1089999999999</v>
      </c>
      <c r="O6" s="13">
        <f t="shared" si="0"/>
        <v>40769</v>
      </c>
      <c r="P6" s="2">
        <f t="shared" si="1"/>
        <v>-3.2540857763202258E-2</v>
      </c>
      <c r="Q6" s="2">
        <f t="shared" si="2"/>
        <v>-6.0070692171817819E-2</v>
      </c>
      <c r="R6" s="2">
        <f t="shared" si="3"/>
        <v>-7.8125181802113919E-2</v>
      </c>
      <c r="S6" s="2">
        <f t="shared" si="4"/>
        <v>-5.6256667368494995E-2</v>
      </c>
      <c r="T6" s="2">
        <f t="shared" si="5"/>
        <v>-3.3556317088206722E-2</v>
      </c>
      <c r="V6" s="13">
        <f t="shared" si="6"/>
        <v>41133</v>
      </c>
      <c r="W6" s="81">
        <f t="shared" ref="W6:AA69" si="10">I56/I$54-1</f>
        <v>2.1558395782569351E-2</v>
      </c>
      <c r="X6" s="81">
        <f t="shared" si="7"/>
        <v>3.021222428498338E-2</v>
      </c>
      <c r="Y6" s="81">
        <f t="shared" si="7"/>
        <v>-2.6882365121574381E-3</v>
      </c>
      <c r="Z6" s="81">
        <f t="shared" si="7"/>
        <v>2.9162084366557872E-2</v>
      </c>
      <c r="AA6" s="81">
        <f t="shared" si="7"/>
        <v>8.9153975282723508E-2</v>
      </c>
      <c r="AC6" s="13">
        <f t="shared" si="8"/>
        <v>41497</v>
      </c>
      <c r="AD6" s="81">
        <f t="shared" ref="AD6:AH56" si="11">I106/I$104-1</f>
        <v>2.7878496839939704E-2</v>
      </c>
      <c r="AE6" s="81">
        <f t="shared" si="9"/>
        <v>1.4336549033636681E-2</v>
      </c>
      <c r="AF6" s="81">
        <f t="shared" si="9"/>
        <v>7.4675445631668946E-2</v>
      </c>
      <c r="AG6" s="81">
        <f t="shared" si="9"/>
        <v>1.5195666049664824E-2</v>
      </c>
      <c r="AH6" s="81">
        <f t="shared" si="9"/>
        <v>-1.6865520515285781E-2</v>
      </c>
      <c r="AI6" s="2"/>
    </row>
    <row r="7" spans="1:35">
      <c r="A7" s="6"/>
      <c r="B7" s="7"/>
      <c r="H7" s="141">
        <v>40776</v>
      </c>
      <c r="I7" s="80">
        <v>2807.6640000000002</v>
      </c>
      <c r="J7" s="80">
        <v>2061.3820999999998</v>
      </c>
      <c r="K7" s="80">
        <v>1600.3914</v>
      </c>
      <c r="L7" s="80">
        <v>2103.3998999999999</v>
      </c>
      <c r="M7" s="80">
        <v>1269.7947999999999</v>
      </c>
      <c r="O7" s="13">
        <f t="shared" si="0"/>
        <v>40776</v>
      </c>
      <c r="P7" s="2">
        <f t="shared" si="1"/>
        <v>-5.5319861955217209E-2</v>
      </c>
      <c r="Q7" s="2">
        <f t="shared" si="2"/>
        <v>-8.1025795251268629E-2</v>
      </c>
      <c r="R7" s="2">
        <f t="shared" si="3"/>
        <v>-0.11328140280034815</v>
      </c>
      <c r="S7" s="2">
        <f t="shared" si="4"/>
        <v>-7.7359064112011877E-2</v>
      </c>
      <c r="T7" s="2">
        <f t="shared" si="5"/>
        <v>-2.612776906264147E-2</v>
      </c>
      <c r="V7" s="13">
        <f t="shared" si="6"/>
        <v>41140</v>
      </c>
      <c r="W7" s="81">
        <f t="shared" si="10"/>
        <v>-1.5168310694953169E-2</v>
      </c>
      <c r="X7" s="81">
        <f t="shared" si="7"/>
        <v>4.4037215666967722E-3</v>
      </c>
      <c r="Y7" s="81">
        <f t="shared" si="7"/>
        <v>-8.0647095364724253E-3</v>
      </c>
      <c r="Z7" s="81">
        <f t="shared" si="7"/>
        <v>-5.4201397869708678E-3</v>
      </c>
      <c r="AA7" s="81">
        <f t="shared" si="7"/>
        <v>8.3310912874800414E-2</v>
      </c>
      <c r="AC7" s="13">
        <f t="shared" si="8"/>
        <v>41504</v>
      </c>
      <c r="AD7" s="81">
        <f t="shared" si="11"/>
        <v>3.6032244488329201E-2</v>
      </c>
      <c r="AE7" s="81">
        <f t="shared" si="9"/>
        <v>-9.5007861073931332E-3</v>
      </c>
      <c r="AF7" s="81">
        <f t="shared" si="9"/>
        <v>7.1428706735668479E-2</v>
      </c>
      <c r="AG7" s="81">
        <f t="shared" si="9"/>
        <v>-6.9015136153253165E-3</v>
      </c>
      <c r="AH7" s="81">
        <f t="shared" si="9"/>
        <v>-5.4686280773257212E-2</v>
      </c>
      <c r="AI7" s="2"/>
    </row>
    <row r="8" spans="1:35">
      <c r="A8" s="4" t="s">
        <v>7</v>
      </c>
      <c r="D8" s="5"/>
      <c r="H8" s="141">
        <v>40783</v>
      </c>
      <c r="I8" s="80">
        <v>2901.2159999999999</v>
      </c>
      <c r="J8" s="80">
        <v>2170.2334000000001</v>
      </c>
      <c r="K8" s="80">
        <v>1741.3949</v>
      </c>
      <c r="L8" s="80">
        <v>2208.1687000000002</v>
      </c>
      <c r="M8" s="80">
        <v>1297.1840999999999</v>
      </c>
      <c r="O8" s="13">
        <f t="shared" si="0"/>
        <v>40783</v>
      </c>
      <c r="P8" s="2">
        <f t="shared" si="1"/>
        <v>-2.3842905925448243E-2</v>
      </c>
      <c r="Q8" s="2">
        <f t="shared" si="2"/>
        <v>-3.2499354251627754E-2</v>
      </c>
      <c r="R8" s="2">
        <f t="shared" si="3"/>
        <v>-3.5156498030026961E-2</v>
      </c>
      <c r="S8" s="2">
        <f t="shared" si="4"/>
        <v>-3.140299856125206E-2</v>
      </c>
      <c r="T8" s="2">
        <f t="shared" si="5"/>
        <v>-5.1214783652684392E-3</v>
      </c>
      <c r="V8" s="13">
        <f t="shared" si="6"/>
        <v>41147</v>
      </c>
      <c r="W8" s="81">
        <f t="shared" si="10"/>
        <v>-3.1259099198504336E-2</v>
      </c>
      <c r="X8" s="81">
        <f t="shared" si="7"/>
        <v>2.6317032701013598E-2</v>
      </c>
      <c r="Y8" s="81">
        <f t="shared" si="7"/>
        <v>4.8386819780572798E-2</v>
      </c>
      <c r="Z8" s="81">
        <f t="shared" si="7"/>
        <v>4.1233038826855584E-3</v>
      </c>
      <c r="AA8" s="81">
        <f t="shared" si="7"/>
        <v>0.12445641673523222</v>
      </c>
      <c r="AC8" s="13">
        <f t="shared" si="8"/>
        <v>41511</v>
      </c>
      <c r="AD8" s="81">
        <f t="shared" si="11"/>
        <v>2.8291714778004629E-2</v>
      </c>
      <c r="AE8" s="81">
        <f t="shared" si="9"/>
        <v>6.0028947315022396E-2</v>
      </c>
      <c r="AF8" s="81">
        <f t="shared" si="9"/>
        <v>4.2207876262200905E-2</v>
      </c>
      <c r="AG8" s="81">
        <f t="shared" si="9"/>
        <v>7.3654227507168546E-2</v>
      </c>
      <c r="AH8" s="81">
        <f t="shared" si="9"/>
        <v>2.881902238411449E-2</v>
      </c>
      <c r="AI8" s="2"/>
    </row>
    <row r="9" spans="1:35">
      <c r="H9" s="141">
        <v>40790</v>
      </c>
      <c r="I9" s="80">
        <v>2803.8539999999998</v>
      </c>
      <c r="J9" s="80">
        <v>2119.605</v>
      </c>
      <c r="K9" s="80">
        <v>1759.0201</v>
      </c>
      <c r="L9" s="80">
        <v>2141.2604999999999</v>
      </c>
      <c r="M9" s="80">
        <v>1251.8581999999999</v>
      </c>
      <c r="O9" s="13">
        <f t="shared" si="0"/>
        <v>40790</v>
      </c>
      <c r="P9" s="2">
        <f t="shared" si="1"/>
        <v>-5.6601792886393776E-2</v>
      </c>
      <c r="Q9" s="2">
        <f t="shared" si="2"/>
        <v>-5.5069742161613422E-2</v>
      </c>
      <c r="R9" s="2">
        <f t="shared" si="3"/>
        <v>-2.539101652383835E-2</v>
      </c>
      <c r="S9" s="2">
        <f t="shared" si="4"/>
        <v>-6.0751789662069844E-2</v>
      </c>
      <c r="T9" s="2">
        <f t="shared" si="5"/>
        <v>-3.9884288350191754E-2</v>
      </c>
      <c r="V9" s="13">
        <f t="shared" si="6"/>
        <v>41154</v>
      </c>
      <c r="W9" s="81">
        <f t="shared" si="10"/>
        <v>-6.1402030047149947E-2</v>
      </c>
      <c r="X9" s="81">
        <f t="shared" si="7"/>
        <v>-2.1973396431851366E-3</v>
      </c>
      <c r="Y9" s="81">
        <f t="shared" si="7"/>
        <v>1.6128662526491366E-2</v>
      </c>
      <c r="Z9" s="81">
        <f t="shared" si="7"/>
        <v>-2.8315916262138363E-2</v>
      </c>
      <c r="AA9" s="81">
        <f t="shared" si="7"/>
        <v>0.12523526434172028</v>
      </c>
      <c r="AC9" s="13">
        <f t="shared" si="8"/>
        <v>41518</v>
      </c>
      <c r="AD9" s="81">
        <f t="shared" si="11"/>
        <v>4.0423415743108926E-2</v>
      </c>
      <c r="AE9" s="81">
        <f t="shared" si="9"/>
        <v>1.7528701186751539E-2</v>
      </c>
      <c r="AF9" s="81">
        <f t="shared" si="9"/>
        <v>5.1948092950202529E-2</v>
      </c>
      <c r="AG9" s="81">
        <f t="shared" si="9"/>
        <v>3.1074546870168973E-2</v>
      </c>
      <c r="AH9" s="81">
        <f t="shared" si="9"/>
        <v>-3.6188159792352459E-2</v>
      </c>
      <c r="AI9" s="2"/>
    </row>
    <row r="10" spans="1:35">
      <c r="A10" s="71" t="s">
        <v>27</v>
      </c>
      <c r="B10" s="69">
        <v>2</v>
      </c>
      <c r="C10" s="69"/>
      <c r="D10" s="69"/>
      <c r="E10" s="69"/>
      <c r="F10" s="69"/>
      <c r="G10" s="69"/>
      <c r="H10" s="141">
        <v>40797</v>
      </c>
      <c r="I10" s="80">
        <v>2751.0949999999998</v>
      </c>
      <c r="J10" s="80">
        <v>2054.0825</v>
      </c>
      <c r="K10" s="80">
        <v>1744.9199000000001</v>
      </c>
      <c r="L10" s="80">
        <v>2063.5171</v>
      </c>
      <c r="M10" s="80">
        <v>1206.2384999999999</v>
      </c>
      <c r="O10" s="13">
        <f t="shared" si="0"/>
        <v>40797</v>
      </c>
      <c r="P10" s="2">
        <f t="shared" si="1"/>
        <v>-7.4353339867480051E-2</v>
      </c>
      <c r="Q10" s="2">
        <f t="shared" si="2"/>
        <v>-8.427999257110752E-2</v>
      </c>
      <c r="R10" s="2">
        <f t="shared" si="3"/>
        <v>-3.3203423891332573E-2</v>
      </c>
      <c r="S10" s="2">
        <f t="shared" si="4"/>
        <v>-9.4853361757378019E-2</v>
      </c>
      <c r="T10" s="2">
        <f t="shared" si="5"/>
        <v>-7.4872428964480764E-2</v>
      </c>
      <c r="V10" s="13">
        <f t="shared" si="6"/>
        <v>41161</v>
      </c>
      <c r="W10" s="81">
        <f t="shared" si="10"/>
        <v>-1.359196767453863E-2</v>
      </c>
      <c r="X10" s="81">
        <f t="shared" si="7"/>
        <v>5.4732005485387925E-2</v>
      </c>
      <c r="Y10" s="81">
        <f t="shared" si="7"/>
        <v>3.7634025041233699E-2</v>
      </c>
      <c r="Z10" s="81">
        <f t="shared" si="7"/>
        <v>3.8612382917318389E-2</v>
      </c>
      <c r="AA10" s="81">
        <f t="shared" si="7"/>
        <v>0.17860508433804068</v>
      </c>
      <c r="AC10" s="13">
        <f t="shared" si="8"/>
        <v>41525</v>
      </c>
      <c r="AD10" s="81">
        <f t="shared" si="11"/>
        <v>6.0149963489340097E-2</v>
      </c>
      <c r="AE10" s="81">
        <f t="shared" si="9"/>
        <v>6.9897187899958357E-2</v>
      </c>
      <c r="AF10" s="81">
        <f t="shared" si="9"/>
        <v>5.5194741641471534E-2</v>
      </c>
      <c r="AG10" s="81">
        <f t="shared" si="9"/>
        <v>7.8595119674910396E-2</v>
      </c>
      <c r="AH10" s="81">
        <f t="shared" si="9"/>
        <v>5.0372249506649203E-2</v>
      </c>
      <c r="AI10" s="2"/>
    </row>
    <row r="11" spans="1:35">
      <c r="A11" s="71" t="s">
        <v>28</v>
      </c>
      <c r="B11" s="69"/>
      <c r="C11" s="69"/>
      <c r="D11" s="69"/>
      <c r="E11" s="69"/>
      <c r="F11" s="69"/>
      <c r="G11" s="69"/>
      <c r="H11" s="141">
        <v>40804</v>
      </c>
      <c r="I11" s="80">
        <v>2733.9870000000001</v>
      </c>
      <c r="J11" s="80">
        <v>2103.7568000000001</v>
      </c>
      <c r="K11" s="80">
        <v>1843.6225999999999</v>
      </c>
      <c r="L11" s="80">
        <v>2097.0063</v>
      </c>
      <c r="M11" s="80">
        <v>1228.0690999999999</v>
      </c>
      <c r="O11" s="13">
        <f t="shared" si="0"/>
        <v>40804</v>
      </c>
      <c r="P11" s="2">
        <f t="shared" si="1"/>
        <v>-8.0109579859754754E-2</v>
      </c>
      <c r="Q11" s="2">
        <f t="shared" si="2"/>
        <v>-6.2134947099455218E-2</v>
      </c>
      <c r="R11" s="2">
        <f t="shared" si="3"/>
        <v>2.1484147963788613E-2</v>
      </c>
      <c r="S11" s="2">
        <f t="shared" si="4"/>
        <v>-8.0163569849457939E-2</v>
      </c>
      <c r="T11" s="2">
        <f t="shared" si="5"/>
        <v>-5.8129396842518055E-2</v>
      </c>
      <c r="V11" s="13">
        <f t="shared" si="6"/>
        <v>41168</v>
      </c>
      <c r="W11" s="81">
        <f t="shared" si="10"/>
        <v>-1.4288827929580195E-2</v>
      </c>
      <c r="X11" s="81">
        <f t="shared" si="7"/>
        <v>5.8330636484146492E-2</v>
      </c>
      <c r="Y11" s="81">
        <f t="shared" si="7"/>
        <v>1.8816899038648804E-2</v>
      </c>
      <c r="Z11" s="81">
        <f t="shared" si="7"/>
        <v>4.8345181685617522E-2</v>
      </c>
      <c r="AA11" s="81">
        <f t="shared" si="7"/>
        <v>0.18107885842047211</v>
      </c>
      <c r="AC11" s="13">
        <f t="shared" si="8"/>
        <v>41532</v>
      </c>
      <c r="AD11" s="81">
        <f t="shared" si="11"/>
        <v>0.11910658594753265</v>
      </c>
      <c r="AE11" s="81">
        <f t="shared" si="9"/>
        <v>3.5002305338841522E-2</v>
      </c>
      <c r="AF11" s="81">
        <f t="shared" si="9"/>
        <v>0.10064926659494167</v>
      </c>
      <c r="AG11" s="81">
        <f t="shared" si="9"/>
        <v>4.1867202124173275E-2</v>
      </c>
      <c r="AH11" s="81">
        <f t="shared" si="9"/>
        <v>-1.5076735755651272E-2</v>
      </c>
      <c r="AI11" s="2"/>
    </row>
    <row r="12" spans="1:35">
      <c r="A12" s="71" t="s">
        <v>29</v>
      </c>
      <c r="B12" s="69"/>
      <c r="C12" s="69"/>
      <c r="D12" s="69"/>
      <c r="E12" s="69"/>
      <c r="F12" s="69"/>
      <c r="G12" s="69"/>
      <c r="H12" s="141">
        <v>40811</v>
      </c>
      <c r="I12" s="80">
        <v>2669.4780000000001</v>
      </c>
      <c r="J12" s="80">
        <v>2091.1300999999999</v>
      </c>
      <c r="K12" s="80">
        <v>1889.4489000000001</v>
      </c>
      <c r="L12" s="80">
        <v>2076.1257000000001</v>
      </c>
      <c r="M12" s="80">
        <v>1179.4025999999999</v>
      </c>
      <c r="O12" s="13">
        <f t="shared" si="0"/>
        <v>40811</v>
      </c>
      <c r="P12" s="2">
        <f t="shared" si="1"/>
        <v>-0.10181458837399682</v>
      </c>
      <c r="Q12" s="2">
        <f t="shared" si="2"/>
        <v>-6.7763991608525642E-2</v>
      </c>
      <c r="R12" s="2">
        <f t="shared" si="3"/>
        <v>4.6874832049475623E-2</v>
      </c>
      <c r="S12" s="2">
        <f t="shared" si="4"/>
        <v>-8.9322691862301351E-2</v>
      </c>
      <c r="T12" s="2">
        <f t="shared" si="5"/>
        <v>-9.5454288176860524E-2</v>
      </c>
      <c r="V12" s="13">
        <f t="shared" si="6"/>
        <v>41175</v>
      </c>
      <c r="W12" s="81">
        <f t="shared" si="10"/>
        <v>-6.3873180798839413E-2</v>
      </c>
      <c r="X12" s="81">
        <f t="shared" si="7"/>
        <v>-1.4709431235981896E-3</v>
      </c>
      <c r="Y12" s="81">
        <f t="shared" si="7"/>
        <v>-5.6451907590271633E-2</v>
      </c>
      <c r="Z12" s="81">
        <f t="shared" si="7"/>
        <v>-9.43683981398169E-3</v>
      </c>
      <c r="AA12" s="81">
        <f t="shared" si="7"/>
        <v>0.13362402686683184</v>
      </c>
      <c r="AC12" s="13">
        <f t="shared" si="8"/>
        <v>41539</v>
      </c>
      <c r="AD12" s="81">
        <f t="shared" si="11"/>
        <v>9.3750562048338093E-2</v>
      </c>
      <c r="AE12" s="81">
        <f t="shared" si="9"/>
        <v>4.7095799135282057E-2</v>
      </c>
      <c r="AF12" s="81">
        <f t="shared" si="9"/>
        <v>0.12987009706840924</v>
      </c>
      <c r="AG12" s="81">
        <f t="shared" si="9"/>
        <v>4.4205247018497706E-2</v>
      </c>
      <c r="AH12" s="81">
        <f t="shared" si="9"/>
        <v>1.4795636898677023E-2</v>
      </c>
    </row>
    <row r="13" spans="1:35">
      <c r="A13" s="71"/>
      <c r="B13" s="69"/>
      <c r="C13" s="69"/>
      <c r="D13" s="69"/>
      <c r="E13" s="69"/>
      <c r="F13" s="69"/>
      <c r="G13" s="69"/>
      <c r="H13" s="141">
        <v>40818</v>
      </c>
      <c r="I13" s="80">
        <v>2581.3510000000001</v>
      </c>
      <c r="J13" s="80">
        <v>1975.0875000000001</v>
      </c>
      <c r="K13" s="80">
        <v>1804.8466000000001</v>
      </c>
      <c r="L13" s="80">
        <v>1969.5908999999999</v>
      </c>
      <c r="M13" s="80">
        <v>1051.3543999999999</v>
      </c>
      <c r="O13" s="13">
        <f t="shared" si="0"/>
        <v>40818</v>
      </c>
      <c r="P13" s="2">
        <f t="shared" si="1"/>
        <v>-0.13146622280228759</v>
      </c>
      <c r="Q13" s="2">
        <f t="shared" si="2"/>
        <v>-0.11949634925923724</v>
      </c>
      <c r="R13" s="2">
        <f t="shared" si="3"/>
        <v>-2.2162543411585744E-7</v>
      </c>
      <c r="S13" s="2">
        <f t="shared" si="4"/>
        <v>-0.13605340035793256</v>
      </c>
      <c r="T13" s="2">
        <f t="shared" si="5"/>
        <v>-0.19366116869134442</v>
      </c>
      <c r="V13" s="13">
        <f t="shared" si="6"/>
        <v>41182</v>
      </c>
      <c r="W13" s="81">
        <f t="shared" si="10"/>
        <v>-2.3839687234473605E-2</v>
      </c>
      <c r="X13" s="81">
        <f t="shared" si="7"/>
        <v>2.6691959715723801E-2</v>
      </c>
      <c r="Y13" s="81">
        <f t="shared" si="7"/>
        <v>-8.0616833506594876E-3</v>
      </c>
      <c r="Z13" s="81">
        <f t="shared" si="7"/>
        <v>1.5248482260918461E-2</v>
      </c>
      <c r="AA13" s="81">
        <f t="shared" si="7"/>
        <v>0.15056576798246168</v>
      </c>
      <c r="AC13" s="13">
        <f t="shared" si="8"/>
        <v>41546</v>
      </c>
      <c r="AD13" s="81">
        <f t="shared" si="11"/>
        <v>7.6871576001525277E-2</v>
      </c>
      <c r="AE13" s="81">
        <f t="shared" si="9"/>
        <v>8.1605425193163716E-2</v>
      </c>
      <c r="AF13" s="81">
        <f t="shared" si="9"/>
        <v>6.1688309638204153E-2</v>
      </c>
      <c r="AG13" s="81">
        <f t="shared" si="9"/>
        <v>8.4055862020175676E-2</v>
      </c>
      <c r="AH13" s="81">
        <f t="shared" si="9"/>
        <v>7.9840868708466406E-2</v>
      </c>
    </row>
    <row r="14" spans="1:35">
      <c r="A14" s="71"/>
      <c r="B14" s="69"/>
      <c r="C14" s="69"/>
      <c r="D14" s="69"/>
      <c r="E14" s="69"/>
      <c r="F14" s="69"/>
      <c r="G14" s="69"/>
      <c r="H14" s="141">
        <v>40832</v>
      </c>
      <c r="I14" s="80">
        <v>2653.7820000000002</v>
      </c>
      <c r="J14" s="80">
        <v>2008.3788999999999</v>
      </c>
      <c r="K14" s="80">
        <v>1868.2982</v>
      </c>
      <c r="L14" s="80">
        <v>1985.4484</v>
      </c>
      <c r="M14" s="80">
        <v>1096.8407999999999</v>
      </c>
      <c r="O14" s="13">
        <f t="shared" si="0"/>
        <v>40832</v>
      </c>
      <c r="P14" s="2">
        <f t="shared" si="1"/>
        <v>-0.1070957400526702</v>
      </c>
      <c r="Q14" s="2">
        <f t="shared" si="2"/>
        <v>-0.1046548805960662</v>
      </c>
      <c r="R14" s="2">
        <f t="shared" si="3"/>
        <v>3.5155999372799895E-2</v>
      </c>
      <c r="S14" s="2">
        <f t="shared" si="4"/>
        <v>-0.12909762431133109</v>
      </c>
      <c r="T14" s="2">
        <f t="shared" si="5"/>
        <v>-0.15877526283843879</v>
      </c>
      <c r="V14" s="13">
        <f t="shared" si="6"/>
        <v>41196</v>
      </c>
      <c r="W14" s="81">
        <f t="shared" si="10"/>
        <v>-1.897613902809081E-2</v>
      </c>
      <c r="X14" s="81">
        <f t="shared" si="7"/>
        <v>2.5093179715911296E-2</v>
      </c>
      <c r="Y14" s="81">
        <f t="shared" si="7"/>
        <v>-5.3759434417975926E-3</v>
      </c>
      <c r="Z14" s="81">
        <f t="shared" si="7"/>
        <v>1.1843821620301398E-2</v>
      </c>
      <c r="AA14" s="81">
        <f t="shared" si="7"/>
        <v>0.15037516900611858</v>
      </c>
      <c r="AC14" s="13">
        <f t="shared" si="8"/>
        <v>41553</v>
      </c>
      <c r="AD14" s="81">
        <f t="shared" si="11"/>
        <v>8.3196193538872087E-2</v>
      </c>
      <c r="AE14" s="81">
        <f t="shared" si="9"/>
        <v>0.10605216265959827</v>
      </c>
      <c r="AF14" s="81">
        <f t="shared" si="9"/>
        <v>6.4935048534204398E-2</v>
      </c>
      <c r="AG14" s="81">
        <f t="shared" si="9"/>
        <v>0.10630985395914783</v>
      </c>
      <c r="AH14" s="81">
        <f t="shared" si="9"/>
        <v>0.11951052885949642</v>
      </c>
    </row>
    <row r="15" spans="1:35">
      <c r="A15" s="69"/>
      <c r="B15" s="69"/>
      <c r="C15" s="69"/>
      <c r="D15" s="69"/>
      <c r="E15" s="69"/>
      <c r="F15" s="69"/>
      <c r="G15" s="69"/>
      <c r="H15" s="141">
        <v>40839</v>
      </c>
      <c r="I15" s="80">
        <v>2507.877</v>
      </c>
      <c r="J15" s="80">
        <v>1879.2166</v>
      </c>
      <c r="K15" s="80">
        <v>1801.3214</v>
      </c>
      <c r="L15" s="80">
        <v>1831.4039</v>
      </c>
      <c r="M15" s="80">
        <v>1064.7253000000001</v>
      </c>
      <c r="O15" s="13">
        <f t="shared" si="0"/>
        <v>40839</v>
      </c>
      <c r="P15" s="2">
        <f t="shared" si="1"/>
        <v>-0.15618763835012472</v>
      </c>
      <c r="Q15" s="2">
        <f t="shared" si="2"/>
        <v>-0.16223606456288964</v>
      </c>
      <c r="R15" s="2">
        <f t="shared" si="3"/>
        <v>-1.9534065768455067E-3</v>
      </c>
      <c r="S15" s="2">
        <f t="shared" si="4"/>
        <v>-0.19666811418745844</v>
      </c>
      <c r="T15" s="2">
        <f t="shared" si="5"/>
        <v>-0.18340632419785585</v>
      </c>
      <c r="V15" s="13">
        <f t="shared" si="6"/>
        <v>41203</v>
      </c>
      <c r="W15" s="81">
        <f t="shared" si="10"/>
        <v>-7.0826884076851115E-3</v>
      </c>
      <c r="X15" s="81">
        <f t="shared" si="7"/>
        <v>1.2905758405864276E-2</v>
      </c>
      <c r="Y15" s="81">
        <f t="shared" si="7"/>
        <v>-5.3835089063296593E-3</v>
      </c>
      <c r="Z15" s="81">
        <f t="shared" si="7"/>
        <v>-4.7663916420445096E-3</v>
      </c>
      <c r="AA15" s="81">
        <f t="shared" si="7"/>
        <v>0.14400515058623231</v>
      </c>
      <c r="AC15" s="13">
        <f t="shared" si="8"/>
        <v>41560</v>
      </c>
      <c r="AD15" s="81">
        <f t="shared" si="11"/>
        <v>0.10993665490411897</v>
      </c>
      <c r="AE15" s="81">
        <f t="shared" si="9"/>
        <v>0.16116563718663746</v>
      </c>
      <c r="AF15" s="81">
        <f t="shared" si="9"/>
        <v>0.13636348465567893</v>
      </c>
      <c r="AG15" s="81">
        <f t="shared" si="9"/>
        <v>0.16794367921893993</v>
      </c>
      <c r="AH15" s="81">
        <f t="shared" si="9"/>
        <v>0.14977814927076594</v>
      </c>
    </row>
    <row r="16" spans="1:35">
      <c r="A16" s="69"/>
      <c r="B16" s="69"/>
      <c r="C16" s="69"/>
      <c r="D16" s="69"/>
      <c r="E16" s="69"/>
      <c r="F16" s="69"/>
      <c r="G16" s="69"/>
      <c r="H16" s="141">
        <v>40846</v>
      </c>
      <c r="I16" s="80">
        <v>2709.0169999999998</v>
      </c>
      <c r="J16" s="80">
        <v>2019.7328</v>
      </c>
      <c r="K16" s="80">
        <v>1917.6496999999999</v>
      </c>
      <c r="L16" s="80">
        <v>1976.1464000000001</v>
      </c>
      <c r="M16" s="80">
        <v>1136.307</v>
      </c>
      <c r="O16" s="13">
        <f t="shared" si="0"/>
        <v>40846</v>
      </c>
      <c r="P16" s="2">
        <f t="shared" si="1"/>
        <v>-8.8511106198724931E-2</v>
      </c>
      <c r="Q16" s="2">
        <f t="shared" si="2"/>
        <v>-9.9593256541361974E-2</v>
      </c>
      <c r="R16" s="2">
        <f t="shared" si="3"/>
        <v>6.2499868409898518E-2</v>
      </c>
      <c r="S16" s="2">
        <f t="shared" si="4"/>
        <v>-0.13317787837316208</v>
      </c>
      <c r="T16" s="2">
        <f t="shared" si="5"/>
        <v>-0.12850656411592076</v>
      </c>
      <c r="V16" s="13">
        <f t="shared" si="6"/>
        <v>41210</v>
      </c>
      <c r="W16" s="81">
        <f t="shared" si="10"/>
        <v>-4.3080607617870248E-2</v>
      </c>
      <c r="X16" s="81">
        <f t="shared" si="7"/>
        <v>-2.3296124786613803E-2</v>
      </c>
      <c r="Y16" s="81">
        <f t="shared" si="7"/>
        <v>-2.9577864479682581E-2</v>
      </c>
      <c r="Z16" s="81">
        <f t="shared" si="7"/>
        <v>-4.1851207934951451E-2</v>
      </c>
      <c r="AA16" s="81">
        <f t="shared" si="7"/>
        <v>9.3957872008574084E-2</v>
      </c>
      <c r="AC16" s="13">
        <f t="shared" si="8"/>
        <v>41567</v>
      </c>
      <c r="AD16" s="81">
        <f t="shared" si="11"/>
        <v>9.0847694792465017E-2</v>
      </c>
      <c r="AE16" s="81">
        <f t="shared" si="9"/>
        <v>0.13419289091369579</v>
      </c>
      <c r="AF16" s="81">
        <f t="shared" si="9"/>
        <v>0.10714274438694282</v>
      </c>
      <c r="AG16" s="81">
        <f t="shared" si="9"/>
        <v>0.14261265900212816</v>
      </c>
      <c r="AH16" s="81">
        <f t="shared" si="9"/>
        <v>0.11952601990891609</v>
      </c>
    </row>
    <row r="17" spans="1:34">
      <c r="A17" s="69"/>
      <c r="B17" s="69"/>
      <c r="C17" s="69"/>
      <c r="D17" s="69"/>
      <c r="E17" s="69"/>
      <c r="F17" s="69"/>
      <c r="G17" s="69"/>
      <c r="H17" s="141">
        <v>40853</v>
      </c>
      <c r="I17" s="80">
        <v>2763.7460000000001</v>
      </c>
      <c r="J17" s="80">
        <v>2154.3193000000001</v>
      </c>
      <c r="K17" s="80">
        <v>2005.7769000000001</v>
      </c>
      <c r="L17" s="80">
        <v>2112.9607000000001</v>
      </c>
      <c r="M17" s="80">
        <v>1243.2360000000001</v>
      </c>
      <c r="O17" s="13">
        <f t="shared" si="0"/>
        <v>40853</v>
      </c>
      <c r="P17" s="2">
        <f t="shared" si="1"/>
        <v>-7.0096723539313732E-2</v>
      </c>
      <c r="Q17" s="2">
        <f t="shared" si="2"/>
        <v>-3.9593937731222217E-2</v>
      </c>
      <c r="R17" s="2">
        <f t="shared" si="3"/>
        <v>0.11132794081714414</v>
      </c>
      <c r="S17" s="2">
        <f t="shared" si="4"/>
        <v>-7.3165289328701366E-2</v>
      </c>
      <c r="T17" s="2">
        <f t="shared" si="5"/>
        <v>-4.6497105751544976E-2</v>
      </c>
      <c r="V17" s="13">
        <f t="shared" si="6"/>
        <v>41217</v>
      </c>
      <c r="W17" s="81">
        <f t="shared" si="10"/>
        <v>-1.8021308513699763E-2</v>
      </c>
      <c r="X17" s="81">
        <f t="shared" si="7"/>
        <v>-2.1238678393412203E-2</v>
      </c>
      <c r="Y17" s="81">
        <f t="shared" si="7"/>
        <v>-2.9577864479682581E-2</v>
      </c>
      <c r="Z17" s="81">
        <f t="shared" si="7"/>
        <v>-4.5469076286918431E-2</v>
      </c>
      <c r="AA17" s="81">
        <f t="shared" si="7"/>
        <v>0.13117483002082331</v>
      </c>
      <c r="AC17" s="13">
        <f t="shared" si="8"/>
        <v>41574</v>
      </c>
      <c r="AD17" s="81">
        <f t="shared" si="11"/>
        <v>6.4995719439858268E-2</v>
      </c>
      <c r="AE17" s="81">
        <f t="shared" si="9"/>
        <v>5.4225533910463586E-2</v>
      </c>
      <c r="AF17" s="81">
        <f t="shared" si="9"/>
        <v>9.0908959702208803E-2</v>
      </c>
      <c r="AG17" s="81">
        <f t="shared" si="9"/>
        <v>6.2944584719912378E-2</v>
      </c>
      <c r="AH17" s="81">
        <f t="shared" si="9"/>
        <v>1.1721505940386123E-2</v>
      </c>
    </row>
    <row r="18" spans="1:34">
      <c r="A18" s="69"/>
      <c r="B18" s="69"/>
      <c r="C18" s="69"/>
      <c r="D18" s="69"/>
      <c r="E18" s="69"/>
      <c r="F18" s="69"/>
      <c r="G18" s="69"/>
      <c r="H18" s="141">
        <v>40860</v>
      </c>
      <c r="I18" s="80">
        <v>2695.002</v>
      </c>
      <c r="J18" s="80">
        <v>2112.7537000000002</v>
      </c>
      <c r="K18" s="80">
        <v>1875.3486</v>
      </c>
      <c r="L18" s="80">
        <v>2089.9380000000001</v>
      </c>
      <c r="M18" s="80">
        <v>1266.5247999999999</v>
      </c>
      <c r="O18" s="13">
        <f t="shared" si="0"/>
        <v>40860</v>
      </c>
      <c r="P18" s="2">
        <f t="shared" si="1"/>
        <v>-9.3226660529548533E-2</v>
      </c>
      <c r="Q18" s="2">
        <f t="shared" si="2"/>
        <v>-5.8124085152655547E-2</v>
      </c>
      <c r="R18" s="2">
        <f t="shared" si="3"/>
        <v>3.9062369275622899E-2</v>
      </c>
      <c r="S18" s="2">
        <f t="shared" si="4"/>
        <v>-8.3264027792399276E-2</v>
      </c>
      <c r="T18" s="2">
        <f t="shared" si="5"/>
        <v>-2.8635703569197313E-2</v>
      </c>
      <c r="V18" s="13">
        <f t="shared" si="6"/>
        <v>41224</v>
      </c>
      <c r="W18" s="81">
        <f t="shared" si="10"/>
        <v>-4.605322530935152E-2</v>
      </c>
      <c r="X18" s="81">
        <f t="shared" si="7"/>
        <v>-5.8692065602137022E-2</v>
      </c>
      <c r="Y18" s="81">
        <f t="shared" si="7"/>
        <v>-6.9901790435270672E-2</v>
      </c>
      <c r="Z18" s="81">
        <f t="shared" si="7"/>
        <v>-8.3040272671342064E-2</v>
      </c>
      <c r="AA18" s="81">
        <f t="shared" si="7"/>
        <v>9.8692751841938486E-2</v>
      </c>
      <c r="AC18" s="13">
        <f t="shared" si="8"/>
        <v>41581</v>
      </c>
      <c r="AD18" s="81">
        <f t="shared" si="11"/>
        <v>7.2370243272506407E-2</v>
      </c>
      <c r="AE18" s="81">
        <f t="shared" si="9"/>
        <v>5.0869640697817076E-3</v>
      </c>
      <c r="AF18" s="81">
        <f t="shared" si="9"/>
        <v>0.10714283459167429</v>
      </c>
      <c r="AG18" s="81">
        <f t="shared" si="9"/>
        <v>7.7540048465485345E-3</v>
      </c>
      <c r="AH18" s="81">
        <f t="shared" si="9"/>
        <v>-5.4067337331859311E-2</v>
      </c>
    </row>
    <row r="19" spans="1:34">
      <c r="A19" s="69"/>
      <c r="B19" s="69"/>
      <c r="C19" s="69"/>
      <c r="D19" s="69"/>
      <c r="E19" s="69"/>
      <c r="F19" s="69"/>
      <c r="G19" s="69"/>
      <c r="H19" s="141">
        <v>40867</v>
      </c>
      <c r="I19" s="80">
        <v>2606.4949999999999</v>
      </c>
      <c r="J19" s="80">
        <v>2096.8930999999998</v>
      </c>
      <c r="K19" s="80">
        <v>1889.4489000000001</v>
      </c>
      <c r="L19" s="80">
        <v>2074.7849000000001</v>
      </c>
      <c r="M19" s="80">
        <v>1217.5132000000001</v>
      </c>
      <c r="O19" s="13">
        <f t="shared" si="0"/>
        <v>40867</v>
      </c>
      <c r="P19" s="2">
        <f t="shared" si="1"/>
        <v>-0.1230061515861457</v>
      </c>
      <c r="Q19" s="2">
        <f t="shared" si="2"/>
        <v>-6.5194818071039884E-2</v>
      </c>
      <c r="R19" s="2">
        <f t="shared" si="3"/>
        <v>4.6874832049475623E-2</v>
      </c>
      <c r="S19" s="2">
        <f t="shared" si="4"/>
        <v>-8.9910823946380392E-2</v>
      </c>
      <c r="T19" s="2">
        <f t="shared" si="5"/>
        <v>-6.6225270193512653E-2</v>
      </c>
      <c r="V19" s="13">
        <f t="shared" si="6"/>
        <v>41231</v>
      </c>
      <c r="W19" s="81">
        <f t="shared" si="10"/>
        <v>-7.316308998990273E-2</v>
      </c>
      <c r="X19" s="81">
        <f t="shared" si="7"/>
        <v>-0.10623611346541662</v>
      </c>
      <c r="Y19" s="81">
        <f t="shared" si="7"/>
        <v>-0.11560476167311462</v>
      </c>
      <c r="Z19" s="81">
        <f t="shared" si="7"/>
        <v>-0.12983936531262452</v>
      </c>
      <c r="AA19" s="81">
        <f t="shared" si="7"/>
        <v>4.3880498855703776E-2</v>
      </c>
      <c r="AC19" s="13">
        <f t="shared" si="8"/>
        <v>41588</v>
      </c>
      <c r="AD19" s="81">
        <f t="shared" si="11"/>
        <v>3.7741321074384881E-2</v>
      </c>
      <c r="AE19" s="81">
        <f t="shared" si="9"/>
        <v>-1.4190985768149367E-2</v>
      </c>
      <c r="AF19" s="81">
        <f t="shared" si="9"/>
        <v>7.4675355426937484E-2</v>
      </c>
      <c r="AG19" s="81">
        <f t="shared" si="9"/>
        <v>-2.4591889036619241E-3</v>
      </c>
      <c r="AH19" s="81">
        <f t="shared" si="9"/>
        <v>-9.3681772097160221E-2</v>
      </c>
    </row>
    <row r="20" spans="1:34">
      <c r="A20" s="69"/>
      <c r="B20" s="69"/>
      <c r="C20" s="69"/>
      <c r="D20" s="69"/>
      <c r="E20" s="69"/>
      <c r="F20" s="69"/>
      <c r="G20" s="69"/>
      <c r="H20" s="141">
        <v>40874</v>
      </c>
      <c r="I20" s="80">
        <v>2569.973</v>
      </c>
      <c r="J20" s="80">
        <v>2078.4468000000002</v>
      </c>
      <c r="K20" s="80">
        <v>1889.4490000000001</v>
      </c>
      <c r="L20" s="80">
        <v>2041.5393999999999</v>
      </c>
      <c r="M20" s="80">
        <v>1247.4467</v>
      </c>
      <c r="O20" s="13">
        <f t="shared" si="0"/>
        <v>40874</v>
      </c>
      <c r="P20" s="2">
        <f t="shared" si="1"/>
        <v>-0.13529451942562776</v>
      </c>
      <c r="Q20" s="2">
        <f t="shared" si="2"/>
        <v>-7.3418268673941744E-2</v>
      </c>
      <c r="R20" s="2">
        <f t="shared" si="3"/>
        <v>4.6874887455834235E-2</v>
      </c>
      <c r="S20" s="2">
        <f t="shared" si="4"/>
        <v>-0.1044937186370497</v>
      </c>
      <c r="T20" s="2">
        <f t="shared" si="5"/>
        <v>-4.3267699076696586E-2</v>
      </c>
      <c r="V20" s="13">
        <f t="shared" si="6"/>
        <v>41238</v>
      </c>
      <c r="W20" s="81">
        <f t="shared" si="10"/>
        <v>-6.6592085165943948E-2</v>
      </c>
      <c r="X20" s="81">
        <f t="shared" si="7"/>
        <v>-0.10196396362985183</v>
      </c>
      <c r="Y20" s="81">
        <f t="shared" si="7"/>
        <v>-0.12636285223762611</v>
      </c>
      <c r="Z20" s="81">
        <f t="shared" si="7"/>
        <v>-0.12227049155970648</v>
      </c>
      <c r="AA20" s="81">
        <f t="shared" si="7"/>
        <v>5.2908871419322212E-2</v>
      </c>
      <c r="AC20" s="13">
        <f t="shared" si="8"/>
        <v>41595</v>
      </c>
      <c r="AD20" s="81">
        <f t="shared" si="11"/>
        <v>5.698091014061113E-2</v>
      </c>
      <c r="AE20" s="81">
        <f t="shared" si="9"/>
        <v>2.1779017020051805E-2</v>
      </c>
      <c r="AF20" s="81">
        <f t="shared" si="9"/>
        <v>6.4935138738936082E-2</v>
      </c>
      <c r="AG20" s="81">
        <f t="shared" si="9"/>
        <v>3.6659684751659372E-2</v>
      </c>
      <c r="AH20" s="81">
        <f t="shared" si="9"/>
        <v>-4.5376981878430644E-2</v>
      </c>
    </row>
    <row r="21" spans="1:34">
      <c r="A21" s="69"/>
      <c r="B21" s="69"/>
      <c r="C21" s="69"/>
      <c r="D21" s="69"/>
      <c r="E21" s="69"/>
      <c r="F21" s="69"/>
      <c r="G21" s="69"/>
      <c r="H21" s="141">
        <v>40881</v>
      </c>
      <c r="I21" s="80">
        <v>2557.3110000000001</v>
      </c>
      <c r="J21" s="80">
        <v>1973.5145</v>
      </c>
      <c r="K21" s="80">
        <v>1861.248</v>
      </c>
      <c r="L21" s="80">
        <v>1922.8742999999999</v>
      </c>
      <c r="M21" s="80">
        <v>1160.9079999999999</v>
      </c>
      <c r="O21" s="13">
        <f t="shared" si="0"/>
        <v>40881</v>
      </c>
      <c r="P21" s="2">
        <f t="shared" si="1"/>
        <v>-0.13955483686671855</v>
      </c>
      <c r="Q21" s="2">
        <f t="shared" si="2"/>
        <v>-0.12019760033931104</v>
      </c>
      <c r="R21" s="2">
        <f t="shared" si="3"/>
        <v>3.1249740282694338E-2</v>
      </c>
      <c r="S21" s="2">
        <f t="shared" si="4"/>
        <v>-0.15654529424149921</v>
      </c>
      <c r="T21" s="2">
        <f t="shared" si="5"/>
        <v>-0.1096387669306671</v>
      </c>
      <c r="V21" s="13">
        <f t="shared" si="6"/>
        <v>41245</v>
      </c>
      <c r="W21" s="81">
        <f t="shared" si="10"/>
        <v>-8.9160225924052927E-2</v>
      </c>
      <c r="X21" s="81">
        <f t="shared" si="10"/>
        <v>-0.16084362378688477</v>
      </c>
      <c r="Y21" s="81">
        <f t="shared" si="10"/>
        <v>-0.14786390243758518</v>
      </c>
      <c r="Z21" s="81">
        <f t="shared" si="10"/>
        <v>-0.1869856946953522</v>
      </c>
      <c r="AA21" s="81">
        <f t="shared" si="10"/>
        <v>-3.15565696758634E-2</v>
      </c>
      <c r="AC21" s="13">
        <f t="shared" si="8"/>
        <v>41602</v>
      </c>
      <c r="AD21" s="81">
        <f t="shared" si="11"/>
        <v>7.8216445264585488E-2</v>
      </c>
      <c r="AE21" s="81">
        <f t="shared" si="11"/>
        <v>6.4444836078571655E-2</v>
      </c>
      <c r="AF21" s="81">
        <f t="shared" si="11"/>
        <v>8.1169013628401343E-2</v>
      </c>
      <c r="AG21" s="81">
        <f t="shared" si="11"/>
        <v>9.2805917936584992E-2</v>
      </c>
      <c r="AH21" s="81">
        <f t="shared" si="11"/>
        <v>-2.9416434499528576E-2</v>
      </c>
    </row>
    <row r="22" spans="1:34">
      <c r="A22" s="69"/>
      <c r="B22" s="69"/>
      <c r="C22" s="69"/>
      <c r="D22" s="69"/>
      <c r="E22" s="69"/>
      <c r="F22" s="69"/>
      <c r="G22" s="69"/>
      <c r="H22" s="141">
        <v>40888</v>
      </c>
      <c r="I22" s="80">
        <v>2503.4609999999998</v>
      </c>
      <c r="J22" s="80">
        <v>1936.5418999999999</v>
      </c>
      <c r="K22" s="80">
        <v>1822.472</v>
      </c>
      <c r="L22" s="80">
        <v>1891.4825000000001</v>
      </c>
      <c r="M22" s="80">
        <v>1125.5872999999999</v>
      </c>
      <c r="O22" s="13">
        <f t="shared" si="0"/>
        <v>40888</v>
      </c>
      <c r="P22" s="2">
        <f t="shared" si="1"/>
        <v>-0.1576734669569686</v>
      </c>
      <c r="Q22" s="2">
        <f t="shared" si="2"/>
        <v>-0.1366801659357102</v>
      </c>
      <c r="R22" s="2">
        <f t="shared" si="3"/>
        <v>9.7653706934714979E-3</v>
      </c>
      <c r="S22" s="2">
        <f t="shared" si="4"/>
        <v>-0.17031507702565185</v>
      </c>
      <c r="T22" s="2">
        <f t="shared" si="5"/>
        <v>-0.1367280642779779</v>
      </c>
      <c r="V22" s="13">
        <f t="shared" si="6"/>
        <v>41252</v>
      </c>
      <c r="W22" s="81">
        <f t="shared" si="10"/>
        <v>-4.3570155139738165E-2</v>
      </c>
      <c r="X22" s="81">
        <f t="shared" si="10"/>
        <v>-0.1159401838741152</v>
      </c>
      <c r="Y22" s="81">
        <f t="shared" si="10"/>
        <v>-9.6797016846549622E-2</v>
      </c>
      <c r="Z22" s="81">
        <f t="shared" si="10"/>
        <v>-0.14319816097688576</v>
      </c>
      <c r="AA22" s="81">
        <f t="shared" si="10"/>
        <v>1.0074259367488292E-2</v>
      </c>
      <c r="AC22" s="13">
        <f t="shared" si="8"/>
        <v>41609</v>
      </c>
      <c r="AD22" s="81">
        <f t="shared" si="11"/>
        <v>9.6643537253463085E-2</v>
      </c>
      <c r="AE22" s="81">
        <f t="shared" si="11"/>
        <v>0.10808131176222568</v>
      </c>
      <c r="AF22" s="81">
        <f t="shared" si="11"/>
        <v>0.11688314148440715</v>
      </c>
      <c r="AG22" s="81">
        <f t="shared" si="11"/>
        <v>0.1330650429526703</v>
      </c>
      <c r="AH22" s="81">
        <f t="shared" si="11"/>
        <v>2.7874356001738043E-2</v>
      </c>
    </row>
    <row r="23" spans="1:34">
      <c r="A23" s="69"/>
      <c r="B23" s="69"/>
      <c r="C23" s="69"/>
      <c r="D23" s="69"/>
      <c r="E23" s="69"/>
      <c r="F23" s="69"/>
      <c r="G23" s="69"/>
      <c r="H23" s="141">
        <v>40895</v>
      </c>
      <c r="I23" s="80">
        <v>2390.1289999999999</v>
      </c>
      <c r="J23" s="80">
        <v>1835.5903000000001</v>
      </c>
      <c r="K23" s="80">
        <v>1720.2445</v>
      </c>
      <c r="L23" s="80">
        <v>1780.8330000000001</v>
      </c>
      <c r="M23" s="80">
        <v>1124.3674000000001</v>
      </c>
      <c r="O23" s="13">
        <f t="shared" si="0"/>
        <v>40895</v>
      </c>
      <c r="P23" s="2">
        <f t="shared" si="1"/>
        <v>-0.19580569695489258</v>
      </c>
      <c r="Q23" s="2">
        <f t="shared" si="2"/>
        <v>-0.18168488210556144</v>
      </c>
      <c r="R23" s="2">
        <f t="shared" si="3"/>
        <v>-4.6875164487626964E-2</v>
      </c>
      <c r="S23" s="2">
        <f t="shared" si="4"/>
        <v>-0.21885066849142021</v>
      </c>
      <c r="T23" s="2">
        <f t="shared" si="5"/>
        <v>-0.13766366956988829</v>
      </c>
      <c r="V23" s="13">
        <f t="shared" si="6"/>
        <v>41259</v>
      </c>
      <c r="W23" s="81">
        <f t="shared" si="10"/>
        <v>2.8764109610965871E-3</v>
      </c>
      <c r="X23" s="81">
        <f t="shared" si="10"/>
        <v>-8.8905076172366093E-2</v>
      </c>
      <c r="Y23" s="81">
        <f t="shared" si="10"/>
        <v>-7.7981706555452335E-2</v>
      </c>
      <c r="Z23" s="81">
        <f t="shared" si="10"/>
        <v>-0.11514802145242697</v>
      </c>
      <c r="AA23" s="81">
        <f t="shared" si="10"/>
        <v>4.414131850754166E-2</v>
      </c>
      <c r="AC23" s="13">
        <f t="shared" si="8"/>
        <v>41616</v>
      </c>
      <c r="AD23" s="81">
        <f t="shared" si="11"/>
        <v>0.10264306603213669</v>
      </c>
      <c r="AE23" s="81">
        <f t="shared" si="11"/>
        <v>4.7187627526384501E-2</v>
      </c>
      <c r="AF23" s="81">
        <f t="shared" si="11"/>
        <v>0.10064935679967313</v>
      </c>
      <c r="AG23" s="81">
        <f t="shared" si="11"/>
        <v>7.3274291516923995E-2</v>
      </c>
      <c r="AH23" s="81">
        <f t="shared" si="11"/>
        <v>-5.596846301752334E-2</v>
      </c>
    </row>
    <row r="24" spans="1:34">
      <c r="A24" s="69"/>
      <c r="B24" s="69"/>
      <c r="C24" s="69"/>
      <c r="D24" s="69"/>
      <c r="E24" s="69"/>
      <c r="F24" s="69"/>
      <c r="G24" s="69"/>
      <c r="H24" s="141">
        <v>40902</v>
      </c>
      <c r="I24" s="80">
        <v>2359.1590000000001</v>
      </c>
      <c r="J24" s="80">
        <v>1833.6964</v>
      </c>
      <c r="K24" s="80">
        <v>1808.3717999999999</v>
      </c>
      <c r="L24" s="80">
        <v>1749.0715</v>
      </c>
      <c r="M24" s="80">
        <v>1128.8666000000001</v>
      </c>
      <c r="O24" s="13">
        <f t="shared" si="0"/>
        <v>40902</v>
      </c>
      <c r="P24" s="2">
        <f t="shared" si="1"/>
        <v>-0.2062260121618571</v>
      </c>
      <c r="Q24" s="2">
        <f t="shared" si="2"/>
        <v>-0.18252919197240935</v>
      </c>
      <c r="R24" s="2">
        <f t="shared" si="3"/>
        <v>1.9529633259771639E-3</v>
      </c>
      <c r="S24" s="2">
        <f t="shared" si="4"/>
        <v>-0.23278261746850548</v>
      </c>
      <c r="T24" s="2">
        <f t="shared" si="5"/>
        <v>-0.13421299711365109</v>
      </c>
      <c r="V24" s="13">
        <f t="shared" si="6"/>
        <v>41266</v>
      </c>
      <c r="W24" s="81">
        <f t="shared" si="10"/>
        <v>9.7458269266461617E-3</v>
      </c>
      <c r="X24" s="81">
        <f t="shared" si="10"/>
        <v>-8.3433841336941872E-2</v>
      </c>
      <c r="Y24" s="81">
        <f t="shared" si="10"/>
        <v>-8.8724666190899915E-2</v>
      </c>
      <c r="Z24" s="81">
        <f t="shared" si="10"/>
        <v>-0.10835202565315183</v>
      </c>
      <c r="AA24" s="81">
        <f t="shared" si="10"/>
        <v>6.7434519721677244E-2</v>
      </c>
      <c r="AC24" s="13">
        <f t="shared" si="8"/>
        <v>41623</v>
      </c>
      <c r="AD24" s="81">
        <f t="shared" si="11"/>
        <v>8.2117960007338286E-2</v>
      </c>
      <c r="AE24" s="81">
        <f t="shared" si="11"/>
        <v>5.2218696053756064E-2</v>
      </c>
      <c r="AF24" s="81">
        <f t="shared" si="11"/>
        <v>8.1168923423670103E-2</v>
      </c>
      <c r="AG24" s="81">
        <f t="shared" si="11"/>
        <v>6.9949260415576697E-2</v>
      </c>
      <c r="AH24" s="81">
        <f t="shared" si="11"/>
        <v>-1.5741042906755265E-2</v>
      </c>
    </row>
    <row r="25" spans="1:34">
      <c r="H25" s="141">
        <v>40909</v>
      </c>
      <c r="I25" s="80">
        <v>2345.7420000000002</v>
      </c>
      <c r="J25" s="80">
        <v>1800.5889</v>
      </c>
      <c r="K25" s="80">
        <v>1847.1476</v>
      </c>
      <c r="L25" s="80">
        <v>1705.9663</v>
      </c>
      <c r="M25" s="80">
        <v>1063.7605000000001</v>
      </c>
      <c r="O25" s="13">
        <f t="shared" si="0"/>
        <v>40909</v>
      </c>
      <c r="P25" s="2">
        <f t="shared" si="1"/>
        <v>-0.21074036053550393</v>
      </c>
      <c r="Q25" s="2">
        <f t="shared" si="2"/>
        <v>-0.19728867711770026</v>
      </c>
      <c r="R25" s="2">
        <f t="shared" si="3"/>
        <v>2.3437222102483002E-2</v>
      </c>
      <c r="S25" s="2">
        <f t="shared" si="4"/>
        <v>-0.25169039723479669</v>
      </c>
      <c r="T25" s="2">
        <f t="shared" si="5"/>
        <v>-0.18414627992015709</v>
      </c>
      <c r="V25" s="13">
        <f t="shared" si="6"/>
        <v>41273</v>
      </c>
      <c r="W25" s="81">
        <f t="shared" si="10"/>
        <v>5.5740732226870815E-2</v>
      </c>
      <c r="X25" s="81">
        <f t="shared" si="10"/>
        <v>-3.8897334538883443E-2</v>
      </c>
      <c r="Y25" s="81">
        <f t="shared" si="10"/>
        <v>-6.7216050526408777E-2</v>
      </c>
      <c r="Z25" s="81">
        <f t="shared" si="10"/>
        <v>-5.6442610680453753E-2</v>
      </c>
      <c r="AA25" s="81">
        <f t="shared" si="10"/>
        <v>0.10608598581903483</v>
      </c>
      <c r="AC25" s="13">
        <f t="shared" si="8"/>
        <v>41630</v>
      </c>
      <c r="AD25" s="81">
        <f t="shared" si="11"/>
        <v>2.4338041949489408E-2</v>
      </c>
      <c r="AE25" s="81">
        <f t="shared" si="11"/>
        <v>2.3598252526846331E-4</v>
      </c>
      <c r="AF25" s="81">
        <f t="shared" si="11"/>
        <v>3.8961137366200216E-2</v>
      </c>
      <c r="AG25" s="81">
        <f t="shared" si="11"/>
        <v>1.7385323080579385E-2</v>
      </c>
      <c r="AH25" s="81">
        <f t="shared" si="11"/>
        <v>-7.0599779739466073E-2</v>
      </c>
    </row>
    <row r="26" spans="1:34">
      <c r="A26" s="5" t="s">
        <v>9</v>
      </c>
      <c r="H26" s="141">
        <v>40916</v>
      </c>
      <c r="I26" s="80">
        <v>2290.6010000000001</v>
      </c>
      <c r="J26" s="80">
        <v>1684.4109000000001</v>
      </c>
      <c r="K26" s="80">
        <v>1787.2212999999999</v>
      </c>
      <c r="L26" s="80">
        <v>1594.0842</v>
      </c>
      <c r="M26" s="80">
        <v>927.06489999999997</v>
      </c>
      <c r="O26" s="13">
        <f t="shared" si="0"/>
        <v>40916</v>
      </c>
      <c r="P26" s="2">
        <f t="shared" si="1"/>
        <v>-0.22929336669718403</v>
      </c>
      <c r="Q26" s="2">
        <f t="shared" si="2"/>
        <v>-0.24908139674949392</v>
      </c>
      <c r="R26" s="2">
        <f t="shared" si="3"/>
        <v>-9.7657585379813394E-3</v>
      </c>
      <c r="S26" s="2">
        <f t="shared" si="4"/>
        <v>-0.30076665964838412</v>
      </c>
      <c r="T26" s="2">
        <f t="shared" si="5"/>
        <v>-0.28898530503769648</v>
      </c>
      <c r="V26" s="13">
        <f t="shared" si="6"/>
        <v>41280</v>
      </c>
      <c r="W26" s="81">
        <f t="shared" si="10"/>
        <v>7.4624495766052457E-2</v>
      </c>
      <c r="X26" s="81">
        <f t="shared" si="10"/>
        <v>-3.3727509047686066E-2</v>
      </c>
      <c r="Y26" s="81">
        <f t="shared" si="10"/>
        <v>-6.1837005244153143E-2</v>
      </c>
      <c r="Z26" s="81">
        <f t="shared" si="10"/>
        <v>-4.7960941413319302E-2</v>
      </c>
      <c r="AA26" s="81">
        <f t="shared" si="10"/>
        <v>9.2061913770214332E-2</v>
      </c>
      <c r="AC26" s="13">
        <f t="shared" si="8"/>
        <v>41637</v>
      </c>
      <c r="AD26" s="81">
        <f t="shared" si="11"/>
        <v>3.5732785133866463E-2</v>
      </c>
      <c r="AE26" s="81">
        <f t="shared" si="11"/>
        <v>9.5098515188933863E-3</v>
      </c>
      <c r="AF26" s="81">
        <f t="shared" si="11"/>
        <v>3.8961047161468976E-2</v>
      </c>
      <c r="AG26" s="81">
        <f t="shared" si="11"/>
        <v>1.9141443193164909E-2</v>
      </c>
      <c r="AH26" s="81">
        <f t="shared" si="11"/>
        <v>-3.5657971435162361E-2</v>
      </c>
    </row>
    <row r="27" spans="1:34">
      <c r="H27" s="141">
        <v>40923</v>
      </c>
      <c r="I27" s="80">
        <v>2394.3339999999998</v>
      </c>
      <c r="J27" s="80">
        <v>1731.3544999999999</v>
      </c>
      <c r="K27" s="80">
        <v>1773.1207999999999</v>
      </c>
      <c r="L27" s="80">
        <v>1646.7781</v>
      </c>
      <c r="M27" s="80">
        <v>1001.0748</v>
      </c>
      <c r="O27" s="13">
        <f t="shared" si="0"/>
        <v>40923</v>
      </c>
      <c r="P27" s="2">
        <f t="shared" si="1"/>
        <v>-0.19439086242323989</v>
      </c>
      <c r="Q27" s="2">
        <f t="shared" si="2"/>
        <v>-0.2281537106703132</v>
      </c>
      <c r="R27" s="2">
        <f t="shared" si="3"/>
        <v>-1.7578332124551288E-2</v>
      </c>
      <c r="S27" s="2">
        <f t="shared" si="4"/>
        <v>-0.27765286696845293</v>
      </c>
      <c r="T27" s="2">
        <f t="shared" si="5"/>
        <v>-0.2322232310203427</v>
      </c>
      <c r="V27" s="13">
        <f t="shared" si="6"/>
        <v>41287</v>
      </c>
      <c r="W27" s="81">
        <f t="shared" si="10"/>
        <v>5.7094863241706983E-2</v>
      </c>
      <c r="X27" s="81">
        <f t="shared" si="10"/>
        <v>7.6048853736987443E-3</v>
      </c>
      <c r="Y27" s="81">
        <f t="shared" si="10"/>
        <v>-6.7216050526408777E-2</v>
      </c>
      <c r="Z27" s="81">
        <f t="shared" si="10"/>
        <v>-5.5592578186266506E-3</v>
      </c>
      <c r="AA27" s="81">
        <f t="shared" si="10"/>
        <v>0.20061304656011969</v>
      </c>
      <c r="AC27" s="13">
        <f t="shared" si="8"/>
        <v>41644</v>
      </c>
      <c r="AD27" s="81">
        <f t="shared" si="11"/>
        <v>3.0022823658907738E-2</v>
      </c>
      <c r="AE27" s="81">
        <f t="shared" si="11"/>
        <v>3.5152377824556824E-2</v>
      </c>
      <c r="AF27" s="81">
        <f t="shared" si="11"/>
        <v>2.922074026873589E-2</v>
      </c>
      <c r="AG27" s="81">
        <f t="shared" si="11"/>
        <v>4.9914139983947337E-2</v>
      </c>
      <c r="AH27" s="81">
        <f t="shared" si="11"/>
        <v>-8.2077496830497143E-3</v>
      </c>
    </row>
    <row r="28" spans="1:34">
      <c r="H28" s="141">
        <v>40930</v>
      </c>
      <c r="I28" s="80">
        <v>2504.0859999999998</v>
      </c>
      <c r="J28" s="80">
        <v>1715.9102</v>
      </c>
      <c r="K28" s="80">
        <v>1818.9469999999999</v>
      </c>
      <c r="L28" s="80">
        <v>1617.5872999999999</v>
      </c>
      <c r="M28" s="80">
        <v>971.75220000000002</v>
      </c>
      <c r="O28" s="13">
        <f t="shared" si="0"/>
        <v>40930</v>
      </c>
      <c r="P28" s="2">
        <f t="shared" si="1"/>
        <v>-0.15746317644988583</v>
      </c>
      <c r="Q28" s="2">
        <f t="shared" si="2"/>
        <v>-0.23503885501613864</v>
      </c>
      <c r="R28" s="2">
        <f t="shared" si="3"/>
        <v>7.8122965547771095E-3</v>
      </c>
      <c r="S28" s="2">
        <f t="shared" si="4"/>
        <v>-0.29045719724883334</v>
      </c>
      <c r="T28" s="2">
        <f t="shared" si="5"/>
        <v>-0.2547122708863776</v>
      </c>
      <c r="V28" s="13">
        <f t="shared" si="6"/>
        <v>41294</v>
      </c>
      <c r="W28" s="81">
        <f t="shared" si="10"/>
        <v>0.10486150487759605</v>
      </c>
      <c r="X28" s="81">
        <f t="shared" si="10"/>
        <v>3.9836028074838881E-2</v>
      </c>
      <c r="Y28" s="81">
        <f t="shared" si="10"/>
        <v>-3.4956909761938437E-2</v>
      </c>
      <c r="Z28" s="81">
        <f t="shared" si="10"/>
        <v>2.5415824995912439E-2</v>
      </c>
      <c r="AA28" s="81">
        <f t="shared" si="10"/>
        <v>0.24001687703777885</v>
      </c>
      <c r="AC28" s="13">
        <f t="shared" si="8"/>
        <v>41651</v>
      </c>
      <c r="AD28" s="81">
        <f t="shared" si="11"/>
        <v>-8.6137280081725054E-3</v>
      </c>
      <c r="AE28" s="81">
        <f t="shared" si="11"/>
        <v>4.2989778349280527E-3</v>
      </c>
      <c r="AF28" s="81">
        <f t="shared" si="11"/>
        <v>-2.5974001372735755E-2</v>
      </c>
      <c r="AG28" s="81">
        <f t="shared" si="11"/>
        <v>7.961462115080753E-3</v>
      </c>
      <c r="AH28" s="81">
        <f t="shared" si="11"/>
        <v>5.8911187142807186E-3</v>
      </c>
    </row>
    <row r="29" spans="1:34">
      <c r="H29" s="141">
        <v>40944</v>
      </c>
      <c r="I29" s="80">
        <v>2506.09</v>
      </c>
      <c r="J29" s="80">
        <v>1741.2530999999999</v>
      </c>
      <c r="K29" s="80">
        <v>1709.6691000000001</v>
      </c>
      <c r="L29" s="80">
        <v>1674.8290999999999</v>
      </c>
      <c r="M29" s="80">
        <v>1025.8483000000001</v>
      </c>
      <c r="O29" s="13">
        <f t="shared" si="0"/>
        <v>40944</v>
      </c>
      <c r="P29" s="2">
        <f t="shared" si="1"/>
        <v>-0.1567889009679756</v>
      </c>
      <c r="Q29" s="2">
        <f t="shared" si="2"/>
        <v>-0.22374086646101987</v>
      </c>
      <c r="R29" s="2">
        <f t="shared" si="3"/>
        <v>-5.2734608529144023E-2</v>
      </c>
      <c r="S29" s="2">
        <f t="shared" si="4"/>
        <v>-0.26534850159665935</v>
      </c>
      <c r="T29" s="2">
        <f t="shared" si="5"/>
        <v>-0.21322313453772468</v>
      </c>
      <c r="V29" s="13">
        <f t="shared" si="6"/>
        <v>41301</v>
      </c>
      <c r="W29" s="81">
        <f t="shared" si="10"/>
        <v>9.4744898914822073E-2</v>
      </c>
      <c r="X29" s="81">
        <f t="shared" si="10"/>
        <v>1.1300426029003274E-2</v>
      </c>
      <c r="Y29" s="81">
        <f t="shared" si="10"/>
        <v>-6.9909355899802628E-2</v>
      </c>
      <c r="Z29" s="81">
        <f t="shared" si="10"/>
        <v>-2.9182805491134722E-5</v>
      </c>
      <c r="AA29" s="81">
        <f t="shared" si="10"/>
        <v>0.20393348135851741</v>
      </c>
      <c r="AC29" s="13">
        <f t="shared" si="8"/>
        <v>41658</v>
      </c>
      <c r="AD29" s="81">
        <f t="shared" si="11"/>
        <v>-2.0467552274991863E-2</v>
      </c>
      <c r="AE29" s="81">
        <f t="shared" si="11"/>
        <v>1.3380547374243656E-2</v>
      </c>
      <c r="AF29" s="81">
        <f t="shared" si="11"/>
        <v>-2.9220740268736223E-2</v>
      </c>
      <c r="AG29" s="81">
        <f t="shared" si="11"/>
        <v>1.3245193307214631E-2</v>
      </c>
      <c r="AH29" s="81">
        <f t="shared" si="11"/>
        <v>2.9254004477365481E-2</v>
      </c>
    </row>
    <row r="30" spans="1:34">
      <c r="H30" s="141">
        <v>40951</v>
      </c>
      <c r="I30" s="80">
        <v>2533.6239999999998</v>
      </c>
      <c r="J30" s="80">
        <v>1783.5282</v>
      </c>
      <c r="K30" s="80">
        <v>1720.2445</v>
      </c>
      <c r="L30" s="80">
        <v>1718.3942</v>
      </c>
      <c r="M30" s="80">
        <v>1078.4607000000001</v>
      </c>
      <c r="O30" s="13">
        <f t="shared" si="0"/>
        <v>40951</v>
      </c>
      <c r="P30" s="2">
        <f t="shared" si="1"/>
        <v>-0.14752467885274934</v>
      </c>
      <c r="Q30" s="2">
        <f t="shared" si="2"/>
        <v>-0.20489442047549733</v>
      </c>
      <c r="R30" s="2">
        <f t="shared" si="3"/>
        <v>-4.6875164487626964E-2</v>
      </c>
      <c r="S30" s="2">
        <f t="shared" si="4"/>
        <v>-0.24623899006913019</v>
      </c>
      <c r="T30" s="2">
        <f t="shared" si="5"/>
        <v>-0.17287192553689346</v>
      </c>
      <c r="V30" s="13">
        <f t="shared" si="6"/>
        <v>41308</v>
      </c>
      <c r="W30" s="81">
        <f t="shared" si="10"/>
        <v>0.1678151877223184</v>
      </c>
      <c r="X30" s="81">
        <f t="shared" si="10"/>
        <v>4.55890151233449E-2</v>
      </c>
      <c r="Y30" s="81">
        <f t="shared" si="10"/>
        <v>-2.1520644753097007E-2</v>
      </c>
      <c r="Z30" s="81">
        <f t="shared" si="10"/>
        <v>3.5003509265673971E-2</v>
      </c>
      <c r="AA30" s="81">
        <f t="shared" si="10"/>
        <v>0.21208911124098595</v>
      </c>
      <c r="AC30" s="13">
        <f t="shared" si="8"/>
        <v>41665</v>
      </c>
      <c r="AD30" s="81">
        <f t="shared" si="11"/>
        <v>9.7436699867985421E-3</v>
      </c>
      <c r="AE30" s="81">
        <f t="shared" si="11"/>
        <v>8.8240226077271666E-2</v>
      </c>
      <c r="AF30" s="81">
        <f t="shared" si="11"/>
        <v>-1.623369448000278E-2</v>
      </c>
      <c r="AG30" s="81">
        <f t="shared" si="11"/>
        <v>9.6521920513370718E-2</v>
      </c>
      <c r="AH30" s="81">
        <f t="shared" si="11"/>
        <v>0.12025204471579776</v>
      </c>
    </row>
    <row r="31" spans="1:34">
      <c r="H31" s="141">
        <v>40958</v>
      </c>
      <c r="I31" s="80">
        <v>2537.0859999999998</v>
      </c>
      <c r="J31" s="80">
        <v>1844.7164</v>
      </c>
      <c r="K31" s="80">
        <v>1727.2945999999999</v>
      </c>
      <c r="L31" s="80">
        <v>1791.6101000000001</v>
      </c>
      <c r="M31" s="80">
        <v>1124.5132000000001</v>
      </c>
      <c r="O31" s="13">
        <f t="shared" si="0"/>
        <v>40958</v>
      </c>
      <c r="P31" s="2">
        <f t="shared" si="1"/>
        <v>-0.14635983767591654</v>
      </c>
      <c r="Q31" s="2">
        <f t="shared" si="2"/>
        <v>-0.17761642216795093</v>
      </c>
      <c r="R31" s="2">
        <f t="shared" si="3"/>
        <v>-4.2968960803879797E-2</v>
      </c>
      <c r="S31" s="2">
        <f t="shared" si="4"/>
        <v>-0.21412337263571612</v>
      </c>
      <c r="T31" s="2">
        <f t="shared" si="5"/>
        <v>-0.13755184790289876</v>
      </c>
      <c r="V31" s="13">
        <f t="shared" si="6"/>
        <v>41315</v>
      </c>
      <c r="W31" s="81">
        <f t="shared" si="10"/>
        <v>0.17990530873846566</v>
      </c>
      <c r="X31" s="81">
        <f t="shared" si="10"/>
        <v>7.1210513000669495E-2</v>
      </c>
      <c r="Y31" s="81">
        <f t="shared" si="10"/>
        <v>5.3605855487974807E-3</v>
      </c>
      <c r="Z31" s="81">
        <f t="shared" si="10"/>
        <v>4.6549373109364023E-2</v>
      </c>
      <c r="AA31" s="81">
        <f t="shared" si="10"/>
        <v>0.31334582057574134</v>
      </c>
      <c r="AC31" s="13">
        <f t="shared" si="8"/>
        <v>41672</v>
      </c>
      <c r="AD31" s="81">
        <f t="shared" si="11"/>
        <v>-9.6933104557177519E-3</v>
      </c>
      <c r="AE31" s="81">
        <f t="shared" si="11"/>
        <v>0.10307861374545602</v>
      </c>
      <c r="AF31" s="81">
        <f t="shared" si="11"/>
        <v>-2.5974001372735755E-2</v>
      </c>
      <c r="AG31" s="81">
        <f t="shared" si="11"/>
        <v>0.10159814517141363</v>
      </c>
      <c r="AH31" s="81">
        <f t="shared" si="11"/>
        <v>0.17704934051274313</v>
      </c>
    </row>
    <row r="32" spans="1:34">
      <c r="H32" s="141">
        <v>40965</v>
      </c>
      <c r="I32" s="80">
        <v>2648.0169999999998</v>
      </c>
      <c r="J32" s="80">
        <v>1935.9761000000001</v>
      </c>
      <c r="K32" s="80">
        <v>1751.9703</v>
      </c>
      <c r="L32" s="80">
        <v>1892.146</v>
      </c>
      <c r="M32" s="80">
        <v>1209.7257</v>
      </c>
      <c r="O32" s="13">
        <f t="shared" si="0"/>
        <v>40965</v>
      </c>
      <c r="P32" s="2">
        <f t="shared" si="1"/>
        <v>-0.10903545969000161</v>
      </c>
      <c r="Q32" s="2">
        <f t="shared" si="2"/>
        <v>-0.13693240233819315</v>
      </c>
      <c r="R32" s="2">
        <f t="shared" si="3"/>
        <v>-2.9297053988509791E-2</v>
      </c>
      <c r="S32" s="2">
        <f t="shared" si="4"/>
        <v>-0.17002403761799501</v>
      </c>
      <c r="T32" s="2">
        <f t="shared" si="5"/>
        <v>-7.2197912386113283E-2</v>
      </c>
      <c r="V32" s="13">
        <f t="shared" si="6"/>
        <v>41329</v>
      </c>
      <c r="W32" s="81">
        <f t="shared" si="10"/>
        <v>0.10535743780192286</v>
      </c>
      <c r="X32" s="81">
        <f t="shared" si="10"/>
        <v>5.9448013342212169E-2</v>
      </c>
      <c r="Y32" s="81">
        <f t="shared" si="10"/>
        <v>-4.8398924523823994E-2</v>
      </c>
      <c r="Z32" s="81">
        <f t="shared" si="10"/>
        <v>4.6282197196078734E-2</v>
      </c>
      <c r="AA32" s="81">
        <f t="shared" si="10"/>
        <v>0.30265883565693552</v>
      </c>
      <c r="AC32" s="13">
        <f t="shared" si="8"/>
        <v>41679</v>
      </c>
      <c r="AD32" s="81">
        <f t="shared" si="11"/>
        <v>-5.1820856759506873E-3</v>
      </c>
      <c r="AE32" s="81">
        <f t="shared" si="11"/>
        <v>0.13583293188747692</v>
      </c>
      <c r="AF32" s="81">
        <f t="shared" si="11"/>
        <v>-1.6233784684734132E-2</v>
      </c>
      <c r="AG32" s="81">
        <f t="shared" si="11"/>
        <v>0.13517070220565852</v>
      </c>
      <c r="AH32" s="81">
        <f t="shared" si="11"/>
        <v>0.21862731715487049</v>
      </c>
    </row>
    <row r="33" spans="8:34">
      <c r="H33" s="141">
        <v>40972</v>
      </c>
      <c r="I33" s="80">
        <v>2679.9340000000002</v>
      </c>
      <c r="J33" s="80">
        <v>1939.0410999999999</v>
      </c>
      <c r="K33" s="80">
        <v>1723.7697000000001</v>
      </c>
      <c r="L33" s="80">
        <v>1900.5142000000001</v>
      </c>
      <c r="M33" s="80">
        <v>1229.2620999999999</v>
      </c>
      <c r="O33" s="13">
        <f t="shared" si="0"/>
        <v>40972</v>
      </c>
      <c r="P33" s="2">
        <f t="shared" si="1"/>
        <v>-9.8296512306705108E-2</v>
      </c>
      <c r="Q33" s="2">
        <f t="shared" si="2"/>
        <v>-0.135566010373523</v>
      </c>
      <c r="R33" s="2">
        <f t="shared" si="3"/>
        <v>-4.4921979536215462E-2</v>
      </c>
      <c r="S33" s="2">
        <f t="shared" si="4"/>
        <v>-0.16635338807593791</v>
      </c>
      <c r="T33" s="2">
        <f t="shared" si="5"/>
        <v>-5.7214422571471912E-2</v>
      </c>
      <c r="V33" s="13">
        <f t="shared" si="6"/>
        <v>41336</v>
      </c>
      <c r="W33" s="81">
        <f t="shared" si="10"/>
        <v>0.13610613049719289</v>
      </c>
      <c r="X33" s="81">
        <f t="shared" si="10"/>
        <v>8.9804062303408205E-2</v>
      </c>
      <c r="Y33" s="81">
        <f t="shared" si="10"/>
        <v>-5.1087085381336217E-2</v>
      </c>
      <c r="Z33" s="81">
        <f t="shared" si="10"/>
        <v>8.2767699937863259E-2</v>
      </c>
      <c r="AA33" s="81">
        <f t="shared" si="10"/>
        <v>0.35056448394725281</v>
      </c>
      <c r="AC33" s="13">
        <f t="shared" si="8"/>
        <v>41686</v>
      </c>
      <c r="AD33" s="81">
        <f t="shared" si="11"/>
        <v>3.2179290721975784E-2</v>
      </c>
      <c r="AE33" s="81">
        <f t="shared" si="11"/>
        <v>0.15269060473904017</v>
      </c>
      <c r="AF33" s="81">
        <f t="shared" si="11"/>
        <v>1.1660585214019248E-2</v>
      </c>
      <c r="AG33" s="81">
        <f t="shared" si="11"/>
        <v>0.1677550906594667</v>
      </c>
      <c r="AH33" s="81">
        <f t="shared" si="11"/>
        <v>0.18222031033543917</v>
      </c>
    </row>
    <row r="34" spans="8:34">
      <c r="H34" s="141">
        <v>40979</v>
      </c>
      <c r="I34" s="80">
        <v>2664.3020000000001</v>
      </c>
      <c r="J34" s="80">
        <v>1948.9313999999999</v>
      </c>
      <c r="K34" s="80">
        <v>1639.1674</v>
      </c>
      <c r="L34" s="80">
        <v>1928.7418</v>
      </c>
      <c r="M34" s="80">
        <v>1278.5577000000001</v>
      </c>
      <c r="O34" s="13">
        <f t="shared" si="0"/>
        <v>40979</v>
      </c>
      <c r="P34" s="2">
        <f t="shared" si="1"/>
        <v>-0.10355613023745336</v>
      </c>
      <c r="Q34" s="2">
        <f t="shared" si="2"/>
        <v>-0.13115686634475399</v>
      </c>
      <c r="R34" s="2">
        <f t="shared" si="3"/>
        <v>-9.1797033211125312E-2</v>
      </c>
      <c r="S34" s="2">
        <f t="shared" si="4"/>
        <v>-0.15397155840965726</v>
      </c>
      <c r="T34" s="2">
        <f t="shared" si="5"/>
        <v>-1.9407041451785623E-2</v>
      </c>
      <c r="V34" s="13">
        <f t="shared" si="6"/>
        <v>41343</v>
      </c>
      <c r="W34" s="81">
        <f t="shared" si="10"/>
        <v>0.10975187177430756</v>
      </c>
      <c r="X34" s="81">
        <f t="shared" si="10"/>
        <v>0.10608829183920432</v>
      </c>
      <c r="Y34" s="81">
        <f t="shared" si="10"/>
        <v>-6.4527814014251339E-2</v>
      </c>
      <c r="Z34" s="81">
        <f t="shared" si="10"/>
        <v>0.10917340836112688</v>
      </c>
      <c r="AA34" s="81">
        <f t="shared" si="10"/>
        <v>0.35715710190845762</v>
      </c>
      <c r="AC34" s="13">
        <f t="shared" si="8"/>
        <v>41693</v>
      </c>
      <c r="AD34" s="81">
        <f t="shared" si="11"/>
        <v>1.8114143474304178E-2</v>
      </c>
      <c r="AE34" s="81">
        <f t="shared" si="11"/>
        <v>0.16707360813523442</v>
      </c>
      <c r="AF34" s="81">
        <f t="shared" si="11"/>
        <v>4.357610162753689E-2</v>
      </c>
      <c r="AG34" s="81">
        <f t="shared" si="11"/>
        <v>0.17913223250427279</v>
      </c>
      <c r="AH34" s="81">
        <f t="shared" si="11"/>
        <v>0.19840258106359321</v>
      </c>
    </row>
    <row r="35" spans="8:34">
      <c r="H35" s="141">
        <v>40986</v>
      </c>
      <c r="I35" s="80">
        <v>2623.52</v>
      </c>
      <c r="J35" s="80">
        <v>1918.4564</v>
      </c>
      <c r="K35" s="80">
        <v>1614.4916000000001</v>
      </c>
      <c r="L35" s="80">
        <v>1899.8988999999999</v>
      </c>
      <c r="M35" s="80">
        <v>1252.2482</v>
      </c>
      <c r="O35" s="13">
        <f t="shared" si="0"/>
        <v>40986</v>
      </c>
      <c r="P35" s="2">
        <f t="shared" si="1"/>
        <v>-0.11727783817321147</v>
      </c>
      <c r="Q35" s="2">
        <f t="shared" si="2"/>
        <v>-0.14474277013702885</v>
      </c>
      <c r="R35" s="2">
        <f t="shared" si="3"/>
        <v>-0.10546899543285382</v>
      </c>
      <c r="S35" s="2">
        <f t="shared" si="4"/>
        <v>-0.16662328490718337</v>
      </c>
      <c r="T35" s="2">
        <f t="shared" si="5"/>
        <v>-3.9585176895281293E-2</v>
      </c>
      <c r="V35" s="13">
        <f t="shared" si="6"/>
        <v>41350</v>
      </c>
      <c r="W35" s="81">
        <f t="shared" si="10"/>
        <v>8.1207420007934905E-2</v>
      </c>
      <c r="X35" s="81">
        <f t="shared" si="10"/>
        <v>8.800595899378294E-2</v>
      </c>
      <c r="Y35" s="81">
        <f t="shared" si="10"/>
        <v>-8.3344713052900254E-2</v>
      </c>
      <c r="Z35" s="81">
        <f t="shared" si="10"/>
        <v>9.8441997974793249E-2</v>
      </c>
      <c r="AA35" s="81">
        <f t="shared" si="10"/>
        <v>0.29899191198259656</v>
      </c>
      <c r="AC35" s="13">
        <f t="shared" si="8"/>
        <v>41700</v>
      </c>
      <c r="AD35" s="81">
        <f t="shared" si="11"/>
        <v>-2.0250376797205649E-2</v>
      </c>
      <c r="AE35" s="81">
        <f t="shared" si="11"/>
        <v>0.11312872621292391</v>
      </c>
      <c r="AF35" s="81">
        <f t="shared" si="11"/>
        <v>1.6138167669487613E-2</v>
      </c>
      <c r="AG35" s="81">
        <f t="shared" si="11"/>
        <v>0.14399973081298612</v>
      </c>
      <c r="AH35" s="81">
        <f t="shared" si="11"/>
        <v>6.9878932312496422E-2</v>
      </c>
    </row>
    <row r="36" spans="8:34">
      <c r="H36" s="141">
        <v>40993</v>
      </c>
      <c r="I36" s="80">
        <v>2552.94</v>
      </c>
      <c r="J36" s="80">
        <v>1850.1722</v>
      </c>
      <c r="K36" s="80">
        <v>1579.2406000000001</v>
      </c>
      <c r="L36" s="80">
        <v>1829.287</v>
      </c>
      <c r="M36" s="80">
        <v>1191.903</v>
      </c>
      <c r="O36" s="13">
        <f t="shared" ref="O36:O67" si="12">H36</f>
        <v>40993</v>
      </c>
      <c r="P36" s="2">
        <f t="shared" si="1"/>
        <v>-0.14102552455705253</v>
      </c>
      <c r="Q36" s="2">
        <f t="shared" si="2"/>
        <v>-0.17518419989034983</v>
      </c>
      <c r="R36" s="2">
        <f t="shared" si="3"/>
        <v>-0.12500029088338227</v>
      </c>
      <c r="S36" s="2">
        <f t="shared" si="4"/>
        <v>-0.1975966768431765</v>
      </c>
      <c r="T36" s="2">
        <f t="shared" si="5"/>
        <v>-8.58670757897807E-2</v>
      </c>
      <c r="V36" s="13">
        <f t="shared" si="6"/>
        <v>41357</v>
      </c>
      <c r="W36" s="81">
        <f t="shared" si="10"/>
        <v>0.11459668946681023</v>
      </c>
      <c r="X36" s="81">
        <f t="shared" si="10"/>
        <v>0.12217935729961349</v>
      </c>
      <c r="Y36" s="81">
        <f t="shared" si="10"/>
        <v>-6.4527738359606013E-2</v>
      </c>
      <c r="Z36" s="81">
        <f t="shared" si="10"/>
        <v>0.13246595106163439</v>
      </c>
      <c r="AA36" s="81">
        <f t="shared" si="10"/>
        <v>0.35772257897669202</v>
      </c>
      <c r="AC36" s="13">
        <f t="shared" si="8"/>
        <v>41707</v>
      </c>
      <c r="AD36" s="81">
        <f t="shared" si="11"/>
        <v>-2.5022392005784044E-2</v>
      </c>
      <c r="AE36" s="81">
        <f t="shared" si="11"/>
        <v>0.14503413667596821</v>
      </c>
      <c r="AF36" s="81">
        <f t="shared" si="11"/>
        <v>7.1467855589080642E-2</v>
      </c>
      <c r="AG36" s="81">
        <f t="shared" si="11"/>
        <v>0.17499185640311365</v>
      </c>
      <c r="AH36" s="81">
        <f t="shared" si="11"/>
        <v>9.2080687904498193E-2</v>
      </c>
    </row>
    <row r="37" spans="8:34">
      <c r="H37" s="141">
        <v>41000</v>
      </c>
      <c r="I37" s="80">
        <v>2454.8989999999999</v>
      </c>
      <c r="J37" s="80">
        <v>1741.9177999999999</v>
      </c>
      <c r="K37" s="80">
        <v>1491.1133</v>
      </c>
      <c r="L37" s="80">
        <v>1726.8604</v>
      </c>
      <c r="M37" s="80">
        <v>1098.9187999999999</v>
      </c>
      <c r="O37" s="13">
        <f t="shared" si="12"/>
        <v>41000</v>
      </c>
      <c r="P37" s="2">
        <f t="shared" ref="P37:P68" si="13">I37/I$4-1</f>
        <v>-0.17401287112489283</v>
      </c>
      <c r="Q37" s="2">
        <f t="shared" ref="Q37:Q68" si="14">J37/J$4-1</f>
        <v>-0.22344453995566382</v>
      </c>
      <c r="R37" s="2">
        <f t="shared" ref="R37:R68" si="15">K37/K$4-1</f>
        <v>-0.17382841869698651</v>
      </c>
      <c r="S37" s="2">
        <f t="shared" ref="S37:S68" si="16">L37/L$4-1</f>
        <v>-0.24252535354598737</v>
      </c>
      <c r="T37" s="2">
        <f t="shared" ref="T37:T68" si="17">M37/M$4-1</f>
        <v>-0.15718153565048076</v>
      </c>
      <c r="V37" s="13">
        <f t="shared" si="6"/>
        <v>41364</v>
      </c>
      <c r="W37" s="81">
        <f t="shared" si="10"/>
        <v>6.2140608264924291E-2</v>
      </c>
      <c r="X37" s="81">
        <f t="shared" si="10"/>
        <v>0.10428212910580958</v>
      </c>
      <c r="Y37" s="81">
        <f t="shared" si="10"/>
        <v>-5.1087009726690891E-2</v>
      </c>
      <c r="Z37" s="81">
        <f t="shared" si="10"/>
        <v>8.9602273007410638E-2</v>
      </c>
      <c r="AA37" s="81">
        <f t="shared" si="10"/>
        <v>0.42791657061481425</v>
      </c>
      <c r="AC37" s="13">
        <f t="shared" si="8"/>
        <v>41714</v>
      </c>
      <c r="AD37" s="81">
        <f t="shared" si="11"/>
        <v>-4.5490843558116723E-2</v>
      </c>
      <c r="AE37" s="81">
        <f t="shared" si="11"/>
        <v>8.1290860111212337E-2</v>
      </c>
      <c r="AF37" s="81">
        <f t="shared" si="11"/>
        <v>1.5798997879557408E-2</v>
      </c>
      <c r="AG37" s="81">
        <f t="shared" si="11"/>
        <v>0.1062404880522152</v>
      </c>
      <c r="AH37" s="81">
        <f t="shared" si="11"/>
        <v>3.9952813523842501E-2</v>
      </c>
    </row>
    <row r="38" spans="8:34">
      <c r="H38" s="141">
        <v>41007</v>
      </c>
      <c r="I38" s="80">
        <v>2519.83</v>
      </c>
      <c r="J38" s="80">
        <v>1792.3453</v>
      </c>
      <c r="K38" s="80">
        <v>1484.0630000000001</v>
      </c>
      <c r="L38" s="80">
        <v>1789.2760000000001</v>
      </c>
      <c r="M38" s="80">
        <v>1144.2754</v>
      </c>
      <c r="O38" s="13">
        <f t="shared" si="12"/>
        <v>41007</v>
      </c>
      <c r="P38" s="2">
        <f t="shared" si="13"/>
        <v>-0.15216587446026841</v>
      </c>
      <c r="Q38" s="2">
        <f t="shared" si="14"/>
        <v>-0.2009637142465599</v>
      </c>
      <c r="R38" s="2">
        <f t="shared" si="15"/>
        <v>-0.17773473319345068</v>
      </c>
      <c r="S38" s="2">
        <f t="shared" si="16"/>
        <v>-0.21514720847808544</v>
      </c>
      <c r="T38" s="2">
        <f t="shared" si="17"/>
        <v>-0.12239518022538887</v>
      </c>
      <c r="V38" s="13">
        <f t="shared" si="6"/>
        <v>41371</v>
      </c>
      <c r="W38" s="81">
        <f t="shared" si="10"/>
        <v>5.7229808080343725E-2</v>
      </c>
      <c r="X38" s="81">
        <f t="shared" si="10"/>
        <v>8.5905201388291275E-2</v>
      </c>
      <c r="Y38" s="81">
        <f t="shared" si="10"/>
        <v>-1.6141145542969193E-2</v>
      </c>
      <c r="Z38" s="81">
        <f t="shared" si="10"/>
        <v>5.9697426276437815E-2</v>
      </c>
      <c r="AA38" s="81">
        <f t="shared" si="10"/>
        <v>0.38885922901309655</v>
      </c>
      <c r="AC38" s="13">
        <f t="shared" si="8"/>
        <v>41721</v>
      </c>
      <c r="AD38" s="81">
        <f t="shared" si="11"/>
        <v>-2.9320937694468752E-2</v>
      </c>
      <c r="AE38" s="81">
        <f t="shared" si="11"/>
        <v>0.11084156516537202</v>
      </c>
      <c r="AF38" s="81">
        <f t="shared" si="11"/>
        <v>2.836947821884972E-2</v>
      </c>
      <c r="AG38" s="81">
        <f t="shared" si="11"/>
        <v>0.14011538782143584</v>
      </c>
      <c r="AH38" s="81">
        <f t="shared" si="11"/>
        <v>6.4421028807845948E-2</v>
      </c>
    </row>
    <row r="39" spans="8:34">
      <c r="H39" s="141">
        <v>41014</v>
      </c>
      <c r="I39" s="80">
        <v>2580.4540000000002</v>
      </c>
      <c r="J39" s="80">
        <v>1830.6179999999999</v>
      </c>
      <c r="K39" s="80">
        <v>1512.2637</v>
      </c>
      <c r="L39" s="80">
        <v>1832.0326</v>
      </c>
      <c r="M39" s="80">
        <v>1155.1070999999999</v>
      </c>
      <c r="O39" s="13">
        <f t="shared" si="12"/>
        <v>41014</v>
      </c>
      <c r="P39" s="2">
        <f t="shared" si="13"/>
        <v>-0.13176803173805274</v>
      </c>
      <c r="Q39" s="2">
        <f t="shared" si="14"/>
        <v>-0.18390155772250416</v>
      </c>
      <c r="R39" s="2">
        <f t="shared" si="15"/>
        <v>-0.16210975223938651</v>
      </c>
      <c r="S39" s="2">
        <f t="shared" si="16"/>
        <v>-0.19639233954451352</v>
      </c>
      <c r="T39" s="2">
        <f t="shared" si="17"/>
        <v>-0.11408778138910114</v>
      </c>
      <c r="V39" s="13">
        <f t="shared" si="6"/>
        <v>41378</v>
      </c>
      <c r="W39" s="81">
        <f t="shared" si="10"/>
        <v>4.8105067966223825E-2</v>
      </c>
      <c r="X39" s="81">
        <f t="shared" si="10"/>
        <v>8.6302668580048092E-2</v>
      </c>
      <c r="Y39" s="81">
        <f t="shared" si="10"/>
        <v>-6.1839501847448575E-2</v>
      </c>
      <c r="Z39" s="81">
        <f t="shared" si="10"/>
        <v>7.1946942194992092E-2</v>
      </c>
      <c r="AA39" s="81">
        <f t="shared" si="10"/>
        <v>0.39686047372472744</v>
      </c>
      <c r="AC39" s="13">
        <f t="shared" si="8"/>
        <v>41728</v>
      </c>
      <c r="AD39" s="81">
        <f t="shared" si="11"/>
        <v>-3.2393318729069143E-2</v>
      </c>
      <c r="AE39" s="81">
        <f t="shared" si="11"/>
        <v>5.221357620995537E-2</v>
      </c>
      <c r="AF39" s="81">
        <f t="shared" si="11"/>
        <v>1.4775264383302344E-2</v>
      </c>
      <c r="AG39" s="81">
        <f t="shared" si="11"/>
        <v>7.8740650135904033E-2</v>
      </c>
      <c r="AH39" s="81">
        <f t="shared" si="11"/>
        <v>-9.9591833447467693E-3</v>
      </c>
    </row>
    <row r="40" spans="8:34">
      <c r="H40" s="141">
        <v>41021</v>
      </c>
      <c r="I40" s="80">
        <v>2626.8389999999999</v>
      </c>
      <c r="J40" s="80">
        <v>1877.3581999999999</v>
      </c>
      <c r="K40" s="80">
        <v>1533.4142999999999</v>
      </c>
      <c r="L40" s="80">
        <v>1892.3164999999999</v>
      </c>
      <c r="M40" s="80">
        <v>1153.1528000000001</v>
      </c>
      <c r="O40" s="13">
        <f t="shared" si="12"/>
        <v>41021</v>
      </c>
      <c r="P40" s="2">
        <f t="shared" si="13"/>
        <v>-0.11616111146439922</v>
      </c>
      <c r="Q40" s="2">
        <f t="shared" si="14"/>
        <v>-0.16306454835641104</v>
      </c>
      <c r="R40" s="2">
        <f t="shared" si="15"/>
        <v>-0.15039097496906939</v>
      </c>
      <c r="S40" s="2">
        <f t="shared" si="16"/>
        <v>-0.16994924904375908</v>
      </c>
      <c r="T40" s="2">
        <f t="shared" si="17"/>
        <v>-0.11558663655918122</v>
      </c>
      <c r="V40" s="13">
        <f t="shared" si="6"/>
        <v>41385</v>
      </c>
      <c r="W40" s="81">
        <f t="shared" si="10"/>
        <v>7.8633677123401746E-2</v>
      </c>
      <c r="X40" s="81">
        <f t="shared" si="10"/>
        <v>0.11869807937379195</v>
      </c>
      <c r="Y40" s="81">
        <f t="shared" si="10"/>
        <v>-5.1086934072045564E-2</v>
      </c>
      <c r="Z40" s="81">
        <f t="shared" si="10"/>
        <v>0.10150086235856493</v>
      </c>
      <c r="AA40" s="81">
        <f t="shared" si="10"/>
        <v>0.47857707632004343</v>
      </c>
      <c r="AC40" s="13">
        <f t="shared" si="8"/>
        <v>41735</v>
      </c>
      <c r="AD40" s="81">
        <f t="shared" si="11"/>
        <v>-1.7327275801165998E-2</v>
      </c>
      <c r="AE40" s="81">
        <f t="shared" si="11"/>
        <v>7.5981957858330729E-2</v>
      </c>
      <c r="AF40" s="81">
        <f t="shared" si="11"/>
        <v>1.1312845974609242E-2</v>
      </c>
      <c r="AG40" s="81">
        <f t="shared" si="11"/>
        <v>0.10940791863063826</v>
      </c>
      <c r="AH40" s="81">
        <f t="shared" si="11"/>
        <v>6.1264429583811619E-3</v>
      </c>
    </row>
    <row r="41" spans="8:34">
      <c r="H41" s="141">
        <v>41028</v>
      </c>
      <c r="I41" s="80">
        <v>2626.1570000000002</v>
      </c>
      <c r="J41" s="80">
        <v>1819.0586000000001</v>
      </c>
      <c r="K41" s="80">
        <v>1526.3643999999999</v>
      </c>
      <c r="L41" s="80">
        <v>1815.5959</v>
      </c>
      <c r="M41" s="80">
        <v>1138.4412</v>
      </c>
      <c r="O41" s="13">
        <f t="shared" si="12"/>
        <v>41028</v>
      </c>
      <c r="P41" s="2">
        <f t="shared" si="13"/>
        <v>-0.11639058046572781</v>
      </c>
      <c r="Q41" s="2">
        <f t="shared" si="14"/>
        <v>-0.18905479468054909</v>
      </c>
      <c r="R41" s="2">
        <f t="shared" si="15"/>
        <v>-0.15429706784009944</v>
      </c>
      <c r="S41" s="2">
        <f t="shared" si="16"/>
        <v>-0.20360217742218489</v>
      </c>
      <c r="T41" s="2">
        <f t="shared" si="17"/>
        <v>-0.12686973420035774</v>
      </c>
      <c r="V41" s="13">
        <f t="shared" si="6"/>
        <v>41392</v>
      </c>
      <c r="W41" s="81">
        <f t="shared" si="10"/>
        <v>4.180225004554905E-2</v>
      </c>
      <c r="X41" s="81">
        <f t="shared" si="10"/>
        <v>0.12341651161012401</v>
      </c>
      <c r="Y41" s="81">
        <f t="shared" si="10"/>
        <v>-4.0334366296642443E-2</v>
      </c>
      <c r="Z41" s="81">
        <f t="shared" si="10"/>
        <v>8.8061714038088823E-2</v>
      </c>
      <c r="AA41" s="81">
        <f t="shared" si="10"/>
        <v>0.57369328852852997</v>
      </c>
      <c r="AC41" s="13">
        <f t="shared" si="8"/>
        <v>41742</v>
      </c>
      <c r="AD41" s="81">
        <f t="shared" si="11"/>
        <v>2.0979241081866773E-2</v>
      </c>
      <c r="AE41" s="81">
        <f t="shared" si="11"/>
        <v>0.10950242069972571</v>
      </c>
      <c r="AF41" s="81">
        <f t="shared" si="11"/>
        <v>3.7871374006586578E-2</v>
      </c>
      <c r="AG41" s="81">
        <f t="shared" si="11"/>
        <v>0.14893618908042683</v>
      </c>
      <c r="AH41" s="81">
        <f t="shared" si="11"/>
        <v>2.4342725456609982E-2</v>
      </c>
    </row>
    <row r="42" spans="8:34">
      <c r="H42" s="141">
        <v>41035</v>
      </c>
      <c r="I42" s="80">
        <v>2715.8789999999999</v>
      </c>
      <c r="J42" s="80">
        <v>1861.8871999999999</v>
      </c>
      <c r="K42" s="80">
        <v>1554.5648000000001</v>
      </c>
      <c r="L42" s="80">
        <v>1858.0018</v>
      </c>
      <c r="M42" s="80">
        <v>1176.4730999999999</v>
      </c>
      <c r="O42" s="13">
        <f t="shared" si="12"/>
        <v>41035</v>
      </c>
      <c r="P42" s="2">
        <f t="shared" si="13"/>
        <v>-8.6202284663361994E-2</v>
      </c>
      <c r="Q42" s="2">
        <f t="shared" si="14"/>
        <v>-0.16996159569259761</v>
      </c>
      <c r="R42" s="2">
        <f t="shared" si="15"/>
        <v>-0.13867225310511078</v>
      </c>
      <c r="S42" s="2">
        <f t="shared" si="16"/>
        <v>-0.18500114047092686</v>
      </c>
      <c r="T42" s="2">
        <f t="shared" si="17"/>
        <v>-9.770107537470607E-2</v>
      </c>
      <c r="V42" s="13">
        <f t="shared" si="6"/>
        <v>41399</v>
      </c>
      <c r="W42" s="81">
        <f t="shared" si="10"/>
        <v>6.1216427682337038E-2</v>
      </c>
      <c r="X42" s="81">
        <f t="shared" si="10"/>
        <v>0.16939925907030817</v>
      </c>
      <c r="Y42" s="81">
        <f t="shared" si="10"/>
        <v>-2.1517391603348202E-2</v>
      </c>
      <c r="Z42" s="81">
        <f t="shared" si="10"/>
        <v>0.13245249232485534</v>
      </c>
      <c r="AA42" s="81">
        <f t="shared" si="10"/>
        <v>0.67205650477189605</v>
      </c>
      <c r="AC42" s="13">
        <f t="shared" si="8"/>
        <v>41749</v>
      </c>
      <c r="AD42" s="81">
        <f t="shared" si="11"/>
        <v>2.1177981374176369E-4</v>
      </c>
      <c r="AE42" s="81">
        <f t="shared" si="11"/>
        <v>0.12054892992446309</v>
      </c>
      <c r="AF42" s="81">
        <f t="shared" si="11"/>
        <v>3.265853278576647E-2</v>
      </c>
      <c r="AG42" s="81">
        <f t="shared" si="11"/>
        <v>0.16218320521332097</v>
      </c>
      <c r="AH42" s="81">
        <f t="shared" si="11"/>
        <v>3.7216691511241962E-2</v>
      </c>
    </row>
    <row r="43" spans="8:34">
      <c r="H43" s="141">
        <v>41042</v>
      </c>
      <c r="I43" s="80">
        <v>2636.9169999999999</v>
      </c>
      <c r="J43" s="80">
        <v>1818.1532999999999</v>
      </c>
      <c r="K43" s="80">
        <v>1494.6382000000001</v>
      </c>
      <c r="L43" s="80">
        <v>1823.7774999999999</v>
      </c>
      <c r="M43" s="80">
        <v>1139.9429</v>
      </c>
      <c r="O43" s="13">
        <f t="shared" si="12"/>
        <v>41042</v>
      </c>
      <c r="P43" s="2">
        <f t="shared" si="13"/>
        <v>-0.11277021909579132</v>
      </c>
      <c r="Q43" s="2">
        <f t="shared" si="14"/>
        <v>-0.18945838184061958</v>
      </c>
      <c r="R43" s="2">
        <f t="shared" si="15"/>
        <v>-0.17187539996465073</v>
      </c>
      <c r="S43" s="2">
        <f t="shared" si="16"/>
        <v>-0.20001337860125634</v>
      </c>
      <c r="T43" s="2">
        <f t="shared" si="17"/>
        <v>-0.12571800170846326</v>
      </c>
      <c r="V43" s="13">
        <f t="shared" si="6"/>
        <v>41406</v>
      </c>
      <c r="W43" s="81">
        <f t="shared" si="10"/>
        <v>8.1617362845811892E-2</v>
      </c>
      <c r="X43" s="81">
        <f t="shared" si="10"/>
        <v>0.21970664090621472</v>
      </c>
      <c r="Y43" s="81">
        <f t="shared" si="10"/>
        <v>-1.6141145542969193E-2</v>
      </c>
      <c r="Z43" s="81">
        <f t="shared" si="10"/>
        <v>0.17866546364215541</v>
      </c>
      <c r="AA43" s="81">
        <f t="shared" si="10"/>
        <v>0.80960275762611578</v>
      </c>
      <c r="AC43" s="13">
        <f t="shared" si="8"/>
        <v>41756</v>
      </c>
      <c r="AD43" s="81">
        <f t="shared" si="11"/>
        <v>-2.526159977841802E-2</v>
      </c>
      <c r="AE43" s="81">
        <f t="shared" si="11"/>
        <v>4.2084505417452345E-2</v>
      </c>
      <c r="AF43" s="81">
        <f t="shared" si="11"/>
        <v>1.3054969951450834E-2</v>
      </c>
      <c r="AG43" s="81">
        <f t="shared" si="11"/>
        <v>6.9734955234357354E-2</v>
      </c>
      <c r="AH43" s="81">
        <f t="shared" si="11"/>
        <v>-2.9834446291956418E-2</v>
      </c>
    </row>
    <row r="44" spans="8:34">
      <c r="H44" s="141">
        <v>41049</v>
      </c>
      <c r="I44" s="80">
        <v>2573.9760000000001</v>
      </c>
      <c r="J44" s="80">
        <v>1779.1014</v>
      </c>
      <c r="K44" s="80">
        <v>1452.3369</v>
      </c>
      <c r="L44" s="80">
        <v>1786.7999</v>
      </c>
      <c r="M44" s="80">
        <v>1119.4648</v>
      </c>
      <c r="O44" s="13">
        <f t="shared" si="12"/>
        <v>41049</v>
      </c>
      <c r="P44" s="2">
        <f t="shared" si="13"/>
        <v>-0.13394765078586401</v>
      </c>
      <c r="Q44" s="2">
        <f t="shared" si="14"/>
        <v>-0.20686790952907042</v>
      </c>
      <c r="R44" s="2">
        <f t="shared" si="15"/>
        <v>-0.19531300991164346</v>
      </c>
      <c r="S44" s="2">
        <f t="shared" si="16"/>
        <v>-0.21623333157876279</v>
      </c>
      <c r="T44" s="2">
        <f t="shared" si="17"/>
        <v>-0.14142373064384584</v>
      </c>
      <c r="V44" s="13">
        <f t="shared" si="6"/>
        <v>41413</v>
      </c>
      <c r="W44" s="81">
        <f t="shared" si="10"/>
        <v>0.10341797822833154</v>
      </c>
      <c r="X44" s="81">
        <f t="shared" si="10"/>
        <v>0.27887906126977069</v>
      </c>
      <c r="Y44" s="81">
        <f t="shared" si="10"/>
        <v>-2.7004169100540709E-3</v>
      </c>
      <c r="Z44" s="81">
        <f t="shared" si="10"/>
        <v>0.23143443882864201</v>
      </c>
      <c r="AA44" s="81">
        <f t="shared" si="10"/>
        <v>0.96761191721102735</v>
      </c>
      <c r="AC44" s="13">
        <f t="shared" si="8"/>
        <v>41763</v>
      </c>
      <c r="AD44" s="81">
        <f t="shared" si="11"/>
        <v>-2.9383437469649221E-2</v>
      </c>
      <c r="AE44" s="81">
        <f t="shared" si="11"/>
        <v>4.3769497680381964E-2</v>
      </c>
      <c r="AF44" s="81">
        <f t="shared" si="11"/>
        <v>4.5252015331556983E-2</v>
      </c>
      <c r="AG44" s="81">
        <f t="shared" si="11"/>
        <v>5.5599878136713521E-2</v>
      </c>
      <c r="AH44" s="81">
        <f t="shared" si="11"/>
        <v>5.5283323075820956E-3</v>
      </c>
    </row>
    <row r="45" spans="8:34">
      <c r="H45" s="141">
        <v>41056</v>
      </c>
      <c r="I45" s="80">
        <v>2573.1030000000001</v>
      </c>
      <c r="J45" s="80">
        <v>1749.952</v>
      </c>
      <c r="K45" s="80">
        <v>1441.7617</v>
      </c>
      <c r="L45" s="80">
        <v>1756.5107</v>
      </c>
      <c r="M45" s="80">
        <v>1088.4657999999999</v>
      </c>
      <c r="O45" s="13">
        <f t="shared" si="12"/>
        <v>41056</v>
      </c>
      <c r="P45" s="2">
        <f t="shared" si="13"/>
        <v>-0.13424138456615731</v>
      </c>
      <c r="Q45" s="2">
        <f t="shared" si="14"/>
        <v>-0.21986285436918651</v>
      </c>
      <c r="R45" s="2">
        <f t="shared" si="15"/>
        <v>-0.20117234314044341</v>
      </c>
      <c r="S45" s="2">
        <f t="shared" si="16"/>
        <v>-0.22951946696143455</v>
      </c>
      <c r="T45" s="2">
        <f t="shared" si="17"/>
        <v>-0.16519848959452599</v>
      </c>
      <c r="V45" s="13">
        <f t="shared" si="6"/>
        <v>41420</v>
      </c>
      <c r="W45" s="81">
        <f t="shared" si="10"/>
        <v>0.1056230705442236</v>
      </c>
      <c r="X45" s="81">
        <f t="shared" si="10"/>
        <v>0.3147399587606492</v>
      </c>
      <c r="Y45" s="81">
        <f t="shared" si="10"/>
        <v>-1.0764899482590295E-2</v>
      </c>
      <c r="Z45" s="81">
        <f t="shared" si="10"/>
        <v>0.27739515877245124</v>
      </c>
      <c r="AA45" s="81">
        <f t="shared" si="10"/>
        <v>1.0061405974415196</v>
      </c>
      <c r="AC45" s="13">
        <f t="shared" si="8"/>
        <v>41770</v>
      </c>
      <c r="AD45" s="81">
        <f t="shared" si="11"/>
        <v>-4.051109528382979E-2</v>
      </c>
      <c r="AE45" s="81">
        <f t="shared" si="11"/>
        <v>2.907253982580893E-2</v>
      </c>
      <c r="AF45" s="81">
        <f t="shared" si="11"/>
        <v>5.7723901899467966E-2</v>
      </c>
      <c r="AG45" s="81">
        <f t="shared" si="11"/>
        <v>4.0840902001147317E-2</v>
      </c>
      <c r="AH45" s="81">
        <f t="shared" si="11"/>
        <v>-2.4328672568277199E-2</v>
      </c>
    </row>
    <row r="46" spans="8:34">
      <c r="H46" s="141">
        <v>41063</v>
      </c>
      <c r="I46" s="80">
        <v>2632.998</v>
      </c>
      <c r="J46" s="80">
        <v>1784.8502000000001</v>
      </c>
      <c r="K46" s="80">
        <v>1448.8116</v>
      </c>
      <c r="L46" s="80">
        <v>1790.4366</v>
      </c>
      <c r="M46" s="80">
        <v>1142.2917</v>
      </c>
      <c r="O46" s="13">
        <f t="shared" si="12"/>
        <v>41063</v>
      </c>
      <c r="P46" s="2">
        <f t="shared" si="13"/>
        <v>-0.11408882469140291</v>
      </c>
      <c r="Q46" s="2">
        <f t="shared" si="14"/>
        <v>-0.20430506642091517</v>
      </c>
      <c r="R46" s="2">
        <f t="shared" si="15"/>
        <v>-0.19726625026941336</v>
      </c>
      <c r="S46" s="2">
        <f t="shared" si="16"/>
        <v>-0.21463811980208447</v>
      </c>
      <c r="T46" s="2">
        <f t="shared" si="17"/>
        <v>-0.12391658379745452</v>
      </c>
      <c r="V46" s="13">
        <f t="shared" si="6"/>
        <v>41427</v>
      </c>
      <c r="W46" s="81">
        <f t="shared" si="10"/>
        <v>0.10953859933217203</v>
      </c>
      <c r="X46" s="81">
        <f t="shared" si="10"/>
        <v>0.30450219724135752</v>
      </c>
      <c r="Y46" s="81">
        <f t="shared" si="10"/>
        <v>1.0740160413570621E-2</v>
      </c>
      <c r="Z46" s="81">
        <f t="shared" si="10"/>
        <v>0.26803620640052217</v>
      </c>
      <c r="AA46" s="81">
        <f t="shared" si="10"/>
        <v>0.94676931725641</v>
      </c>
      <c r="AC46" s="13">
        <f t="shared" si="8"/>
        <v>41777</v>
      </c>
      <c r="AD46" s="81">
        <f t="shared" si="11"/>
        <v>-3.5096996053970875E-2</v>
      </c>
      <c r="AE46" s="81">
        <f t="shared" si="11"/>
        <v>2.1691275109780639E-2</v>
      </c>
      <c r="AF46" s="81">
        <f t="shared" si="11"/>
        <v>6.1801696985529286E-2</v>
      </c>
      <c r="AG46" s="81">
        <f t="shared" si="11"/>
        <v>3.9156512542321664E-2</v>
      </c>
      <c r="AH46" s="81">
        <f t="shared" si="11"/>
        <v>-5.6986146892787137E-2</v>
      </c>
    </row>
    <row r="47" spans="8:34">
      <c r="H47" s="141">
        <v>41070</v>
      </c>
      <c r="I47" s="80">
        <v>2524.3290000000002</v>
      </c>
      <c r="J47" s="80">
        <v>1689.2719</v>
      </c>
      <c r="K47" s="80">
        <v>1378.3098</v>
      </c>
      <c r="L47" s="80">
        <v>1696.2746999999999</v>
      </c>
      <c r="M47" s="80">
        <v>1065.3905999999999</v>
      </c>
      <c r="O47" s="13">
        <f t="shared" si="12"/>
        <v>41070</v>
      </c>
      <c r="P47" s="2">
        <f t="shared" si="13"/>
        <v>-0.15065211927408384</v>
      </c>
      <c r="Q47" s="2">
        <f t="shared" si="14"/>
        <v>-0.24691433921596651</v>
      </c>
      <c r="R47" s="2">
        <f t="shared" si="15"/>
        <v>-0.23632873035775326</v>
      </c>
      <c r="S47" s="2">
        <f t="shared" si="16"/>
        <v>-0.25594154647857681</v>
      </c>
      <c r="T47" s="2">
        <f t="shared" si="17"/>
        <v>-0.18289607073387681</v>
      </c>
      <c r="V47" s="13">
        <f t="shared" si="6"/>
        <v>41434</v>
      </c>
      <c r="W47" s="81">
        <f t="shared" si="10"/>
        <v>5.749075819417393E-2</v>
      </c>
      <c r="X47" s="81">
        <f t="shared" si="10"/>
        <v>0.22816484234292811</v>
      </c>
      <c r="Y47" s="81">
        <f t="shared" si="10"/>
        <v>-3.2270035033396649E-2</v>
      </c>
      <c r="Z47" s="81">
        <f t="shared" si="10"/>
        <v>0.18792973846476313</v>
      </c>
      <c r="AA47" s="81">
        <f t="shared" si="10"/>
        <v>0.84003649870081709</v>
      </c>
      <c r="AC47" s="13">
        <f t="shared" si="8"/>
        <v>41784</v>
      </c>
      <c r="AD47" s="81">
        <f t="shared" si="11"/>
        <v>-3.3989985647533416E-2</v>
      </c>
      <c r="AE47" s="81">
        <f t="shared" si="11"/>
        <v>5.774375905132012E-2</v>
      </c>
      <c r="AF47" s="81">
        <f t="shared" si="11"/>
        <v>5.8964307160460416E-2</v>
      </c>
      <c r="AG47" s="81">
        <f t="shared" si="11"/>
        <v>8.4911949637198836E-2</v>
      </c>
      <c r="AH47" s="81">
        <f t="shared" si="11"/>
        <v>-3.0607067518046982E-2</v>
      </c>
    </row>
    <row r="48" spans="8:34">
      <c r="H48" s="141">
        <v>41077</v>
      </c>
      <c r="I48" s="80">
        <v>2568.0540000000001</v>
      </c>
      <c r="J48" s="80">
        <v>1710.0275999999999</v>
      </c>
      <c r="K48" s="80">
        <v>1402.9855</v>
      </c>
      <c r="L48" s="80">
        <v>1719.4450999999999</v>
      </c>
      <c r="M48" s="80">
        <v>1059.8853999999999</v>
      </c>
      <c r="O48" s="13">
        <f t="shared" si="12"/>
        <v>41077</v>
      </c>
      <c r="P48" s="2">
        <f t="shared" si="13"/>
        <v>-0.1359401953985746</v>
      </c>
      <c r="Q48" s="2">
        <f t="shared" si="14"/>
        <v>-0.23766134681756401</v>
      </c>
      <c r="R48" s="2">
        <f t="shared" si="15"/>
        <v>-0.22265682354238336</v>
      </c>
      <c r="S48" s="2">
        <f t="shared" si="16"/>
        <v>-0.24577802049338537</v>
      </c>
      <c r="T48" s="2">
        <f t="shared" si="17"/>
        <v>-0.18711829735329311</v>
      </c>
      <c r="V48" s="13">
        <f t="shared" si="6"/>
        <v>41441</v>
      </c>
      <c r="W48" s="81">
        <f t="shared" si="10"/>
        <v>2.8803699106213942E-2</v>
      </c>
      <c r="X48" s="81">
        <f t="shared" si="10"/>
        <v>0.23839205453517209</v>
      </c>
      <c r="Y48" s="81">
        <f t="shared" si="10"/>
        <v>-4.0334441951287769E-2</v>
      </c>
      <c r="Z48" s="81">
        <f t="shared" si="10"/>
        <v>0.18366598400222589</v>
      </c>
      <c r="AA48" s="81">
        <f t="shared" si="10"/>
        <v>0.9492881328864089</v>
      </c>
      <c r="AC48" s="13">
        <f t="shared" si="8"/>
        <v>41791</v>
      </c>
      <c r="AD48" s="81">
        <f t="shared" si="11"/>
        <v>-3.037039435109945E-2</v>
      </c>
      <c r="AE48" s="81">
        <f t="shared" si="11"/>
        <v>8.7896726832190186E-2</v>
      </c>
      <c r="AF48" s="81">
        <f t="shared" si="11"/>
        <v>7.3455065821039334E-2</v>
      </c>
      <c r="AG48" s="81">
        <f t="shared" si="11"/>
        <v>0.11792780585586216</v>
      </c>
      <c r="AH48" s="81">
        <f t="shared" si="11"/>
        <v>-1.1745667046642039E-3</v>
      </c>
    </row>
    <row r="49" spans="8:34">
      <c r="H49" s="141">
        <v>41084</v>
      </c>
      <c r="I49" s="80">
        <v>2512.1849999999999</v>
      </c>
      <c r="J49" s="80">
        <v>1710.7893999999999</v>
      </c>
      <c r="K49" s="80">
        <v>1353.6342</v>
      </c>
      <c r="L49" s="80">
        <v>1732.9733000000001</v>
      </c>
      <c r="M49" s="80">
        <v>1070.9825000000001</v>
      </c>
      <c r="O49" s="13">
        <f t="shared" si="12"/>
        <v>41084</v>
      </c>
      <c r="P49" s="2">
        <f t="shared" si="13"/>
        <v>-0.15473814794290464</v>
      </c>
      <c r="Q49" s="2">
        <f t="shared" si="14"/>
        <v>-0.23732173265812329</v>
      </c>
      <c r="R49" s="2">
        <f t="shared" si="15"/>
        <v>-0.25000058176676476</v>
      </c>
      <c r="S49" s="2">
        <f t="shared" si="16"/>
        <v>-0.23984397480436537</v>
      </c>
      <c r="T49" s="2">
        <f t="shared" si="17"/>
        <v>-0.17860734933717659</v>
      </c>
      <c r="V49" s="13">
        <f t="shared" si="6"/>
        <v>41448</v>
      </c>
      <c r="W49" s="81">
        <f t="shared" si="10"/>
        <v>-1.3500443572624365E-2</v>
      </c>
      <c r="X49" s="81">
        <f t="shared" si="10"/>
        <v>0.19483571781978548</v>
      </c>
      <c r="Y49" s="81">
        <f t="shared" si="10"/>
        <v>-9.9473526888682273E-2</v>
      </c>
      <c r="Z49" s="81">
        <f t="shared" si="10"/>
        <v>0.15444153638009817</v>
      </c>
      <c r="AA49" s="81">
        <f t="shared" si="10"/>
        <v>0.85362580445307423</v>
      </c>
      <c r="AC49" s="13">
        <f t="shared" si="8"/>
        <v>41798</v>
      </c>
      <c r="AD49" s="81">
        <f t="shared" si="11"/>
        <v>-4.0149136154186471E-2</v>
      </c>
      <c r="AE49" s="81">
        <f t="shared" si="11"/>
        <v>7.5244324582690592E-2</v>
      </c>
      <c r="AF49" s="81">
        <f t="shared" si="11"/>
        <v>5.4189951138803094E-2</v>
      </c>
      <c r="AG49" s="81">
        <f t="shared" si="11"/>
        <v>0.11134439995436041</v>
      </c>
      <c r="AH49" s="81">
        <f t="shared" si="11"/>
        <v>-2.796923354314329E-2</v>
      </c>
    </row>
    <row r="50" spans="8:34">
      <c r="H50" s="141">
        <v>41091</v>
      </c>
      <c r="I50" s="80">
        <v>2461.6120000000001</v>
      </c>
      <c r="J50" s="80">
        <v>1618.7698</v>
      </c>
      <c r="K50" s="80">
        <v>1311.3330000000001</v>
      </c>
      <c r="L50" s="80">
        <v>1635.9083000000001</v>
      </c>
      <c r="M50" s="80">
        <v>991.4461</v>
      </c>
      <c r="O50" s="13">
        <f t="shared" si="12"/>
        <v>41091</v>
      </c>
      <c r="P50" s="2">
        <f t="shared" si="13"/>
        <v>-0.1717541828464183</v>
      </c>
      <c r="Q50" s="2">
        <f t="shared" si="14"/>
        <v>-0.27834451961804507</v>
      </c>
      <c r="R50" s="2">
        <f t="shared" si="15"/>
        <v>-0.27343813630739888</v>
      </c>
      <c r="S50" s="2">
        <f t="shared" si="16"/>
        <v>-0.2824208249991228</v>
      </c>
      <c r="T50" s="2">
        <f t="shared" si="17"/>
        <v>-0.23960798606109934</v>
      </c>
      <c r="V50" s="13">
        <f t="shared" si="6"/>
        <v>41455</v>
      </c>
      <c r="W50" s="81">
        <f t="shared" si="10"/>
        <v>-6.3202287847131777E-2</v>
      </c>
      <c r="X50" s="81">
        <f t="shared" si="10"/>
        <v>0.1787770866257663</v>
      </c>
      <c r="Y50" s="81">
        <f t="shared" si="10"/>
        <v>-0.16130077268358922</v>
      </c>
      <c r="Z50" s="81">
        <f t="shared" si="10"/>
        <v>0.14880185927784684</v>
      </c>
      <c r="AA50" s="81">
        <f t="shared" si="10"/>
        <v>0.84783931984654992</v>
      </c>
      <c r="AC50" s="13">
        <f t="shared" si="8"/>
        <v>41805</v>
      </c>
      <c r="AD50" s="81">
        <f t="shared" si="11"/>
        <v>-2.1477440728630337E-2</v>
      </c>
      <c r="AE50" s="81">
        <f t="shared" si="11"/>
        <v>0.10237005554607781</v>
      </c>
      <c r="AF50" s="81">
        <f t="shared" si="11"/>
        <v>5.0368427694548412E-2</v>
      </c>
      <c r="AG50" s="81">
        <f t="shared" si="11"/>
        <v>0.14790821392839826</v>
      </c>
      <c r="AH50" s="81">
        <f t="shared" si="11"/>
        <v>-1.3386156853080089E-2</v>
      </c>
    </row>
    <row r="51" spans="8:34">
      <c r="H51" s="141">
        <v>41098</v>
      </c>
      <c r="I51" s="80">
        <v>2472.614</v>
      </c>
      <c r="J51" s="80">
        <v>1635.7922000000001</v>
      </c>
      <c r="K51" s="80">
        <v>1332.4554000000001</v>
      </c>
      <c r="L51" s="80">
        <v>1637.6967999999999</v>
      </c>
      <c r="M51" s="80">
        <v>1054.2637</v>
      </c>
      <c r="O51" s="13">
        <f t="shared" si="12"/>
        <v>41098</v>
      </c>
      <c r="P51" s="2">
        <f t="shared" si="13"/>
        <v>-0.16805239699213925</v>
      </c>
      <c r="Q51" s="2">
        <f t="shared" si="14"/>
        <v>-0.27075585058724538</v>
      </c>
      <c r="R51" s="2">
        <f t="shared" si="15"/>
        <v>-0.26173498363019132</v>
      </c>
      <c r="S51" s="2">
        <f t="shared" si="16"/>
        <v>-0.28163631259430821</v>
      </c>
      <c r="T51" s="2">
        <f t="shared" si="17"/>
        <v>-0.19142987393295818</v>
      </c>
      <c r="V51" s="13">
        <f t="shared" si="6"/>
        <v>41462</v>
      </c>
      <c r="W51" s="81">
        <f t="shared" si="10"/>
        <v>-5.204486128351693E-2</v>
      </c>
      <c r="X51" s="81">
        <f t="shared" si="10"/>
        <v>0.23976209105222446</v>
      </c>
      <c r="Y51" s="81">
        <f t="shared" si="10"/>
        <v>-0.15585462173093445</v>
      </c>
      <c r="Z51" s="81">
        <f t="shared" si="10"/>
        <v>0.20168303502243146</v>
      </c>
      <c r="AA51" s="81">
        <f t="shared" si="10"/>
        <v>1.0093080514825892</v>
      </c>
      <c r="AC51" s="13">
        <f t="shared" si="8"/>
        <v>41812</v>
      </c>
      <c r="AD51" s="81">
        <f t="shared" si="11"/>
        <v>-3.9244013510742803E-2</v>
      </c>
      <c r="AE51" s="81">
        <f t="shared" si="11"/>
        <v>9.0422125015124699E-2</v>
      </c>
      <c r="AF51" s="81">
        <f t="shared" si="11"/>
        <v>5.7668335784947455E-2</v>
      </c>
      <c r="AG51" s="81">
        <f t="shared" si="11"/>
        <v>0.11759974649914029</v>
      </c>
      <c r="AH51" s="81">
        <f t="shared" si="11"/>
        <v>1.4314839102235855E-2</v>
      </c>
    </row>
    <row r="52" spans="8:34">
      <c r="H52" s="141">
        <v>41105</v>
      </c>
      <c r="I52" s="80">
        <v>2450.6329999999998</v>
      </c>
      <c r="J52" s="80">
        <v>1573.3688999999999</v>
      </c>
      <c r="K52" s="80">
        <v>1264.9443000000001</v>
      </c>
      <c r="L52" s="80">
        <v>1568.3770999999999</v>
      </c>
      <c r="M52" s="80">
        <v>1061.5126</v>
      </c>
      <c r="O52" s="13">
        <f t="shared" si="12"/>
        <v>41105</v>
      </c>
      <c r="P52" s="2">
        <f t="shared" si="13"/>
        <v>-0.17544823001003684</v>
      </c>
      <c r="Q52" s="2">
        <f t="shared" si="14"/>
        <v>-0.29858446250509008</v>
      </c>
      <c r="R52" s="2">
        <f t="shared" si="15"/>
        <v>-0.29914042575354027</v>
      </c>
      <c r="S52" s="2">
        <f t="shared" si="16"/>
        <v>-0.31204289047969969</v>
      </c>
      <c r="T52" s="2">
        <f t="shared" si="17"/>
        <v>-0.18587031232911333</v>
      </c>
      <c r="V52" s="13">
        <f t="shared" si="6"/>
        <v>41469</v>
      </c>
      <c r="W52" s="81">
        <f t="shared" si="10"/>
        <v>-3.1388510021676419E-2</v>
      </c>
      <c r="X52" s="81">
        <f t="shared" si="10"/>
        <v>0.27163658787061951</v>
      </c>
      <c r="Y52" s="81">
        <f t="shared" si="10"/>
        <v>-0.13134720723524707</v>
      </c>
      <c r="Z52" s="81">
        <f t="shared" si="10"/>
        <v>0.21286404717007401</v>
      </c>
      <c r="AA52" s="81">
        <f t="shared" si="10"/>
        <v>1.1613793507476595</v>
      </c>
      <c r="AC52" s="13">
        <f t="shared" si="8"/>
        <v>41819</v>
      </c>
      <c r="AD52" s="81">
        <f t="shared" si="11"/>
        <v>-3.3160851939381564E-2</v>
      </c>
      <c r="AE52" s="81">
        <f t="shared" si="11"/>
        <v>0.13849205663280006</v>
      </c>
      <c r="AF52" s="81">
        <f t="shared" si="11"/>
        <v>0.10732477753483649</v>
      </c>
      <c r="AG52" s="81">
        <f t="shared" si="11"/>
        <v>0.17031956006250049</v>
      </c>
      <c r="AH52" s="81">
        <f t="shared" si="11"/>
        <v>4.8695189318292753E-2</v>
      </c>
    </row>
    <row r="53" spans="8:34">
      <c r="H53" s="141">
        <v>41112</v>
      </c>
      <c r="I53" s="80">
        <v>2398.4549999999999</v>
      </c>
      <c r="J53" s="80">
        <v>1537.2065</v>
      </c>
      <c r="K53" s="80">
        <v>1328.9022</v>
      </c>
      <c r="L53" s="80">
        <v>1509.3961999999999</v>
      </c>
      <c r="M53" s="80">
        <v>1016.4259</v>
      </c>
      <c r="O53" s="13">
        <f t="shared" si="12"/>
        <v>41112</v>
      </c>
      <c r="P53" s="2">
        <f t="shared" si="13"/>
        <v>-0.19300429093573901</v>
      </c>
      <c r="Q53" s="2">
        <f t="shared" si="14"/>
        <v>-0.3147058369857384</v>
      </c>
      <c r="R53" s="2">
        <f t="shared" si="15"/>
        <v>-0.26370368236199526</v>
      </c>
      <c r="S53" s="2">
        <f t="shared" si="16"/>
        <v>-0.33791442958907969</v>
      </c>
      <c r="T53" s="2">
        <f t="shared" si="17"/>
        <v>-0.22044966728835824</v>
      </c>
      <c r="V53" s="13">
        <f t="shared" si="6"/>
        <v>41476</v>
      </c>
      <c r="W53" s="81">
        <f t="shared" si="10"/>
        <v>-6.7527759472957416E-2</v>
      </c>
      <c r="X53" s="81">
        <f t="shared" si="10"/>
        <v>0.31999712743790187</v>
      </c>
      <c r="Y53" s="81">
        <f t="shared" si="10"/>
        <v>-0.16402381033259372</v>
      </c>
      <c r="Z53" s="81">
        <f t="shared" si="10"/>
        <v>0.2823177250630593</v>
      </c>
      <c r="AA53" s="81">
        <f t="shared" si="10"/>
        <v>1.2340225392317903</v>
      </c>
      <c r="AC53" s="13">
        <f t="shared" si="8"/>
        <v>41826</v>
      </c>
      <c r="AD53" s="81">
        <f t="shared" si="11"/>
        <v>-2.0374477070226216E-2</v>
      </c>
      <c r="AE53" s="81">
        <f t="shared" si="11"/>
        <v>0.18047590310286954</v>
      </c>
      <c r="AF53" s="81">
        <f t="shared" si="11"/>
        <v>0.10994955480807889</v>
      </c>
      <c r="AG53" s="81">
        <f t="shared" si="11"/>
        <v>0.19934436408903355</v>
      </c>
      <c r="AH53" s="81">
        <f t="shared" si="11"/>
        <v>0.13964051068031846</v>
      </c>
    </row>
    <row r="54" spans="8:34">
      <c r="H54" s="141">
        <v>41119</v>
      </c>
      <c r="I54" s="80">
        <v>2349.1080000000002</v>
      </c>
      <c r="J54" s="80">
        <v>1526.1637000000001</v>
      </c>
      <c r="K54" s="80">
        <v>1321.7959000000001</v>
      </c>
      <c r="L54" s="80">
        <v>1500.8838000000001</v>
      </c>
      <c r="M54" s="80">
        <v>996.85739999999998</v>
      </c>
      <c r="O54" s="13">
        <f t="shared" si="12"/>
        <v>41119</v>
      </c>
      <c r="P54" s="2">
        <f t="shared" si="13"/>
        <v>-0.20960781998055911</v>
      </c>
      <c r="Q54" s="2">
        <f t="shared" si="14"/>
        <v>-0.31962877114151633</v>
      </c>
      <c r="R54" s="2">
        <f t="shared" si="15"/>
        <v>-0.26764102441924431</v>
      </c>
      <c r="S54" s="2">
        <f t="shared" si="16"/>
        <v>-0.34164833140330564</v>
      </c>
      <c r="T54" s="2">
        <f t="shared" si="17"/>
        <v>-0.23545777627659614</v>
      </c>
      <c r="V54" s="13">
        <f t="shared" si="6"/>
        <v>41483</v>
      </c>
      <c r="W54" s="81">
        <f t="shared" si="10"/>
        <v>-5.3254256509279396E-2</v>
      </c>
      <c r="X54" s="81">
        <f t="shared" si="10"/>
        <v>0.39498220276107987</v>
      </c>
      <c r="Y54" s="81">
        <f t="shared" si="10"/>
        <v>-0.16130069702894367</v>
      </c>
      <c r="Z54" s="81">
        <f t="shared" si="10"/>
        <v>0.35241355793166651</v>
      </c>
      <c r="AA54" s="81">
        <f t="shared" si="10"/>
        <v>1.4413355410713709</v>
      </c>
      <c r="AC54" s="13">
        <f t="shared" si="8"/>
        <v>41833</v>
      </c>
      <c r="AD54" s="81">
        <f t="shared" si="11"/>
        <v>-3.4172089309031151E-2</v>
      </c>
      <c r="AE54" s="81">
        <f t="shared" si="11"/>
        <v>0.17411189028766572</v>
      </c>
      <c r="AF54" s="81">
        <f t="shared" si="11"/>
        <v>0.13501230798457087</v>
      </c>
      <c r="AG54" s="81">
        <f t="shared" si="11"/>
        <v>0.20458439673042217</v>
      </c>
      <c r="AH54" s="81">
        <f t="shared" si="11"/>
        <v>8.9225732695819682E-2</v>
      </c>
    </row>
    <row r="55" spans="8:34">
      <c r="H55" s="141">
        <v>41126</v>
      </c>
      <c r="I55" s="80">
        <v>2353.7370000000001</v>
      </c>
      <c r="J55" s="80">
        <v>1503.5590999999999</v>
      </c>
      <c r="K55" s="80">
        <v>1286.2637</v>
      </c>
      <c r="L55" s="80">
        <v>1473.1112000000001</v>
      </c>
      <c r="M55" s="80">
        <v>1023.6014</v>
      </c>
      <c r="O55" s="13">
        <f t="shared" si="12"/>
        <v>41126</v>
      </c>
      <c r="P55" s="2">
        <f t="shared" si="13"/>
        <v>-0.20805032436890136</v>
      </c>
      <c r="Q55" s="2">
        <f t="shared" si="14"/>
        <v>-0.32970601218705731</v>
      </c>
      <c r="R55" s="2">
        <f t="shared" si="15"/>
        <v>-0.28732812255000006</v>
      </c>
      <c r="S55" s="2">
        <f t="shared" si="16"/>
        <v>-0.35383057865740253</v>
      </c>
      <c r="T55" s="2">
        <f t="shared" si="17"/>
        <v>-0.21494639999423248</v>
      </c>
      <c r="V55" s="13">
        <f t="shared" si="6"/>
        <v>41490</v>
      </c>
      <c r="W55" s="81">
        <f t="shared" si="10"/>
        <v>-4.3354754230116366E-2</v>
      </c>
      <c r="X55" s="81">
        <f t="shared" si="10"/>
        <v>0.40352591271827509</v>
      </c>
      <c r="Y55" s="81">
        <f t="shared" si="10"/>
        <v>-0.12862401827695191</v>
      </c>
      <c r="Z55" s="81">
        <f t="shared" si="10"/>
        <v>0.36081400838625877</v>
      </c>
      <c r="AA55" s="81">
        <f t="shared" si="10"/>
        <v>1.4157691962762176</v>
      </c>
      <c r="AC55" s="13">
        <f t="shared" si="8"/>
        <v>41840</v>
      </c>
      <c r="AD55" s="81">
        <f t="shared" si="11"/>
        <v>-2.6917169362700166E-2</v>
      </c>
      <c r="AE55" s="81">
        <f t="shared" si="11"/>
        <v>0.14449833797657763</v>
      </c>
      <c r="AF55" s="81">
        <f t="shared" si="11"/>
        <v>0.11892014472807921</v>
      </c>
      <c r="AG55" s="81">
        <f t="shared" si="11"/>
        <v>0.18780523708656105</v>
      </c>
      <c r="AH55" s="81">
        <f t="shared" si="11"/>
        <v>1.9834706804564783E-2</v>
      </c>
    </row>
    <row r="56" spans="8:34">
      <c r="H56" s="141">
        <v>41133</v>
      </c>
      <c r="I56" s="80">
        <v>2399.7510000000002</v>
      </c>
      <c r="J56" s="80">
        <v>1572.2725</v>
      </c>
      <c r="K56" s="80">
        <v>1318.2426</v>
      </c>
      <c r="L56" s="80">
        <v>1544.6527000000001</v>
      </c>
      <c r="M56" s="80">
        <v>1085.7311999999999</v>
      </c>
      <c r="O56" s="13">
        <f t="shared" si="12"/>
        <v>41133</v>
      </c>
      <c r="P56" s="2">
        <f t="shared" si="13"/>
        <v>-0.19256823254025213</v>
      </c>
      <c r="Q56" s="2">
        <f t="shared" si="14"/>
        <v>-0.29907324297819415</v>
      </c>
      <c r="R56" s="2">
        <f t="shared" si="15"/>
        <v>-0.26960977855740675</v>
      </c>
      <c r="S56" s="2">
        <f t="shared" si="16"/>
        <v>-0.3224494245008247</v>
      </c>
      <c r="T56" s="2">
        <f t="shared" si="17"/>
        <v>-0.16729579776016135</v>
      </c>
      <c r="V56" s="13">
        <f t="shared" si="6"/>
        <v>41497</v>
      </c>
      <c r="W56" s="81">
        <f t="shared" si="10"/>
        <v>-2.6860408291147109E-2</v>
      </c>
      <c r="X56" s="81">
        <f t="shared" si="10"/>
        <v>0.41498143351201455</v>
      </c>
      <c r="Y56" s="81">
        <f t="shared" si="10"/>
        <v>-9.8670452828609867E-2</v>
      </c>
      <c r="Z56" s="81">
        <f t="shared" si="10"/>
        <v>0.3729643827190352</v>
      </c>
      <c r="AA56" s="81">
        <f t="shared" si="10"/>
        <v>1.4001611464187356</v>
      </c>
      <c r="AC56" s="13">
        <f t="shared" si="8"/>
        <v>41847</v>
      </c>
      <c r="AD56" s="81">
        <f t="shared" si="11"/>
        <v>1.6387530980104481E-2</v>
      </c>
      <c r="AE56" s="81">
        <f t="shared" si="11"/>
        <v>0.13609254084789857</v>
      </c>
      <c r="AF56" s="81">
        <f t="shared" si="11"/>
        <v>0.15743720420177243</v>
      </c>
      <c r="AG56" s="81">
        <f t="shared" si="11"/>
        <v>0.1796088275210812</v>
      </c>
      <c r="AH56" s="81">
        <f t="shared" si="11"/>
        <v>-1.0168949411820893E-2</v>
      </c>
    </row>
    <row r="57" spans="8:34">
      <c r="H57" s="141">
        <v>41140</v>
      </c>
      <c r="I57" s="80">
        <v>2313.4760000000001</v>
      </c>
      <c r="J57" s="80">
        <v>1532.8844999999999</v>
      </c>
      <c r="K57" s="80">
        <v>1311.136</v>
      </c>
      <c r="L57" s="80">
        <v>1492.7488000000001</v>
      </c>
      <c r="M57" s="80">
        <v>1079.9065000000001</v>
      </c>
      <c r="O57" s="13">
        <f t="shared" si="12"/>
        <v>41140</v>
      </c>
      <c r="P57" s="2">
        <f t="shared" si="13"/>
        <v>-0.22159673413795533</v>
      </c>
      <c r="Q57" s="2">
        <f t="shared" si="14"/>
        <v>-0.3166326056876323</v>
      </c>
      <c r="R57" s="2">
        <f t="shared" si="15"/>
        <v>-0.27354728683373164</v>
      </c>
      <c r="S57" s="2">
        <f t="shared" si="16"/>
        <v>-0.34521668947608519</v>
      </c>
      <c r="T57" s="2">
        <f t="shared" si="17"/>
        <v>-0.1717630656868695</v>
      </c>
      <c r="V57" s="13">
        <f t="shared" si="6"/>
        <v>41504</v>
      </c>
      <c r="W57" s="81">
        <f t="shared" si="10"/>
        <v>-1.9140882411536775E-2</v>
      </c>
      <c r="X57" s="81">
        <f t="shared" si="10"/>
        <v>0.38172877522902682</v>
      </c>
      <c r="Y57" s="81">
        <f t="shared" si="10"/>
        <v>-0.10139349047761459</v>
      </c>
      <c r="Z57" s="81">
        <f t="shared" si="10"/>
        <v>0.34307985734805047</v>
      </c>
      <c r="AA57" s="81">
        <f t="shared" si="10"/>
        <v>1.3078279802106101</v>
      </c>
      <c r="AC57" s="20"/>
      <c r="AD57" s="21"/>
      <c r="AE57" s="21"/>
      <c r="AF57" s="21"/>
      <c r="AG57" s="2"/>
      <c r="AH57" s="2"/>
    </row>
    <row r="58" spans="8:34">
      <c r="H58" s="141">
        <v>41147</v>
      </c>
      <c r="I58" s="80">
        <v>2275.6770000000001</v>
      </c>
      <c r="J58" s="80">
        <v>1566.3278</v>
      </c>
      <c r="K58" s="80">
        <v>1385.7534000000001</v>
      </c>
      <c r="L58" s="80">
        <v>1507.0724</v>
      </c>
      <c r="M58" s="80">
        <v>1120.9227000000001</v>
      </c>
      <c r="O58" s="13">
        <f t="shared" si="12"/>
        <v>41147</v>
      </c>
      <c r="P58" s="2">
        <f t="shared" si="13"/>
        <v>-0.23431476754150882</v>
      </c>
      <c r="Q58" s="2">
        <f t="shared" si="14"/>
        <v>-0.30172341926281887</v>
      </c>
      <c r="R58" s="2">
        <f t="shared" si="15"/>
        <v>-0.23220450265313342</v>
      </c>
      <c r="S58" s="2">
        <f t="shared" si="16"/>
        <v>-0.33893374741200832</v>
      </c>
      <c r="T58" s="2">
        <f t="shared" si="17"/>
        <v>-0.14030559066919501</v>
      </c>
      <c r="V58" s="13">
        <f t="shared" si="6"/>
        <v>41511</v>
      </c>
      <c r="W58" s="81">
        <f t="shared" si="10"/>
        <v>-2.6469195967150139E-2</v>
      </c>
      <c r="X58" s="81">
        <f t="shared" si="10"/>
        <v>0.47872151591601853</v>
      </c>
      <c r="Y58" s="81">
        <f t="shared" si="10"/>
        <v>-0.12590098062794719</v>
      </c>
      <c r="Z58" s="81">
        <f t="shared" si="10"/>
        <v>0.45202453381134489</v>
      </c>
      <c r="AA58" s="81">
        <f t="shared" si="10"/>
        <v>1.5116924446766409</v>
      </c>
      <c r="AC58" s="20"/>
      <c r="AD58" s="21"/>
      <c r="AE58" s="21"/>
      <c r="AF58" s="21"/>
      <c r="AG58" s="2"/>
      <c r="AH58" s="2"/>
    </row>
    <row r="59" spans="8:34">
      <c r="H59" s="141">
        <v>41154</v>
      </c>
      <c r="I59" s="80">
        <v>2204.8679999999999</v>
      </c>
      <c r="J59" s="80">
        <v>1522.8101999999999</v>
      </c>
      <c r="K59" s="80">
        <v>1343.1147000000001</v>
      </c>
      <c r="L59" s="80">
        <v>1458.3849</v>
      </c>
      <c r="M59" s="80">
        <v>1121.6991</v>
      </c>
      <c r="O59" s="13">
        <f t="shared" si="12"/>
        <v>41154</v>
      </c>
      <c r="P59" s="2">
        <f t="shared" si="13"/>
        <v>-0.25813950436714506</v>
      </c>
      <c r="Q59" s="2">
        <f t="shared" si="14"/>
        <v>-0.32112377781476975</v>
      </c>
      <c r="R59" s="2">
        <f t="shared" si="15"/>
        <v>-0.25582905365385533</v>
      </c>
      <c r="S59" s="2">
        <f t="shared" si="16"/>
        <v>-0.36029016212232867</v>
      </c>
      <c r="T59" s="2">
        <f t="shared" si="17"/>
        <v>-0.139710128788189</v>
      </c>
      <c r="V59" s="13">
        <f t="shared" si="6"/>
        <v>41518</v>
      </c>
      <c r="W59" s="81">
        <f t="shared" si="10"/>
        <v>-1.4983559717135275E-2</v>
      </c>
      <c r="X59" s="81">
        <f t="shared" si="10"/>
        <v>0.41943442895411542</v>
      </c>
      <c r="Y59" s="81">
        <f t="shared" si="10"/>
        <v>-0.11773186768093324</v>
      </c>
      <c r="Z59" s="81">
        <f t="shared" si="10"/>
        <v>0.3944391964254661</v>
      </c>
      <c r="AA59" s="81">
        <f t="shared" si="10"/>
        <v>1.3529881004043309</v>
      </c>
      <c r="AC59" s="20"/>
      <c r="AD59" s="21"/>
      <c r="AE59" s="21"/>
      <c r="AF59" s="21"/>
      <c r="AG59" s="2"/>
      <c r="AH59" s="2"/>
    </row>
    <row r="60" spans="8:34">
      <c r="H60" s="141">
        <v>41161</v>
      </c>
      <c r="I60" s="80">
        <v>2317.1790000000001</v>
      </c>
      <c r="J60" s="80">
        <v>1609.6937</v>
      </c>
      <c r="K60" s="80">
        <v>1371.5404000000001</v>
      </c>
      <c r="L60" s="80">
        <v>1558.8364999999999</v>
      </c>
      <c r="M60" s="80">
        <v>1174.9012</v>
      </c>
      <c r="O60" s="13">
        <f t="shared" si="12"/>
        <v>41161</v>
      </c>
      <c r="P60" s="2">
        <f t="shared" si="13"/>
        <v>-0.22035080494159143</v>
      </c>
      <c r="Q60" s="2">
        <f t="shared" si="14"/>
        <v>-0.28239068931153377</v>
      </c>
      <c r="R60" s="2">
        <f t="shared" si="15"/>
        <v>-0.24007940839306596</v>
      </c>
      <c r="S60" s="2">
        <f t="shared" si="16"/>
        <v>-0.3162278046811946</v>
      </c>
      <c r="T60" s="2">
        <f t="shared" si="17"/>
        <v>-9.8906647928484359E-2</v>
      </c>
      <c r="V60" s="13">
        <f t="shared" si="6"/>
        <v>41525</v>
      </c>
      <c r="W60" s="81">
        <f t="shared" si="10"/>
        <v>3.6924653953755993E-3</v>
      </c>
      <c r="X60" s="81">
        <f t="shared" si="10"/>
        <v>0.49248753590456906</v>
      </c>
      <c r="Y60" s="81">
        <f t="shared" si="10"/>
        <v>-0.11500890568657396</v>
      </c>
      <c r="Z60" s="81">
        <f t="shared" si="10"/>
        <v>0.45870666336727739</v>
      </c>
      <c r="AA60" s="81">
        <f t="shared" si="10"/>
        <v>1.5643111040756681</v>
      </c>
      <c r="AC60" s="20"/>
      <c r="AD60" s="21"/>
      <c r="AE60" s="21"/>
      <c r="AF60" s="21"/>
      <c r="AG60" s="2"/>
      <c r="AH60" s="2"/>
    </row>
    <row r="61" spans="8:34">
      <c r="H61" s="141">
        <v>41168</v>
      </c>
      <c r="I61" s="80">
        <v>2315.5419999999999</v>
      </c>
      <c r="J61" s="80">
        <v>1615.1858</v>
      </c>
      <c r="K61" s="80">
        <v>1346.6679999999999</v>
      </c>
      <c r="L61" s="80">
        <v>1573.4443000000001</v>
      </c>
      <c r="M61" s="80">
        <v>1177.3671999999999</v>
      </c>
      <c r="O61" s="13">
        <f t="shared" si="12"/>
        <v>41168</v>
      </c>
      <c r="P61" s="2">
        <f t="shared" si="13"/>
        <v>-0.22090159783774266</v>
      </c>
      <c r="Q61" s="2">
        <f t="shared" si="14"/>
        <v>-0.27994228431670021</v>
      </c>
      <c r="R61" s="2">
        <f t="shared" si="15"/>
        <v>-0.25386029951569311</v>
      </c>
      <c r="S61" s="2">
        <f t="shared" si="16"/>
        <v>-0.309820200371969</v>
      </c>
      <c r="T61" s="2">
        <f t="shared" si="17"/>
        <v>-9.701534319051297E-2</v>
      </c>
      <c r="V61" s="13">
        <f t="shared" si="6"/>
        <v>41532</v>
      </c>
      <c r="W61" s="81">
        <f t="shared" si="10"/>
        <v>5.9509396758258726E-2</v>
      </c>
      <c r="X61" s="81">
        <f t="shared" si="10"/>
        <v>0.44380979576437296</v>
      </c>
      <c r="Y61" s="81">
        <f t="shared" si="10"/>
        <v>-7.6886227291218079E-2</v>
      </c>
      <c r="Z61" s="81">
        <f t="shared" si="10"/>
        <v>0.40903532971706391</v>
      </c>
      <c r="AA61" s="81">
        <f t="shared" si="10"/>
        <v>1.4045281702277577</v>
      </c>
      <c r="AC61" s="20"/>
      <c r="AD61" s="21"/>
      <c r="AE61" s="21"/>
      <c r="AF61" s="21"/>
      <c r="AG61" s="2"/>
      <c r="AH61" s="2"/>
    </row>
    <row r="62" spans="8:34">
      <c r="H62" s="141">
        <v>41175</v>
      </c>
      <c r="I62" s="80">
        <v>2199.0630000000001</v>
      </c>
      <c r="J62" s="80">
        <v>1523.9187999999999</v>
      </c>
      <c r="K62" s="80">
        <v>1247.1780000000001</v>
      </c>
      <c r="L62" s="80">
        <v>1486.7202</v>
      </c>
      <c r="M62" s="80">
        <v>1130.0615</v>
      </c>
      <c r="O62" s="13">
        <f t="shared" si="12"/>
        <v>41175</v>
      </c>
      <c r="P62" s="2">
        <f t="shared" si="13"/>
        <v>-0.26009268259692964</v>
      </c>
      <c r="Q62" s="2">
        <f t="shared" si="14"/>
        <v>-0.32062955852209984</v>
      </c>
      <c r="R62" s="2">
        <f t="shared" si="15"/>
        <v>-0.30898408563163515</v>
      </c>
      <c r="S62" s="2">
        <f t="shared" si="16"/>
        <v>-0.34786109064112014</v>
      </c>
      <c r="T62" s="2">
        <f t="shared" si="17"/>
        <v>-0.13329656563295278</v>
      </c>
      <c r="V62" s="13">
        <f t="shared" si="6"/>
        <v>41539</v>
      </c>
      <c r="W62" s="81">
        <f t="shared" si="10"/>
        <v>3.5503689059847465E-2</v>
      </c>
      <c r="X62" s="81">
        <f t="shared" si="10"/>
        <v>0.46068000437960888</v>
      </c>
      <c r="Y62" s="81">
        <f t="shared" si="10"/>
        <v>-5.2378737140885478E-2</v>
      </c>
      <c r="Z62" s="81">
        <f t="shared" si="10"/>
        <v>0.41219733333120123</v>
      </c>
      <c r="AA62" s="81">
        <f t="shared" si="10"/>
        <v>1.477456655284898</v>
      </c>
      <c r="AC62" s="20"/>
      <c r="AD62" s="21"/>
      <c r="AE62" s="21"/>
      <c r="AF62" s="21"/>
      <c r="AG62" s="2"/>
      <c r="AH62" s="2"/>
    </row>
    <row r="63" spans="8:34">
      <c r="H63" s="141">
        <v>41182</v>
      </c>
      <c r="I63" s="80">
        <v>2293.1060000000002</v>
      </c>
      <c r="J63" s="80">
        <v>1566.9</v>
      </c>
      <c r="K63" s="80">
        <v>1311.14</v>
      </c>
      <c r="L63" s="80">
        <v>1523.77</v>
      </c>
      <c r="M63" s="80">
        <v>1146.95</v>
      </c>
      <c r="O63" s="13">
        <f t="shared" si="12"/>
        <v>41182</v>
      </c>
      <c r="P63" s="2">
        <f t="shared" si="13"/>
        <v>-0.22845052234479635</v>
      </c>
      <c r="Q63" s="2">
        <f t="shared" si="14"/>
        <v>-0.30146832970908821</v>
      </c>
      <c r="R63" s="2">
        <f t="shared" si="15"/>
        <v>-0.27354507057938982</v>
      </c>
      <c r="S63" s="2">
        <f t="shared" si="16"/>
        <v>-0.33160946766326282</v>
      </c>
      <c r="T63" s="2">
        <f t="shared" si="17"/>
        <v>-0.12034388920666272</v>
      </c>
      <c r="V63" s="13">
        <f t="shared" si="6"/>
        <v>41546</v>
      </c>
      <c r="W63" s="81">
        <f t="shared" si="10"/>
        <v>1.9523580865588031E-2</v>
      </c>
      <c r="X63" s="81">
        <f t="shared" si="10"/>
        <v>0.50882031855429388</v>
      </c>
      <c r="Y63" s="81">
        <f t="shared" si="10"/>
        <v>-0.10956275473391919</v>
      </c>
      <c r="Z63" s="81">
        <f t="shared" si="10"/>
        <v>0.46609184535138559</v>
      </c>
      <c r="AA63" s="81">
        <f t="shared" si="10"/>
        <v>1.6362538914793632</v>
      </c>
      <c r="AC63" s="20"/>
      <c r="AD63" s="21"/>
      <c r="AE63" s="21"/>
      <c r="AF63" s="21"/>
      <c r="AG63" s="2"/>
      <c r="AH63" s="2"/>
    </row>
    <row r="64" spans="8:34">
      <c r="H64" s="141">
        <v>41196</v>
      </c>
      <c r="I64" s="80">
        <v>2304.5309999999999</v>
      </c>
      <c r="J64" s="80">
        <v>1564.46</v>
      </c>
      <c r="K64" s="80">
        <v>1314.69</v>
      </c>
      <c r="L64" s="80">
        <v>1518.66</v>
      </c>
      <c r="M64" s="80">
        <v>1146.76</v>
      </c>
      <c r="O64" s="13">
        <f t="shared" si="12"/>
        <v>41196</v>
      </c>
      <c r="P64" s="2">
        <f t="shared" si="13"/>
        <v>-0.22460641187532371</v>
      </c>
      <c r="Q64" s="2">
        <f t="shared" si="14"/>
        <v>-0.30255609362223512</v>
      </c>
      <c r="R64" s="2">
        <f t="shared" si="15"/>
        <v>-0.27157814485105936</v>
      </c>
      <c r="S64" s="2">
        <f t="shared" si="16"/>
        <v>-0.33385093167701863</v>
      </c>
      <c r="T64" s="2">
        <f t="shared" si="17"/>
        <v>-0.12048961017187554</v>
      </c>
      <c r="V64" s="13">
        <f t="shared" si="6"/>
        <v>41553</v>
      </c>
      <c r="W64" s="81">
        <f t="shared" si="10"/>
        <v>2.5511385598278036E-2</v>
      </c>
      <c r="X64" s="81">
        <f t="shared" si="10"/>
        <v>0.54292308223554264</v>
      </c>
      <c r="Y64" s="81">
        <f t="shared" si="10"/>
        <v>-0.10683971708491469</v>
      </c>
      <c r="Z64" s="81">
        <f t="shared" si="10"/>
        <v>0.49618844576775367</v>
      </c>
      <c r="AA64" s="81">
        <f t="shared" si="10"/>
        <v>1.7331008427082955</v>
      </c>
      <c r="AC64" s="20"/>
      <c r="AD64" s="21"/>
      <c r="AE64" s="21"/>
      <c r="AF64" s="21"/>
      <c r="AG64" s="2"/>
      <c r="AH64" s="2"/>
    </row>
    <row r="65" spans="8:34">
      <c r="H65" s="141">
        <v>41203</v>
      </c>
      <c r="I65" s="80">
        <v>2332.4699999999998</v>
      </c>
      <c r="J65" s="80">
        <v>1545.86</v>
      </c>
      <c r="K65" s="80">
        <v>1314.68</v>
      </c>
      <c r="L65" s="80">
        <v>1493.73</v>
      </c>
      <c r="M65" s="80">
        <v>1140.4100000000001</v>
      </c>
      <c r="O65" s="13">
        <f t="shared" si="12"/>
        <v>41203</v>
      </c>
      <c r="P65" s="2">
        <f t="shared" si="13"/>
        <v>-0.21520592151150775</v>
      </c>
      <c r="Q65" s="2">
        <f t="shared" si="14"/>
        <v>-0.31084806443556789</v>
      </c>
      <c r="R65" s="2">
        <f t="shared" si="15"/>
        <v>-0.27158368548691381</v>
      </c>
      <c r="S65" s="2">
        <f t="shared" si="16"/>
        <v>-0.34478629329403099</v>
      </c>
      <c r="T65" s="2">
        <f t="shared" si="17"/>
        <v>-0.12535975821977441</v>
      </c>
      <c r="V65" s="13">
        <f t="shared" si="6"/>
        <v>41560</v>
      </c>
      <c r="W65" s="81">
        <f t="shared" si="10"/>
        <v>5.0827803574803543E-2</v>
      </c>
      <c r="X65" s="81">
        <f t="shared" si="10"/>
        <v>0.61980539833308845</v>
      </c>
      <c r="Y65" s="81">
        <f t="shared" si="10"/>
        <v>-4.6932737497521471E-2</v>
      </c>
      <c r="Z65" s="81">
        <f t="shared" si="10"/>
        <v>0.57954286667628763</v>
      </c>
      <c r="AA65" s="81">
        <f t="shared" ref="AA65:AA106" si="18">M115/M$54-1</f>
        <v>1.8069942601619848</v>
      </c>
      <c r="AC65" s="20"/>
      <c r="AD65" s="21"/>
      <c r="AE65" s="21"/>
      <c r="AF65" s="21"/>
      <c r="AG65" s="2"/>
      <c r="AH65" s="2"/>
    </row>
    <row r="66" spans="8:34">
      <c r="H66" s="141">
        <v>41210</v>
      </c>
      <c r="I66" s="80">
        <v>2247.9070000000002</v>
      </c>
      <c r="J66" s="80">
        <v>1490.61</v>
      </c>
      <c r="K66" s="80">
        <v>1282.7</v>
      </c>
      <c r="L66" s="80">
        <v>1438.07</v>
      </c>
      <c r="M66" s="80">
        <v>1090.52</v>
      </c>
      <c r="O66" s="13">
        <f t="shared" si="12"/>
        <v>41210</v>
      </c>
      <c r="P66" s="2">
        <f t="shared" si="13"/>
        <v>-0.24365839535220968</v>
      </c>
      <c r="Q66" s="2">
        <f t="shared" si="14"/>
        <v>-0.33547878419022537</v>
      </c>
      <c r="R66" s="2">
        <f t="shared" si="15"/>
        <v>-0.28930263894945107</v>
      </c>
      <c r="S66" s="2">
        <f t="shared" si="16"/>
        <v>-0.3692011439800682</v>
      </c>
      <c r="T66" s="2">
        <f t="shared" si="17"/>
        <v>-0.16362301587484185</v>
      </c>
      <c r="V66" s="13">
        <f t="shared" si="6"/>
        <v>41567</v>
      </c>
      <c r="W66" s="81">
        <f t="shared" si="10"/>
        <v>3.2755411841430826E-2</v>
      </c>
      <c r="X66" s="81">
        <f t="shared" si="10"/>
        <v>0.58217889732274464</v>
      </c>
      <c r="Y66" s="81">
        <f t="shared" si="10"/>
        <v>-7.1440151993208634E-2</v>
      </c>
      <c r="Z66" s="81">
        <f t="shared" si="10"/>
        <v>0.54528485149883021</v>
      </c>
      <c r="AA66" s="81">
        <f t="shared" si="18"/>
        <v>1.7331386615578115</v>
      </c>
      <c r="AC66" s="20"/>
      <c r="AD66" s="21"/>
      <c r="AE66" s="21"/>
      <c r="AF66" s="21"/>
      <c r="AG66" s="2"/>
      <c r="AH66" s="2"/>
    </row>
    <row r="67" spans="8:34">
      <c r="H67" s="141">
        <v>41217</v>
      </c>
      <c r="I67" s="80">
        <v>2306.7739999999999</v>
      </c>
      <c r="J67" s="80">
        <v>1493.75</v>
      </c>
      <c r="K67" s="80">
        <v>1282.7</v>
      </c>
      <c r="L67" s="80">
        <v>1432.64</v>
      </c>
      <c r="M67" s="80">
        <v>1127.6199999999999</v>
      </c>
      <c r="O67" s="13">
        <f t="shared" si="12"/>
        <v>41217</v>
      </c>
      <c r="P67" s="2">
        <f t="shared" si="13"/>
        <v>-0.22385172130350517</v>
      </c>
      <c r="Q67" s="2">
        <f t="shared" si="14"/>
        <v>-0.33407895685937239</v>
      </c>
      <c r="R67" s="2">
        <f t="shared" si="15"/>
        <v>-0.28930263894945107</v>
      </c>
      <c r="S67" s="2">
        <f t="shared" si="16"/>
        <v>-0.37158297364634874</v>
      </c>
      <c r="T67" s="2">
        <f t="shared" si="17"/>
        <v>-0.13516908003593631</v>
      </c>
      <c r="V67" s="13">
        <f t="shared" si="6"/>
        <v>41574</v>
      </c>
      <c r="W67" s="81">
        <f t="shared" si="10"/>
        <v>8.2801642155234667E-3</v>
      </c>
      <c r="X67" s="81">
        <f t="shared" si="10"/>
        <v>0.47062585750139396</v>
      </c>
      <c r="Y67" s="81">
        <f t="shared" si="10"/>
        <v>-8.5055415892877351E-2</v>
      </c>
      <c r="Z67" s="81">
        <f t="shared" si="10"/>
        <v>0.43754066770525446</v>
      </c>
      <c r="AA67" s="81">
        <f t="shared" si="18"/>
        <v>1.4699516701185145</v>
      </c>
      <c r="AC67" s="20"/>
      <c r="AD67" s="21"/>
      <c r="AE67" s="21"/>
      <c r="AF67" s="21"/>
      <c r="AG67" s="2"/>
      <c r="AH67" s="2"/>
    </row>
    <row r="68" spans="8:34">
      <c r="H68" s="141">
        <v>41224</v>
      </c>
      <c r="I68" s="80">
        <v>2240.924</v>
      </c>
      <c r="J68" s="80">
        <v>1436.59</v>
      </c>
      <c r="K68" s="80">
        <v>1229.4000000000001</v>
      </c>
      <c r="L68" s="80">
        <v>1376.25</v>
      </c>
      <c r="M68" s="80">
        <v>1095.24</v>
      </c>
      <c r="O68" s="13">
        <f t="shared" ref="O68:O99" si="19">H68</f>
        <v>41224</v>
      </c>
      <c r="P68" s="2">
        <f t="shared" si="13"/>
        <v>-0.2460079291297439</v>
      </c>
      <c r="Q68" s="2">
        <f t="shared" si="14"/>
        <v>-0.35956116393948512</v>
      </c>
      <c r="R68" s="2">
        <f t="shared" si="15"/>
        <v>-0.31883422805367989</v>
      </c>
      <c r="S68" s="2">
        <f t="shared" si="16"/>
        <v>-0.39631803347720818</v>
      </c>
      <c r="T68" s="2">
        <f t="shared" si="17"/>
        <v>-0.16000300031797843</v>
      </c>
      <c r="V68" s="13">
        <f t="shared" si="6"/>
        <v>41581</v>
      </c>
      <c r="W68" s="81">
        <f t="shared" si="10"/>
        <v>1.5261963264353806E-2</v>
      </c>
      <c r="X68" s="81">
        <f t="shared" si="10"/>
        <v>0.40207842710451036</v>
      </c>
      <c r="Y68" s="81">
        <f t="shared" si="10"/>
        <v>-7.1440076338563308E-2</v>
      </c>
      <c r="Z68" s="81">
        <f t="shared" si="10"/>
        <v>0.36290017921440665</v>
      </c>
      <c r="AA68" s="81">
        <f t="shared" si="18"/>
        <v>1.3093390288320075</v>
      </c>
      <c r="AC68" s="20"/>
      <c r="AD68" s="21"/>
      <c r="AE68" s="21"/>
      <c r="AF68" s="21"/>
      <c r="AG68" s="2"/>
      <c r="AH68" s="2"/>
    </row>
    <row r="69" spans="8:34">
      <c r="H69" s="141">
        <v>41231</v>
      </c>
      <c r="I69" s="80">
        <v>2177.2399999999998</v>
      </c>
      <c r="J69" s="80">
        <v>1364.03</v>
      </c>
      <c r="K69" s="80">
        <v>1168.99</v>
      </c>
      <c r="L69" s="80">
        <v>1306.01</v>
      </c>
      <c r="M69" s="80">
        <v>1040.5999999999999</v>
      </c>
      <c r="O69" s="13">
        <f t="shared" si="19"/>
        <v>41231</v>
      </c>
      <c r="P69" s="2">
        <f t="shared" ref="P69:P100" si="20">I69/I$4-1</f>
        <v>-0.26743535417463682</v>
      </c>
      <c r="Q69" s="2">
        <f t="shared" ref="Q69:Q100" si="21">J69/J$4-1</f>
        <v>-0.39190876620913118</v>
      </c>
      <c r="R69" s="2">
        <f t="shared" ref="R69:R100" si="22">K69/K$4-1</f>
        <v>-0.35230520925042397</v>
      </c>
      <c r="S69" s="2">
        <f t="shared" ref="S69:S100" si="23">L69/L$4-1</f>
        <v>-0.42712829420640774</v>
      </c>
      <c r="T69" s="2">
        <f t="shared" ref="T69:T100" si="24">M69/M$4-1</f>
        <v>-0.20190928210336401</v>
      </c>
      <c r="V69" s="13">
        <f t="shared" ref="V69:V106" si="25">H119</f>
        <v>41588</v>
      </c>
      <c r="W69" s="81">
        <f t="shared" si="10"/>
        <v>-1.7522821428389013E-2</v>
      </c>
      <c r="X69" s="81">
        <f t="shared" si="10"/>
        <v>0.37518603017487573</v>
      </c>
      <c r="Y69" s="81">
        <f t="shared" si="10"/>
        <v>-9.8670528483255415E-2</v>
      </c>
      <c r="Z69" s="81">
        <f t="shared" si="10"/>
        <v>0.34908771751683898</v>
      </c>
      <c r="AA69" s="81">
        <f t="shared" si="18"/>
        <v>1.2126269013000255</v>
      </c>
      <c r="AC69" s="20"/>
      <c r="AD69" s="21"/>
      <c r="AE69" s="21"/>
      <c r="AF69" s="21"/>
      <c r="AG69" s="2"/>
      <c r="AH69" s="2"/>
    </row>
    <row r="70" spans="8:34">
      <c r="H70" s="141">
        <v>41238</v>
      </c>
      <c r="I70" s="80">
        <v>2192.6759999999999</v>
      </c>
      <c r="J70" s="80">
        <v>1370.55</v>
      </c>
      <c r="K70" s="80">
        <v>1154.77</v>
      </c>
      <c r="L70" s="80">
        <v>1317.37</v>
      </c>
      <c r="M70" s="80">
        <v>1049.5999999999999</v>
      </c>
      <c r="O70" s="13">
        <f t="shared" si="19"/>
        <v>41238</v>
      </c>
      <c r="P70" s="2">
        <f t="shared" si="20"/>
        <v>-0.26224168334690978</v>
      </c>
      <c r="Q70" s="2">
        <f t="shared" si="21"/>
        <v>-0.38900211837564036</v>
      </c>
      <c r="R70" s="2">
        <f t="shared" si="22"/>
        <v>-0.3601839934354546</v>
      </c>
      <c r="S70" s="2">
        <f t="shared" si="23"/>
        <v>-0.42214531354177642</v>
      </c>
      <c r="T70" s="2">
        <f t="shared" si="24"/>
        <v>-0.19500671006697179</v>
      </c>
      <c r="V70" s="13">
        <f t="shared" si="25"/>
        <v>41595</v>
      </c>
      <c r="W70" s="81">
        <f t="shared" ref="W70:Z106" si="26">I120/I$54-1</f>
        <v>6.9217762657136639E-4</v>
      </c>
      <c r="X70" s="81">
        <f t="shared" si="26"/>
        <v>0.42536354389768261</v>
      </c>
      <c r="Y70" s="81">
        <f t="shared" si="26"/>
        <v>-0.10683964143026925</v>
      </c>
      <c r="Z70" s="81">
        <f t="shared" si="26"/>
        <v>0.40199261261931141</v>
      </c>
      <c r="AA70" s="81">
        <f t="shared" si="18"/>
        <v>1.3305551024650066</v>
      </c>
      <c r="AC70" s="20"/>
      <c r="AD70" s="21"/>
      <c r="AE70" s="21"/>
      <c r="AF70" s="21"/>
      <c r="AG70" s="2"/>
      <c r="AH70" s="2"/>
    </row>
    <row r="71" spans="8:34">
      <c r="H71" s="141">
        <v>41245</v>
      </c>
      <c r="I71" s="80">
        <v>2139.6610000000001</v>
      </c>
      <c r="J71" s="80">
        <v>1280.69</v>
      </c>
      <c r="K71" s="80">
        <v>1126.3499999999999</v>
      </c>
      <c r="L71" s="80">
        <v>1220.24</v>
      </c>
      <c r="M71" s="80">
        <v>965.4</v>
      </c>
      <c r="O71" s="13">
        <f t="shared" si="19"/>
        <v>41245</v>
      </c>
      <c r="P71" s="2">
        <f t="shared" si="20"/>
        <v>-0.28007936531969713</v>
      </c>
      <c r="Q71" s="2">
        <f t="shared" si="21"/>
        <v>-0.4290621451114508</v>
      </c>
      <c r="R71" s="2">
        <f t="shared" si="22"/>
        <v>-0.37593048053380707</v>
      </c>
      <c r="S71" s="2">
        <f t="shared" si="23"/>
        <v>-0.46475067550970284</v>
      </c>
      <c r="T71" s="2">
        <f t="shared" si="24"/>
        <v>-0.25958410622966321</v>
      </c>
      <c r="V71" s="13">
        <f t="shared" si="25"/>
        <v>41602</v>
      </c>
      <c r="W71" s="81">
        <f t="shared" si="26"/>
        <v>2.07968301159418E-2</v>
      </c>
      <c r="X71" s="81">
        <f t="shared" si="26"/>
        <v>0.48488160215054243</v>
      </c>
      <c r="Y71" s="81">
        <f t="shared" si="26"/>
        <v>-9.3224301875955318E-2</v>
      </c>
      <c r="Z71" s="81">
        <f t="shared" si="26"/>
        <v>0.47792553960539785</v>
      </c>
      <c r="AA71" s="81">
        <f t="shared" si="18"/>
        <v>1.3695201540360737</v>
      </c>
      <c r="AC71" s="20"/>
      <c r="AD71" s="21"/>
      <c r="AE71" s="21"/>
      <c r="AF71" s="21"/>
      <c r="AG71" s="2"/>
      <c r="AH71" s="2"/>
    </row>
    <row r="72" spans="8:34">
      <c r="H72" s="141">
        <v>41252</v>
      </c>
      <c r="I72" s="80">
        <v>2246.7570000000001</v>
      </c>
      <c r="J72" s="80">
        <v>1349.22</v>
      </c>
      <c r="K72" s="80">
        <v>1193.8499999999999</v>
      </c>
      <c r="L72" s="80">
        <v>1285.96</v>
      </c>
      <c r="M72" s="80">
        <v>1006.9</v>
      </c>
      <c r="O72" s="13">
        <f t="shared" si="19"/>
        <v>41252</v>
      </c>
      <c r="P72" s="2">
        <f t="shared" si="20"/>
        <v>-0.24404532988524197</v>
      </c>
      <c r="Q72" s="2">
        <f t="shared" si="21"/>
        <v>-0.39851113651802672</v>
      </c>
      <c r="R72" s="2">
        <f t="shared" si="22"/>
        <v>-0.33853118851625652</v>
      </c>
      <c r="S72" s="2">
        <f t="shared" si="23"/>
        <v>-0.43592307962241639</v>
      </c>
      <c r="T72" s="2">
        <f t="shared" si="24"/>
        <v>-0.22775557961741033</v>
      </c>
      <c r="V72" s="13">
        <f t="shared" si="25"/>
        <v>41609</v>
      </c>
      <c r="W72" s="81">
        <f t="shared" si="26"/>
        <v>3.8242601021323708E-2</v>
      </c>
      <c r="X72" s="81">
        <f t="shared" si="26"/>
        <v>0.54575370912045651</v>
      </c>
      <c r="Y72" s="81">
        <f t="shared" si="26"/>
        <v>-6.3270887736904036E-2</v>
      </c>
      <c r="Z72" s="81">
        <f t="shared" si="26"/>
        <v>0.53237252610761754</v>
      </c>
      <c r="AA72" s="81">
        <f t="shared" si="18"/>
        <v>1.5093861970628897</v>
      </c>
      <c r="AC72" s="20"/>
      <c r="AD72" s="21"/>
      <c r="AE72" s="21"/>
      <c r="AF72" s="21"/>
      <c r="AG72" s="2"/>
      <c r="AH72" s="2"/>
    </row>
    <row r="73" spans="8:34">
      <c r="H73" s="141">
        <v>41259</v>
      </c>
      <c r="I73" s="80">
        <v>2355.8649999999998</v>
      </c>
      <c r="J73" s="80">
        <v>1390.48</v>
      </c>
      <c r="K73" s="80">
        <v>1218.72</v>
      </c>
      <c r="L73" s="80">
        <v>1328.06</v>
      </c>
      <c r="M73" s="80">
        <v>1040.8599999999999</v>
      </c>
      <c r="O73" s="13">
        <f t="shared" si="19"/>
        <v>41259</v>
      </c>
      <c r="P73" s="2">
        <f t="shared" si="20"/>
        <v>-0.20733432725038614</v>
      </c>
      <c r="Q73" s="2">
        <f t="shared" si="21"/>
        <v>-0.38011722706866613</v>
      </c>
      <c r="R73" s="2">
        <f t="shared" si="22"/>
        <v>-0.32475162714623451</v>
      </c>
      <c r="S73" s="2">
        <f t="shared" si="23"/>
        <v>-0.41745622346211886</v>
      </c>
      <c r="T73" s="2">
        <f t="shared" si="24"/>
        <v>-0.20170987446675714</v>
      </c>
      <c r="V73" s="13">
        <f t="shared" si="25"/>
        <v>41616</v>
      </c>
      <c r="W73" s="81">
        <f t="shared" si="26"/>
        <v>4.3922629355482856E-2</v>
      </c>
      <c r="X73" s="81">
        <f t="shared" si="26"/>
        <v>0.46080810335090527</v>
      </c>
      <c r="Y73" s="81">
        <f t="shared" si="26"/>
        <v>-7.6886151636572642E-2</v>
      </c>
      <c r="Z73" s="81">
        <f t="shared" si="26"/>
        <v>0.45151070322699183</v>
      </c>
      <c r="AA73" s="81">
        <f t="shared" si="18"/>
        <v>1.3046977431275528</v>
      </c>
      <c r="AC73" s="20"/>
      <c r="AD73" s="21"/>
      <c r="AE73" s="21"/>
      <c r="AF73" s="21"/>
      <c r="AG73" s="2"/>
      <c r="AH73" s="2"/>
    </row>
    <row r="74" spans="8:34">
      <c r="H74" s="141">
        <v>41266</v>
      </c>
      <c r="I74" s="80">
        <v>2372.002</v>
      </c>
      <c r="J74" s="80">
        <v>1398.83</v>
      </c>
      <c r="K74" s="80">
        <v>1204.52</v>
      </c>
      <c r="L74" s="80">
        <v>1338.26</v>
      </c>
      <c r="M74" s="80">
        <v>1064.08</v>
      </c>
      <c r="O74" s="13">
        <f t="shared" si="19"/>
        <v>41266</v>
      </c>
      <c r="P74" s="2">
        <f t="shared" si="20"/>
        <v>-0.20190479458991506</v>
      </c>
      <c r="Q74" s="2">
        <f t="shared" si="21"/>
        <v>-0.37639475630031527</v>
      </c>
      <c r="R74" s="2">
        <f t="shared" si="22"/>
        <v>-0.33261933005955635</v>
      </c>
      <c r="S74" s="2">
        <f t="shared" si="23"/>
        <v>-0.41298206828788997</v>
      </c>
      <c r="T74" s="2">
        <f t="shared" si="24"/>
        <v>-0.18390123861286523</v>
      </c>
      <c r="V74" s="13">
        <f t="shared" si="25"/>
        <v>41623</v>
      </c>
      <c r="W74" s="81">
        <f t="shared" si="26"/>
        <v>2.4490572591809201E-2</v>
      </c>
      <c r="X74" s="81">
        <f t="shared" si="26"/>
        <v>0.46782635440745968</v>
      </c>
      <c r="Y74" s="81">
        <f t="shared" si="26"/>
        <v>-9.3224377530600644E-2</v>
      </c>
      <c r="Z74" s="81">
        <f t="shared" si="26"/>
        <v>0.44701388608498527</v>
      </c>
      <c r="AA74" s="81">
        <f t="shared" si="18"/>
        <v>1.4029063735695799</v>
      </c>
      <c r="AC74" s="20"/>
      <c r="AD74" s="21"/>
      <c r="AE74" s="21"/>
      <c r="AF74" s="21"/>
      <c r="AG74" s="2"/>
      <c r="AH74" s="2"/>
    </row>
    <row r="75" spans="8:34">
      <c r="H75" s="141">
        <v>41273</v>
      </c>
      <c r="I75" s="80">
        <v>2480.049</v>
      </c>
      <c r="J75" s="80">
        <v>1466.8</v>
      </c>
      <c r="K75" s="80">
        <v>1232.95</v>
      </c>
      <c r="L75" s="80">
        <v>1416.17</v>
      </c>
      <c r="M75" s="80">
        <v>1102.6099999999999</v>
      </c>
      <c r="O75" s="13">
        <f t="shared" si="19"/>
        <v>41273</v>
      </c>
      <c r="P75" s="2">
        <f t="shared" si="20"/>
        <v>-0.16555078111988286</v>
      </c>
      <c r="Q75" s="2">
        <f t="shared" si="21"/>
        <v>-0.34609339844105602</v>
      </c>
      <c r="R75" s="2">
        <f t="shared" si="22"/>
        <v>-0.31686730232534943</v>
      </c>
      <c r="S75" s="2">
        <f t="shared" si="23"/>
        <v>-0.37880741832473597</v>
      </c>
      <c r="T75" s="2">
        <f t="shared" si="24"/>
        <v>-0.15435056077262177</v>
      </c>
      <c r="V75" s="13">
        <f t="shared" si="25"/>
        <v>41630</v>
      </c>
      <c r="W75" s="81">
        <f t="shared" si="26"/>
        <v>-3.0212318888701684E-2</v>
      </c>
      <c r="X75" s="81">
        <f t="shared" si="26"/>
        <v>0.39531139418399208</v>
      </c>
      <c r="Y75" s="81">
        <f t="shared" si="26"/>
        <v>-0.12862401827695191</v>
      </c>
      <c r="Z75" s="81">
        <f t="shared" si="26"/>
        <v>0.37592570457486452</v>
      </c>
      <c r="AA75" s="81">
        <f t="shared" si="18"/>
        <v>1.2689777896016019</v>
      </c>
      <c r="AC75" s="20"/>
      <c r="AD75" s="21"/>
      <c r="AE75" s="21"/>
      <c r="AF75" s="21"/>
      <c r="AG75" s="2"/>
      <c r="AH75" s="2"/>
    </row>
    <row r="76" spans="8:34">
      <c r="H76" s="141">
        <v>41280</v>
      </c>
      <c r="I76" s="80">
        <v>2524.4090000000001</v>
      </c>
      <c r="J76" s="80">
        <v>1474.69</v>
      </c>
      <c r="K76" s="80">
        <v>1240.06</v>
      </c>
      <c r="L76" s="80">
        <v>1428.9</v>
      </c>
      <c r="M76" s="80">
        <v>1088.6300000000001</v>
      </c>
      <c r="O76" s="13">
        <f t="shared" si="19"/>
        <v>41280</v>
      </c>
      <c r="P76" s="2">
        <f t="shared" si="20"/>
        <v>-0.15062520208917729</v>
      </c>
      <c r="Q76" s="2">
        <f t="shared" si="21"/>
        <v>-0.34257599791862614</v>
      </c>
      <c r="R76" s="2">
        <f t="shared" si="22"/>
        <v>-0.31292791023283417</v>
      </c>
      <c r="S76" s="2">
        <f t="shared" si="23"/>
        <v>-0.37322349721023262</v>
      </c>
      <c r="T76" s="2">
        <f t="shared" si="24"/>
        <v>-0.16507255600248416</v>
      </c>
      <c r="V76" s="13">
        <f t="shared" si="25"/>
        <v>41637</v>
      </c>
      <c r="W76" s="81">
        <f t="shared" si="26"/>
        <v>-1.9424394280722734E-2</v>
      </c>
      <c r="X76" s="81">
        <f t="shared" si="26"/>
        <v>0.40824827638083638</v>
      </c>
      <c r="Y76" s="81">
        <f t="shared" si="26"/>
        <v>-0.12862409393159724</v>
      </c>
      <c r="Z76" s="81">
        <f t="shared" si="26"/>
        <v>0.37830070522448156</v>
      </c>
      <c r="AA76" s="81">
        <f t="shared" si="18"/>
        <v>1.3542824680842012</v>
      </c>
      <c r="AC76" s="20"/>
      <c r="AD76" s="21"/>
      <c r="AE76" s="21"/>
      <c r="AF76" s="21"/>
      <c r="AG76" s="2"/>
      <c r="AH76" s="2"/>
    </row>
    <row r="77" spans="8:34">
      <c r="H77" s="141">
        <v>41287</v>
      </c>
      <c r="I77" s="80">
        <v>2483.23</v>
      </c>
      <c r="J77" s="80">
        <v>1537.77</v>
      </c>
      <c r="K77" s="80">
        <v>1232.95</v>
      </c>
      <c r="L77" s="80">
        <v>1492.54</v>
      </c>
      <c r="M77" s="80">
        <v>1196.8399999999999</v>
      </c>
      <c r="O77" s="13">
        <f t="shared" si="19"/>
        <v>41287</v>
      </c>
      <c r="P77" s="2">
        <f t="shared" si="20"/>
        <v>-0.16448048655503444</v>
      </c>
      <c r="Q77" s="2">
        <f t="shared" si="21"/>
        <v>-0.31445462593448503</v>
      </c>
      <c r="R77" s="2">
        <f t="shared" si="22"/>
        <v>-0.31686730232534943</v>
      </c>
      <c r="S77" s="2">
        <f t="shared" si="23"/>
        <v>-0.34530827806435771</v>
      </c>
      <c r="T77" s="2">
        <f t="shared" si="24"/>
        <v>-8.2080631551595395E-2</v>
      </c>
      <c r="V77" s="13">
        <f t="shared" si="25"/>
        <v>41644</v>
      </c>
      <c r="W77" s="81">
        <f t="shared" si="26"/>
        <v>-2.4830276002635987E-2</v>
      </c>
      <c r="X77" s="81">
        <f t="shared" si="26"/>
        <v>0.44401914421106992</v>
      </c>
      <c r="Y77" s="81">
        <f t="shared" si="26"/>
        <v>-0.13679328253325651</v>
      </c>
      <c r="Z77" s="81">
        <f t="shared" si="26"/>
        <v>0.41991811757845587</v>
      </c>
      <c r="AA77" s="81">
        <f t="shared" si="18"/>
        <v>1.4212976700579243</v>
      </c>
      <c r="AC77" s="20"/>
      <c r="AD77" s="21"/>
      <c r="AE77" s="21"/>
      <c r="AF77" s="21"/>
      <c r="AG77" s="2"/>
      <c r="AH77" s="2"/>
    </row>
    <row r="78" spans="8:34">
      <c r="H78" s="141">
        <v>41294</v>
      </c>
      <c r="I78" s="80">
        <v>2595.4389999999999</v>
      </c>
      <c r="J78" s="80">
        <v>1586.96</v>
      </c>
      <c r="K78" s="80">
        <v>1275.5899999999999</v>
      </c>
      <c r="L78" s="80">
        <v>1539.03</v>
      </c>
      <c r="M78" s="80">
        <v>1236.1199999999999</v>
      </c>
      <c r="O78" s="13">
        <f t="shared" si="19"/>
        <v>41294</v>
      </c>
      <c r="P78" s="2">
        <f t="shared" si="20"/>
        <v>-0.12672610654023675</v>
      </c>
      <c r="Q78" s="2">
        <f t="shared" si="21"/>
        <v>-0.29252548376739718</v>
      </c>
      <c r="R78" s="2">
        <f t="shared" si="22"/>
        <v>-0.29324203104196644</v>
      </c>
      <c r="S78" s="2">
        <f t="shared" si="23"/>
        <v>-0.32491578060848514</v>
      </c>
      <c r="T78" s="2">
        <f t="shared" si="24"/>
        <v>-5.1954739374985959E-2</v>
      </c>
      <c r="V78" s="13">
        <f t="shared" si="25"/>
        <v>41651</v>
      </c>
      <c r="W78" s="81">
        <f t="shared" si="26"/>
        <v>-6.1409266836603527E-2</v>
      </c>
      <c r="X78" s="81">
        <f t="shared" si="26"/>
        <v>0.40097920033086876</v>
      </c>
      <c r="Y78" s="81">
        <f t="shared" si="26"/>
        <v>-0.18308507387562645</v>
      </c>
      <c r="Z78" s="81">
        <f t="shared" si="26"/>
        <v>0.36318074723706117</v>
      </c>
      <c r="AA78" s="81">
        <f t="shared" si="18"/>
        <v>1.4557177385652151</v>
      </c>
      <c r="AC78" s="20"/>
      <c r="AD78" s="21"/>
      <c r="AE78" s="21"/>
      <c r="AF78" s="21"/>
      <c r="AG78" s="2"/>
      <c r="AH78" s="2"/>
    </row>
    <row r="79" spans="8:34">
      <c r="H79" s="141">
        <v>41301</v>
      </c>
      <c r="I79" s="80">
        <v>2571.674</v>
      </c>
      <c r="J79" s="80">
        <v>1543.41</v>
      </c>
      <c r="K79" s="80">
        <v>1229.3900000000001</v>
      </c>
      <c r="L79" s="80">
        <v>1500.84</v>
      </c>
      <c r="M79" s="80">
        <v>1200.1500000000001</v>
      </c>
      <c r="O79" s="13">
        <f t="shared" si="19"/>
        <v>41301</v>
      </c>
      <c r="P79" s="2">
        <f t="shared" si="20"/>
        <v>-0.13472219278155129</v>
      </c>
      <c r="Q79" s="2">
        <f t="shared" si="21"/>
        <v>-0.31194028639753901</v>
      </c>
      <c r="R79" s="2">
        <f t="shared" si="22"/>
        <v>-0.31883976868953423</v>
      </c>
      <c r="S79" s="2">
        <f t="shared" si="23"/>
        <v>-0.34166754395199506</v>
      </c>
      <c r="T79" s="2">
        <f t="shared" si="24"/>
        <v>-7.9542018947099891E-2</v>
      </c>
      <c r="V79" s="13">
        <f t="shared" si="25"/>
        <v>41658</v>
      </c>
      <c r="W79" s="81">
        <f t="shared" si="26"/>
        <v>-7.2631824505301701E-2</v>
      </c>
      <c r="X79" s="81">
        <f t="shared" si="26"/>
        <v>0.41364782821135115</v>
      </c>
      <c r="Y79" s="81">
        <f t="shared" si="26"/>
        <v>-0.18580811152463106</v>
      </c>
      <c r="Z79" s="81">
        <f t="shared" si="26"/>
        <v>0.37032653693776951</v>
      </c>
      <c r="AA79" s="81">
        <f t="shared" si="18"/>
        <v>1.5127543819206242</v>
      </c>
      <c r="AC79" s="20"/>
      <c r="AD79" s="21"/>
      <c r="AE79" s="21"/>
      <c r="AF79" s="21"/>
      <c r="AG79" s="2"/>
      <c r="AH79" s="2"/>
    </row>
    <row r="80" spans="8:34">
      <c r="H80" s="141">
        <v>41308</v>
      </c>
      <c r="I80" s="80">
        <v>2743.3240000000001</v>
      </c>
      <c r="J80" s="80">
        <v>1595.74</v>
      </c>
      <c r="K80" s="80">
        <v>1293.3499999999999</v>
      </c>
      <c r="L80" s="80">
        <v>1553.42</v>
      </c>
      <c r="M80" s="80">
        <v>1208.28</v>
      </c>
      <c r="O80" s="13">
        <f t="shared" si="19"/>
        <v>41308</v>
      </c>
      <c r="P80" s="2">
        <f t="shared" si="20"/>
        <v>-7.6968007916344061E-2</v>
      </c>
      <c r="Q80" s="2">
        <f t="shared" si="21"/>
        <v>-0.28861131689959829</v>
      </c>
      <c r="R80" s="2">
        <f t="shared" si="22"/>
        <v>-0.28340186176445981</v>
      </c>
      <c r="S80" s="2">
        <f t="shared" si="23"/>
        <v>-0.31860371267150933</v>
      </c>
      <c r="T80" s="2">
        <f t="shared" si="24"/>
        <v>-7.3306695540892419E-2</v>
      </c>
      <c r="V80" s="13">
        <f t="shared" si="25"/>
        <v>41665</v>
      </c>
      <c r="W80" s="81">
        <f t="shared" si="26"/>
        <v>-4.4029478423299517E-2</v>
      </c>
      <c r="X80" s="81">
        <f t="shared" si="26"/>
        <v>0.5180757477064879</v>
      </c>
      <c r="Y80" s="81">
        <f t="shared" si="26"/>
        <v>-0.17491588527396718</v>
      </c>
      <c r="Z80" s="81">
        <f t="shared" si="26"/>
        <v>0.48295111187155171</v>
      </c>
      <c r="AA80" s="81">
        <f t="shared" si="18"/>
        <v>1.7349111317225514</v>
      </c>
      <c r="AC80" s="20"/>
      <c r="AD80" s="21"/>
      <c r="AE80" s="21"/>
      <c r="AF80" s="21"/>
      <c r="AG80" s="2"/>
      <c r="AH80" s="2"/>
    </row>
    <row r="81" spans="8:34">
      <c r="H81" s="141">
        <v>41315</v>
      </c>
      <c r="I81" s="80">
        <v>2771.7249999999999</v>
      </c>
      <c r="J81" s="80">
        <v>1634.8425999999999</v>
      </c>
      <c r="K81" s="80">
        <v>1328.8815</v>
      </c>
      <c r="L81" s="80">
        <v>1570.749</v>
      </c>
      <c r="M81" s="80">
        <v>1309.2184999999999</v>
      </c>
      <c r="O81" s="13">
        <f t="shared" si="19"/>
        <v>41315</v>
      </c>
      <c r="P81" s="2">
        <f t="shared" si="20"/>
        <v>-6.7412070809692581E-2</v>
      </c>
      <c r="Q81" s="2">
        <f t="shared" si="21"/>
        <v>-0.27117918690360787</v>
      </c>
      <c r="R81" s="2">
        <f t="shared" si="22"/>
        <v>-0.263715151478214</v>
      </c>
      <c r="S81" s="2">
        <f t="shared" si="23"/>
        <v>-0.31100247394462577</v>
      </c>
      <c r="T81" s="2">
        <f t="shared" si="24"/>
        <v>4.1083341808159091E-3</v>
      </c>
      <c r="V81" s="13">
        <f t="shared" si="25"/>
        <v>41672</v>
      </c>
      <c r="W81" s="81">
        <f t="shared" si="26"/>
        <v>-6.2431356923564274E-2</v>
      </c>
      <c r="X81" s="81">
        <f t="shared" si="26"/>
        <v>0.5387750344212745</v>
      </c>
      <c r="Y81" s="81">
        <f t="shared" si="26"/>
        <v>-0.18308507387562645</v>
      </c>
      <c r="Z81" s="81">
        <f t="shared" si="26"/>
        <v>0.48981626692219593</v>
      </c>
      <c r="AA81" s="81">
        <f t="shared" si="18"/>
        <v>1.8735723885883782</v>
      </c>
      <c r="AC81" s="20"/>
      <c r="AD81" s="21"/>
      <c r="AE81" s="21"/>
      <c r="AF81" s="21"/>
      <c r="AG81" s="2"/>
      <c r="AH81" s="2"/>
    </row>
    <row r="82" spans="8:34">
      <c r="H82" s="141">
        <v>41329</v>
      </c>
      <c r="I82" s="80">
        <v>2596.6039999999998</v>
      </c>
      <c r="J82" s="80">
        <v>1616.8911000000001</v>
      </c>
      <c r="K82" s="80">
        <v>1257.8224</v>
      </c>
      <c r="L82" s="80">
        <v>1570.348</v>
      </c>
      <c r="M82" s="80">
        <v>1298.5651</v>
      </c>
      <c r="O82" s="13">
        <f t="shared" si="19"/>
        <v>41329</v>
      </c>
      <c r="P82" s="2">
        <f t="shared" si="20"/>
        <v>-0.12633412503503449</v>
      </c>
      <c r="Q82" s="2">
        <f t="shared" si="21"/>
        <v>-0.27918205325067991</v>
      </c>
      <c r="R82" s="2">
        <f t="shared" si="22"/>
        <v>-0.30308641120272239</v>
      </c>
      <c r="S82" s="2">
        <f t="shared" si="23"/>
        <v>-0.31117836965294599</v>
      </c>
      <c r="T82" s="2">
        <f t="shared" si="24"/>
        <v>-4.0623170339063597E-3</v>
      </c>
      <c r="V82" s="13">
        <f t="shared" si="25"/>
        <v>41679</v>
      </c>
      <c r="W82" s="81">
        <f t="shared" si="26"/>
        <v>-5.8160374065389875E-2</v>
      </c>
      <c r="X82" s="81">
        <f t="shared" si="26"/>
        <v>0.58446672529296828</v>
      </c>
      <c r="Y82" s="81">
        <f t="shared" si="26"/>
        <v>-0.1749159609286125</v>
      </c>
      <c r="Z82" s="81">
        <f t="shared" si="26"/>
        <v>0.53522024822974279</v>
      </c>
      <c r="AA82" s="81">
        <f t="shared" si="18"/>
        <v>1.9750781806906388</v>
      </c>
      <c r="AC82" s="20"/>
      <c r="AD82" s="21"/>
      <c r="AE82" s="21"/>
      <c r="AF82" s="21"/>
      <c r="AG82" s="2"/>
      <c r="AH82" s="2"/>
    </row>
    <row r="83" spans="8:34">
      <c r="H83" s="141">
        <v>41336</v>
      </c>
      <c r="I83" s="80">
        <v>2668.8359999999998</v>
      </c>
      <c r="J83" s="80">
        <v>1663.2194</v>
      </c>
      <c r="K83" s="80">
        <v>1254.2692</v>
      </c>
      <c r="L83" s="80">
        <v>1625.1085</v>
      </c>
      <c r="M83" s="80">
        <v>1346.3202000000001</v>
      </c>
      <c r="O83" s="13">
        <f t="shared" si="19"/>
        <v>41336</v>
      </c>
      <c r="P83" s="2">
        <f t="shared" si="20"/>
        <v>-0.10203059878287235</v>
      </c>
      <c r="Q83" s="2">
        <f t="shared" si="21"/>
        <v>-0.25852867091566278</v>
      </c>
      <c r="R83" s="2">
        <f t="shared" si="22"/>
        <v>-0.30505510993452634</v>
      </c>
      <c r="S83" s="2">
        <f t="shared" si="23"/>
        <v>-0.28715807804330284</v>
      </c>
      <c r="T83" s="2">
        <f t="shared" si="24"/>
        <v>3.2563573838884086E-2</v>
      </c>
      <c r="V83" s="13">
        <f t="shared" si="25"/>
        <v>41686</v>
      </c>
      <c r="W83" s="81">
        <f t="shared" si="26"/>
        <v>-2.2788649989698317E-2</v>
      </c>
      <c r="X83" s="81">
        <f t="shared" si="26"/>
        <v>0.60798287890086744</v>
      </c>
      <c r="Y83" s="81">
        <f t="shared" si="26"/>
        <v>-0.15152097233771111</v>
      </c>
      <c r="Z83" s="81">
        <f t="shared" si="26"/>
        <v>0.57928781695158538</v>
      </c>
      <c r="AA83" s="81">
        <f t="shared" si="18"/>
        <v>1.8861964609983333</v>
      </c>
      <c r="AC83" s="20"/>
      <c r="AD83" s="21"/>
      <c r="AE83" s="21"/>
      <c r="AF83" s="21"/>
      <c r="AG83" s="2"/>
      <c r="AH83" s="2"/>
    </row>
    <row r="84" spans="8:34">
      <c r="H84" s="141">
        <v>41343</v>
      </c>
      <c r="I84" s="80">
        <v>2606.9270000000001</v>
      </c>
      <c r="J84" s="80">
        <v>1688.0717999999999</v>
      </c>
      <c r="K84" s="80">
        <v>1236.5033000000001</v>
      </c>
      <c r="L84" s="80">
        <v>1664.7403999999999</v>
      </c>
      <c r="M84" s="80">
        <v>1352.8921</v>
      </c>
      <c r="O84" s="13">
        <f t="shared" si="19"/>
        <v>41343</v>
      </c>
      <c r="P84" s="2">
        <f t="shared" si="20"/>
        <v>-0.12286079878764999</v>
      </c>
      <c r="Q84" s="2">
        <f t="shared" si="21"/>
        <v>-0.24744934965537946</v>
      </c>
      <c r="R84" s="2">
        <f t="shared" si="22"/>
        <v>-0.31489854818718699</v>
      </c>
      <c r="S84" s="2">
        <f t="shared" si="23"/>
        <v>-0.26977383584236947</v>
      </c>
      <c r="T84" s="2">
        <f t="shared" si="24"/>
        <v>3.7603908635102323E-2</v>
      </c>
      <c r="V84" s="13">
        <f t="shared" si="25"/>
        <v>41693</v>
      </c>
      <c r="W84" s="81">
        <f t="shared" si="26"/>
        <v>-3.6104768278001798E-2</v>
      </c>
      <c r="X84" s="81">
        <f t="shared" si="26"/>
        <v>0.62804691266081081</v>
      </c>
      <c r="Y84" s="81">
        <f t="shared" si="26"/>
        <v>-0.1247534509677326</v>
      </c>
      <c r="Z84" s="81">
        <f t="shared" si="26"/>
        <v>0.59467441783301256</v>
      </c>
      <c r="AA84" s="81">
        <f t="shared" si="18"/>
        <v>1.9257028136622147</v>
      </c>
      <c r="AC84" s="20"/>
      <c r="AD84" s="21"/>
      <c r="AE84" s="21"/>
      <c r="AF84" s="21"/>
      <c r="AG84" s="2"/>
      <c r="AH84" s="2"/>
    </row>
    <row r="85" spans="8:34">
      <c r="H85" s="141">
        <v>41350</v>
      </c>
      <c r="I85" s="80">
        <v>2539.873</v>
      </c>
      <c r="J85" s="80">
        <v>1660.4752000000001</v>
      </c>
      <c r="K85" s="80">
        <v>1211.6312</v>
      </c>
      <c r="L85" s="80">
        <v>1648.6338000000001</v>
      </c>
      <c r="M85" s="80">
        <v>1294.9096999999999</v>
      </c>
      <c r="O85" s="13">
        <f t="shared" si="19"/>
        <v>41350</v>
      </c>
      <c r="P85" s="2">
        <f t="shared" si="20"/>
        <v>-0.14542211024673302</v>
      </c>
      <c r="Q85" s="2">
        <f t="shared" si="21"/>
        <v>-0.259752048674047</v>
      </c>
      <c r="R85" s="2">
        <f t="shared" si="22"/>
        <v>-0.32867927309073841</v>
      </c>
      <c r="S85" s="2">
        <f t="shared" si="23"/>
        <v>-0.27683887777660809</v>
      </c>
      <c r="T85" s="2">
        <f t="shared" si="24"/>
        <v>-6.8658350141096447E-3</v>
      </c>
      <c r="V85" s="13">
        <f t="shared" si="25"/>
        <v>41700</v>
      </c>
      <c r="W85" s="81">
        <f t="shared" si="26"/>
        <v>-7.2426214546117196E-2</v>
      </c>
      <c r="X85" s="81">
        <f t="shared" si="26"/>
        <v>0.55279476244913961</v>
      </c>
      <c r="Y85" s="81">
        <f t="shared" si="26"/>
        <v>-0.14776562705331442</v>
      </c>
      <c r="Z85" s="81">
        <f t="shared" si="26"/>
        <v>0.54716074622165944</v>
      </c>
      <c r="AA85" s="81">
        <f t="shared" si="18"/>
        <v>1.6119334620979888</v>
      </c>
      <c r="AC85" s="20"/>
      <c r="AD85" s="21"/>
      <c r="AE85" s="21"/>
      <c r="AF85" s="21"/>
      <c r="AG85" s="2"/>
      <c r="AH85" s="2"/>
    </row>
    <row r="86" spans="8:34">
      <c r="H86" s="141">
        <v>41357</v>
      </c>
      <c r="I86" s="80">
        <v>2618.308</v>
      </c>
      <c r="J86" s="80">
        <v>1712.6294</v>
      </c>
      <c r="K86" s="80">
        <v>1236.5034000000001</v>
      </c>
      <c r="L86" s="80">
        <v>1699.6998000000001</v>
      </c>
      <c r="M86" s="80">
        <v>1353.4558</v>
      </c>
      <c r="O86" s="13">
        <f t="shared" si="19"/>
        <v>41357</v>
      </c>
      <c r="P86" s="2">
        <f t="shared" si="20"/>
        <v>-0.1190314927698759</v>
      </c>
      <c r="Q86" s="2">
        <f t="shared" si="21"/>
        <v>-0.2365014516744387</v>
      </c>
      <c r="R86" s="2">
        <f t="shared" si="22"/>
        <v>-0.31489849278082849</v>
      </c>
      <c r="S86" s="2">
        <f t="shared" si="23"/>
        <v>-0.25443915148963048</v>
      </c>
      <c r="T86" s="2">
        <f t="shared" si="24"/>
        <v>3.8036239730315113E-2</v>
      </c>
      <c r="V86" s="13">
        <f t="shared" si="25"/>
        <v>41707</v>
      </c>
      <c r="W86" s="81">
        <f t="shared" si="26"/>
        <v>-7.6944099632711649E-2</v>
      </c>
      <c r="X86" s="81">
        <f t="shared" si="26"/>
        <v>0.59730224221687367</v>
      </c>
      <c r="Y86" s="81">
        <f t="shared" si="26"/>
        <v>-0.10136065636154568</v>
      </c>
      <c r="Z86" s="81">
        <f t="shared" si="26"/>
        <v>0.58907491705886872</v>
      </c>
      <c r="AA86" s="81">
        <f t="shared" si="18"/>
        <v>1.6661353970989232</v>
      </c>
      <c r="AC86" s="20"/>
      <c r="AD86" s="21"/>
      <c r="AE86" s="21"/>
      <c r="AF86" s="21"/>
      <c r="AG86" s="2"/>
      <c r="AH86" s="2"/>
    </row>
    <row r="87" spans="8:34">
      <c r="H87" s="141">
        <v>41364</v>
      </c>
      <c r="I87" s="80">
        <v>2495.0830000000001</v>
      </c>
      <c r="J87" s="80">
        <v>1685.3153</v>
      </c>
      <c r="K87" s="80">
        <v>1254.2692999999999</v>
      </c>
      <c r="L87" s="80">
        <v>1635.3664000000001</v>
      </c>
      <c r="M87" s="80">
        <v>1423.4292</v>
      </c>
      <c r="O87" s="13">
        <f t="shared" si="19"/>
        <v>41364</v>
      </c>
      <c r="P87" s="2">
        <f t="shared" si="20"/>
        <v>-0.16049236914631138</v>
      </c>
      <c r="Q87" s="2">
        <f t="shared" si="21"/>
        <v>-0.24867821081381769</v>
      </c>
      <c r="R87" s="2">
        <f t="shared" si="22"/>
        <v>-0.30505505452816783</v>
      </c>
      <c r="S87" s="2">
        <f t="shared" si="23"/>
        <v>-0.2826585254588202</v>
      </c>
      <c r="T87" s="2">
        <f t="shared" si="24"/>
        <v>9.1702510189346942E-2</v>
      </c>
      <c r="V87" s="13">
        <f t="shared" si="25"/>
        <v>41714</v>
      </c>
      <c r="W87" s="81">
        <f t="shared" si="26"/>
        <v>-9.6322519015728636E-2</v>
      </c>
      <c r="X87" s="81">
        <f t="shared" si="26"/>
        <v>0.50838150586336184</v>
      </c>
      <c r="Y87" s="81">
        <f t="shared" si="26"/>
        <v>-0.14805008851971779</v>
      </c>
      <c r="Z87" s="81">
        <f t="shared" si="26"/>
        <v>0.49609463437475965</v>
      </c>
      <c r="AA87" s="81">
        <f t="shared" si="18"/>
        <v>1.5388737646929243</v>
      </c>
      <c r="AC87" s="20"/>
      <c r="AD87" s="21"/>
      <c r="AE87" s="21"/>
      <c r="AF87" s="21"/>
      <c r="AG87" s="2"/>
      <c r="AH87" s="2"/>
    </row>
    <row r="88" spans="8:34">
      <c r="H88" s="141">
        <v>41371</v>
      </c>
      <c r="I88" s="80">
        <v>2483.547</v>
      </c>
      <c r="J88" s="80">
        <v>1657.2691</v>
      </c>
      <c r="K88" s="80">
        <v>1300.4606000000001</v>
      </c>
      <c r="L88" s="80">
        <v>1590.4827</v>
      </c>
      <c r="M88" s="80">
        <v>1384.4946</v>
      </c>
      <c r="O88" s="13">
        <f t="shared" si="19"/>
        <v>41371</v>
      </c>
      <c r="P88" s="2">
        <f t="shared" si="20"/>
        <v>-0.16437382720984206</v>
      </c>
      <c r="Q88" s="2">
        <f t="shared" si="21"/>
        <v>-0.26118134370762902</v>
      </c>
      <c r="R88" s="2">
        <f t="shared" si="22"/>
        <v>-0.27946213723379321</v>
      </c>
      <c r="S88" s="2">
        <f t="shared" si="23"/>
        <v>-0.30234643120328464</v>
      </c>
      <c r="T88" s="2">
        <f t="shared" si="24"/>
        <v>6.1841523388445063E-2</v>
      </c>
      <c r="V88" s="13">
        <f t="shared" si="25"/>
        <v>41721</v>
      </c>
      <c r="W88" s="81">
        <f t="shared" si="26"/>
        <v>-8.1013729466674289E-2</v>
      </c>
      <c r="X88" s="81">
        <f t="shared" si="26"/>
        <v>0.54960421349295618</v>
      </c>
      <c r="Y88" s="81">
        <f t="shared" si="26"/>
        <v>-0.13750723542114196</v>
      </c>
      <c r="Z88" s="81">
        <f t="shared" si="26"/>
        <v>0.54190750809622967</v>
      </c>
      <c r="AA88" s="81">
        <f t="shared" si="18"/>
        <v>1.5986088882923477</v>
      </c>
      <c r="AC88" s="20"/>
      <c r="AD88" s="21"/>
      <c r="AE88" s="21"/>
      <c r="AF88" s="21"/>
      <c r="AG88" s="2"/>
      <c r="AH88" s="2"/>
    </row>
    <row r="89" spans="8:34">
      <c r="H89" s="141">
        <v>41378</v>
      </c>
      <c r="I89" s="80">
        <v>2462.1120000000001</v>
      </c>
      <c r="J89" s="80">
        <v>1657.8757000000001</v>
      </c>
      <c r="K89" s="80">
        <v>1240.0567000000001</v>
      </c>
      <c r="L89" s="80">
        <v>1608.8678</v>
      </c>
      <c r="M89" s="80">
        <v>1392.4707000000001</v>
      </c>
      <c r="O89" s="13">
        <f t="shared" si="19"/>
        <v>41378</v>
      </c>
      <c r="P89" s="2">
        <f t="shared" si="20"/>
        <v>-0.17158595044075209</v>
      </c>
      <c r="Q89" s="2">
        <f t="shared" si="21"/>
        <v>-0.26091091846594261</v>
      </c>
      <c r="R89" s="2">
        <f t="shared" si="22"/>
        <v>-0.31292973864266604</v>
      </c>
      <c r="S89" s="2">
        <f t="shared" si="23"/>
        <v>-0.29428194195880275</v>
      </c>
      <c r="T89" s="2">
        <f t="shared" si="24"/>
        <v>6.795881281283056E-2</v>
      </c>
      <c r="V89" s="13">
        <f t="shared" si="25"/>
        <v>41728</v>
      </c>
      <c r="W89" s="81">
        <f t="shared" si="26"/>
        <v>-8.3922493133563925E-2</v>
      </c>
      <c r="X89" s="81">
        <f t="shared" si="26"/>
        <v>0.46781921231647683</v>
      </c>
      <c r="Y89" s="81">
        <f t="shared" si="26"/>
        <v>-0.14890869308945509</v>
      </c>
      <c r="Z89" s="81">
        <f t="shared" si="26"/>
        <v>0.45890348073581722</v>
      </c>
      <c r="AA89" s="81">
        <f t="shared" si="18"/>
        <v>1.4170218328117947</v>
      </c>
      <c r="AC89" s="20"/>
      <c r="AD89" s="21"/>
      <c r="AE89" s="21"/>
      <c r="AF89" s="21"/>
      <c r="AG89" s="2"/>
      <c r="AH89" s="2"/>
    </row>
    <row r="90" spans="8:34">
      <c r="H90" s="141">
        <v>41385</v>
      </c>
      <c r="I90" s="80">
        <v>2533.8270000000002</v>
      </c>
      <c r="J90" s="80">
        <v>1707.3163999999999</v>
      </c>
      <c r="K90" s="80">
        <v>1254.2693999999999</v>
      </c>
      <c r="L90" s="80">
        <v>1653.2248</v>
      </c>
      <c r="M90" s="80">
        <v>1473.9304999999999</v>
      </c>
      <c r="O90" s="13">
        <f t="shared" si="19"/>
        <v>41385</v>
      </c>
      <c r="P90" s="2">
        <f t="shared" si="20"/>
        <v>-0.1474563764960487</v>
      </c>
      <c r="Q90" s="2">
        <f t="shared" si="21"/>
        <v>-0.2388700130148278</v>
      </c>
      <c r="R90" s="2">
        <f t="shared" si="22"/>
        <v>-0.30505499912180922</v>
      </c>
      <c r="S90" s="2">
        <f t="shared" si="23"/>
        <v>-0.27482506930554107</v>
      </c>
      <c r="T90" s="2">
        <f t="shared" si="24"/>
        <v>0.13043460587617495</v>
      </c>
      <c r="V90" s="13">
        <f t="shared" si="25"/>
        <v>41735</v>
      </c>
      <c r="W90" s="81">
        <f t="shared" si="26"/>
        <v>-6.9658781120323088E-2</v>
      </c>
      <c r="X90" s="81">
        <f t="shared" si="26"/>
        <v>0.50097568170439355</v>
      </c>
      <c r="Y90" s="81">
        <f t="shared" si="26"/>
        <v>-0.15181262099542003</v>
      </c>
      <c r="Z90" s="81">
        <f t="shared" si="26"/>
        <v>0.50037831043282632</v>
      </c>
      <c r="AA90" s="81">
        <f t="shared" si="18"/>
        <v>1.4562922440060135</v>
      </c>
      <c r="AC90" s="20"/>
      <c r="AD90" s="21"/>
      <c r="AE90" s="21"/>
      <c r="AF90" s="21"/>
      <c r="AG90" s="2"/>
      <c r="AH90" s="2"/>
    </row>
    <row r="91" spans="8:34">
      <c r="H91" s="141">
        <v>41392</v>
      </c>
      <c r="I91" s="80">
        <v>2447.306</v>
      </c>
      <c r="J91" s="80">
        <v>1714.5174999999999</v>
      </c>
      <c r="K91" s="80">
        <v>1268.4820999999999</v>
      </c>
      <c r="L91" s="80">
        <v>1633.0542</v>
      </c>
      <c r="M91" s="80">
        <v>1568.7478000000001</v>
      </c>
      <c r="O91" s="13">
        <f t="shared" si="19"/>
        <v>41392</v>
      </c>
      <c r="P91" s="2">
        <f t="shared" si="20"/>
        <v>-0.17656764843733974</v>
      </c>
      <c r="Q91" s="2">
        <f t="shared" si="21"/>
        <v>-0.23565972747590902</v>
      </c>
      <c r="R91" s="2">
        <f t="shared" si="22"/>
        <v>-0.2971802596009524</v>
      </c>
      <c r="S91" s="2">
        <f t="shared" si="23"/>
        <v>-0.28367275502684497</v>
      </c>
      <c r="T91" s="2">
        <f t="shared" si="24"/>
        <v>0.20315496627019836</v>
      </c>
      <c r="V91" s="13">
        <f t="shared" si="25"/>
        <v>41742</v>
      </c>
      <c r="W91" s="81">
        <f t="shared" si="26"/>
        <v>-3.3392249313356381E-2</v>
      </c>
      <c r="X91" s="81">
        <f t="shared" si="26"/>
        <v>0.54773613079645389</v>
      </c>
      <c r="Y91" s="81">
        <f t="shared" si="26"/>
        <v>-0.12953800204706334</v>
      </c>
      <c r="Z91" s="81">
        <f t="shared" si="26"/>
        <v>0.55383687931071002</v>
      </c>
      <c r="AA91" s="81">
        <f t="shared" si="18"/>
        <v>1.5007643018951358</v>
      </c>
      <c r="AC91" s="20"/>
      <c r="AD91" s="21"/>
      <c r="AE91" s="21"/>
      <c r="AF91" s="21"/>
      <c r="AG91" s="2"/>
      <c r="AH91" s="2"/>
    </row>
    <row r="92" spans="8:34">
      <c r="H92" s="141">
        <v>41399</v>
      </c>
      <c r="I92" s="80">
        <v>2492.9119999999998</v>
      </c>
      <c r="J92" s="80">
        <v>1784.6947</v>
      </c>
      <c r="K92" s="80">
        <v>1293.3543</v>
      </c>
      <c r="L92" s="80">
        <v>1699.6795999999999</v>
      </c>
      <c r="M92" s="80">
        <v>1666.8018999999999</v>
      </c>
      <c r="O92" s="13">
        <f t="shared" si="19"/>
        <v>41399</v>
      </c>
      <c r="P92" s="2">
        <f t="shared" si="20"/>
        <v>-0.16122283425171413</v>
      </c>
      <c r="Q92" s="2">
        <f t="shared" si="21"/>
        <v>-0.20437438908013428</v>
      </c>
      <c r="R92" s="2">
        <f t="shared" si="22"/>
        <v>-0.28339947929104237</v>
      </c>
      <c r="S92" s="2">
        <f t="shared" si="23"/>
        <v>-0.25444801207144618</v>
      </c>
      <c r="T92" s="2">
        <f t="shared" si="24"/>
        <v>0.2783577983494876</v>
      </c>
      <c r="V92" s="13">
        <f t="shared" si="25"/>
        <v>41749</v>
      </c>
      <c r="W92" s="81">
        <f t="shared" si="26"/>
        <v>-5.3053754872062209E-2</v>
      </c>
      <c r="X92" s="81">
        <f t="shared" si="26"/>
        <v>0.56314581456759827</v>
      </c>
      <c r="Y92" s="81">
        <f t="shared" si="26"/>
        <v>-0.13391000834546396</v>
      </c>
      <c r="Z92" s="81">
        <f t="shared" si="26"/>
        <v>0.5717523235309756</v>
      </c>
      <c r="AA92" s="81">
        <f t="shared" si="18"/>
        <v>1.5321939727788547</v>
      </c>
      <c r="AC92" s="20"/>
      <c r="AD92" s="21"/>
      <c r="AE92" s="21"/>
      <c r="AF92" s="21"/>
      <c r="AG92" s="2"/>
      <c r="AH92" s="2"/>
    </row>
    <row r="93" spans="8:34">
      <c r="H93" s="141">
        <v>41406</v>
      </c>
      <c r="I93" s="80">
        <v>2540.8359999999998</v>
      </c>
      <c r="J93" s="80">
        <v>1861.472</v>
      </c>
      <c r="K93" s="80">
        <v>1300.4606000000001</v>
      </c>
      <c r="L93" s="80">
        <v>1769.0399</v>
      </c>
      <c r="M93" s="80">
        <v>1803.9159</v>
      </c>
      <c r="O93" s="13">
        <f t="shared" si="19"/>
        <v>41406</v>
      </c>
      <c r="P93" s="2">
        <f t="shared" si="20"/>
        <v>-0.14509809463342005</v>
      </c>
      <c r="Q93" s="2">
        <f t="shared" si="21"/>
        <v>-0.17014669387978554</v>
      </c>
      <c r="R93" s="2">
        <f t="shared" si="22"/>
        <v>-0.27946213723379321</v>
      </c>
      <c r="S93" s="2">
        <f t="shared" si="23"/>
        <v>-0.22402362529389064</v>
      </c>
      <c r="T93" s="2">
        <f t="shared" si="24"/>
        <v>0.38351771637147447</v>
      </c>
      <c r="V93" s="13">
        <f t="shared" si="25"/>
        <v>41756</v>
      </c>
      <c r="W93" s="81">
        <f t="shared" si="26"/>
        <v>-7.7170568573262766E-2</v>
      </c>
      <c r="X93" s="81">
        <f t="shared" si="26"/>
        <v>0.45368933883042817</v>
      </c>
      <c r="Y93" s="81">
        <f t="shared" si="26"/>
        <v>-0.15035150283035392</v>
      </c>
      <c r="Z93" s="81">
        <f t="shared" si="26"/>
        <v>0.44672405685236916</v>
      </c>
      <c r="AA93" s="81">
        <f t="shared" si="18"/>
        <v>1.3684996469906325</v>
      </c>
      <c r="AC93" s="20"/>
      <c r="AD93" s="21"/>
      <c r="AE93" s="21"/>
      <c r="AF93" s="21"/>
      <c r="AG93" s="2"/>
      <c r="AH93" s="2"/>
    </row>
    <row r="94" spans="8:34">
      <c r="H94" s="141">
        <v>41413</v>
      </c>
      <c r="I94" s="80">
        <v>2592.0479999999998</v>
      </c>
      <c r="J94" s="80">
        <v>1951.7788</v>
      </c>
      <c r="K94" s="80">
        <v>1318.2265</v>
      </c>
      <c r="L94" s="80">
        <v>1848.24</v>
      </c>
      <c r="M94" s="80">
        <v>1961.4285</v>
      </c>
      <c r="O94" s="13">
        <f t="shared" si="19"/>
        <v>41413</v>
      </c>
      <c r="P94" s="2">
        <f t="shared" si="20"/>
        <v>-0.127867058715465</v>
      </c>
      <c r="Q94" s="2">
        <f t="shared" si="21"/>
        <v>-0.12988748152250218</v>
      </c>
      <c r="R94" s="2">
        <f t="shared" si="22"/>
        <v>-0.26961869898113244</v>
      </c>
      <c r="S94" s="2">
        <f t="shared" si="23"/>
        <v>-0.18928308242972947</v>
      </c>
      <c r="T94" s="2">
        <f t="shared" si="24"/>
        <v>0.50432239060918893</v>
      </c>
      <c r="V94" s="13">
        <f t="shared" si="25"/>
        <v>41763</v>
      </c>
      <c r="W94" s="81">
        <f t="shared" si="26"/>
        <v>-8.1072900862795616E-2</v>
      </c>
      <c r="X94" s="81">
        <f t="shared" si="26"/>
        <v>0.45603987304900517</v>
      </c>
      <c r="Y94" s="81">
        <f t="shared" si="26"/>
        <v>-0.12334786331233139</v>
      </c>
      <c r="Z94" s="81">
        <f t="shared" si="26"/>
        <v>0.42760758694310641</v>
      </c>
      <c r="AA94" s="81">
        <f t="shared" si="18"/>
        <v>1.4548320552167238</v>
      </c>
      <c r="AC94" s="20"/>
      <c r="AD94" s="21"/>
      <c r="AE94" s="21"/>
      <c r="AF94" s="21"/>
      <c r="AG94" s="2"/>
      <c r="AH94" s="2"/>
    </row>
    <row r="95" spans="8:34">
      <c r="H95" s="141">
        <v>41420</v>
      </c>
      <c r="I95" s="80">
        <v>2597.2280000000001</v>
      </c>
      <c r="J95" s="80">
        <v>2006.5083999999999</v>
      </c>
      <c r="K95" s="80">
        <v>1307.5669</v>
      </c>
      <c r="L95" s="80">
        <v>1917.2217000000001</v>
      </c>
      <c r="M95" s="80">
        <v>1999.8361</v>
      </c>
      <c r="O95" s="13">
        <f t="shared" si="19"/>
        <v>41420</v>
      </c>
      <c r="P95" s="2">
        <f t="shared" si="20"/>
        <v>-0.12612417099276296</v>
      </c>
      <c r="Q95" s="2">
        <f t="shared" si="21"/>
        <v>-0.10548875862866502</v>
      </c>
      <c r="R95" s="2">
        <f t="shared" si="22"/>
        <v>-0.27552479517654405</v>
      </c>
      <c r="S95" s="2">
        <f t="shared" si="23"/>
        <v>-0.15902476576481739</v>
      </c>
      <c r="T95" s="2">
        <f t="shared" si="24"/>
        <v>0.53377919346973757</v>
      </c>
      <c r="V95" s="13">
        <f t="shared" si="25"/>
        <v>41770</v>
      </c>
      <c r="W95" s="81">
        <f t="shared" si="26"/>
        <v>-9.1607963533392289E-2</v>
      </c>
      <c r="X95" s="81">
        <f t="shared" si="26"/>
        <v>0.43553787840714597</v>
      </c>
      <c r="Y95" s="81">
        <f t="shared" si="26"/>
        <v>-0.11288770074109022</v>
      </c>
      <c r="Z95" s="81">
        <f t="shared" si="26"/>
        <v>0.40764734751617659</v>
      </c>
      <c r="AA95" s="81">
        <f t="shared" si="18"/>
        <v>1.3819410880633476</v>
      </c>
      <c r="AC95" s="20"/>
      <c r="AD95" s="21"/>
      <c r="AE95" s="21"/>
      <c r="AF95" s="21"/>
      <c r="AG95" s="2"/>
      <c r="AH95" s="2"/>
    </row>
    <row r="96" spans="8:34">
      <c r="H96" s="141">
        <v>41427</v>
      </c>
      <c r="I96" s="80">
        <v>2606.4259999999999</v>
      </c>
      <c r="J96" s="80">
        <v>1990.8839</v>
      </c>
      <c r="K96" s="80">
        <v>1335.9921999999999</v>
      </c>
      <c r="L96" s="80">
        <v>1903.175</v>
      </c>
      <c r="M96" s="80">
        <v>1940.6514</v>
      </c>
      <c r="O96" s="13">
        <f t="shared" si="19"/>
        <v>41427</v>
      </c>
      <c r="P96" s="2">
        <f t="shared" si="20"/>
        <v>-0.12302936765812755</v>
      </c>
      <c r="Q96" s="2">
        <f t="shared" si="21"/>
        <v>-0.11245423701430557</v>
      </c>
      <c r="R96" s="2">
        <f t="shared" si="22"/>
        <v>-0.2597753715411889</v>
      </c>
      <c r="S96" s="2">
        <f t="shared" si="23"/>
        <v>-0.16518624767519396</v>
      </c>
      <c r="T96" s="2">
        <f t="shared" si="24"/>
        <v>0.48838734289170849</v>
      </c>
      <c r="V96" s="13">
        <f t="shared" si="25"/>
        <v>41777</v>
      </c>
      <c r="W96" s="81">
        <f t="shared" si="26"/>
        <v>-8.6482188132686932E-2</v>
      </c>
      <c r="X96" s="81">
        <f t="shared" si="26"/>
        <v>0.42524114549441849</v>
      </c>
      <c r="Y96" s="81">
        <f t="shared" si="26"/>
        <v>-0.1094676568447519</v>
      </c>
      <c r="Z96" s="81">
        <f t="shared" si="26"/>
        <v>0.40536935637522364</v>
      </c>
      <c r="AA96" s="81">
        <f t="shared" si="18"/>
        <v>1.302213235313296</v>
      </c>
      <c r="AC96" s="20"/>
      <c r="AD96" s="21"/>
      <c r="AE96" s="21"/>
      <c r="AF96" s="21"/>
      <c r="AG96" s="2"/>
      <c r="AH96" s="2"/>
    </row>
    <row r="97" spans="8:34">
      <c r="H97" s="141">
        <v>41434</v>
      </c>
      <c r="I97" s="80">
        <v>2484.16</v>
      </c>
      <c r="J97" s="80">
        <v>1874.3806</v>
      </c>
      <c r="K97" s="80">
        <v>1279.1415</v>
      </c>
      <c r="L97" s="80">
        <v>1782.9445000000001</v>
      </c>
      <c r="M97" s="80">
        <v>1834.2539999999999</v>
      </c>
      <c r="O97" s="13">
        <f t="shared" si="19"/>
        <v>41434</v>
      </c>
      <c r="P97" s="2">
        <f t="shared" si="20"/>
        <v>-0.16416757428049533</v>
      </c>
      <c r="Q97" s="2">
        <f t="shared" si="21"/>
        <v>-0.16439197697435615</v>
      </c>
      <c r="R97" s="2">
        <f t="shared" si="22"/>
        <v>-0.2912742742182578</v>
      </c>
      <c r="S97" s="2">
        <f t="shared" si="23"/>
        <v>-0.21792447450608843</v>
      </c>
      <c r="T97" s="2">
        <f t="shared" si="24"/>
        <v>0.40678559644894885</v>
      </c>
      <c r="V97" s="13">
        <f t="shared" si="25"/>
        <v>41784</v>
      </c>
      <c r="W97" s="81">
        <f t="shared" si="26"/>
        <v>-8.5434130742392367E-2</v>
      </c>
      <c r="X97" s="81">
        <f t="shared" si="26"/>
        <v>0.47553371895819563</v>
      </c>
      <c r="Y97" s="81">
        <f t="shared" si="26"/>
        <v>-0.11184737371329423</v>
      </c>
      <c r="Z97" s="81">
        <f t="shared" si="26"/>
        <v>0.46724962985142504</v>
      </c>
      <c r="AA97" s="81">
        <f t="shared" si="18"/>
        <v>1.3666134193315917</v>
      </c>
      <c r="AC97" s="20"/>
      <c r="AD97" s="21"/>
      <c r="AE97" s="21"/>
      <c r="AF97" s="21"/>
      <c r="AG97" s="2"/>
      <c r="AH97" s="2"/>
    </row>
    <row r="98" spans="8:34">
      <c r="H98" s="141">
        <v>41441</v>
      </c>
      <c r="I98" s="80">
        <v>2416.7710000000002</v>
      </c>
      <c r="J98" s="80">
        <v>1889.989</v>
      </c>
      <c r="K98" s="80">
        <v>1268.482</v>
      </c>
      <c r="L98" s="80">
        <v>1776.5451</v>
      </c>
      <c r="M98" s="80">
        <v>1943.1623</v>
      </c>
      <c r="O98" s="13">
        <f t="shared" si="19"/>
        <v>41441</v>
      </c>
      <c r="P98" s="2">
        <f t="shared" si="20"/>
        <v>-0.18684160145137463</v>
      </c>
      <c r="Q98" s="2">
        <f t="shared" si="21"/>
        <v>-0.15743367604732272</v>
      </c>
      <c r="R98" s="2">
        <f t="shared" si="22"/>
        <v>-0.2971803150073109</v>
      </c>
      <c r="S98" s="2">
        <f t="shared" si="23"/>
        <v>-0.22073152437098642</v>
      </c>
      <c r="T98" s="2">
        <f t="shared" si="24"/>
        <v>0.49031308379461702</v>
      </c>
      <c r="V98" s="13">
        <f t="shared" si="25"/>
        <v>41791</v>
      </c>
      <c r="W98" s="81">
        <f t="shared" si="26"/>
        <v>-8.2007298089317393E-2</v>
      </c>
      <c r="X98" s="81">
        <f t="shared" si="26"/>
        <v>0.51759657237293744</v>
      </c>
      <c r="Y98" s="81">
        <f t="shared" si="26"/>
        <v>-9.9693984525144996E-2</v>
      </c>
      <c r="Z98" s="81">
        <f t="shared" si="26"/>
        <v>0.51190072142826781</v>
      </c>
      <c r="AA98" s="81">
        <f t="shared" si="18"/>
        <v>1.4384680296299153</v>
      </c>
      <c r="AC98" s="20"/>
      <c r="AD98" s="21"/>
      <c r="AE98" s="21"/>
      <c r="AF98" s="21"/>
      <c r="AG98" s="2"/>
      <c r="AH98" s="2"/>
    </row>
    <row r="99" spans="8:34">
      <c r="H99" s="141">
        <v>41448</v>
      </c>
      <c r="I99" s="80">
        <v>2317.3939999999998</v>
      </c>
      <c r="J99" s="80">
        <v>1823.5148999999999</v>
      </c>
      <c r="K99" s="80">
        <v>1190.3122000000001</v>
      </c>
      <c r="L99" s="80">
        <v>1732.6826000000001</v>
      </c>
      <c r="M99" s="80">
        <v>1847.8006</v>
      </c>
      <c r="O99" s="13">
        <f t="shared" si="19"/>
        <v>41448</v>
      </c>
      <c r="P99" s="2">
        <f t="shared" si="20"/>
        <v>-0.22027846500715509</v>
      </c>
      <c r="Q99" s="2">
        <f t="shared" si="21"/>
        <v>-0.18706815438294411</v>
      </c>
      <c r="R99" s="2">
        <f t="shared" si="22"/>
        <v>-0.3404913546688445</v>
      </c>
      <c r="S99" s="2">
        <f t="shared" si="23"/>
        <v>-0.2399714882268309</v>
      </c>
      <c r="T99" s="2">
        <f t="shared" si="24"/>
        <v>0.41717519448763674</v>
      </c>
      <c r="V99" s="13">
        <f t="shared" si="25"/>
        <v>41798</v>
      </c>
      <c r="W99" s="81">
        <f t="shared" si="26"/>
        <v>-9.1265280268084892E-2</v>
      </c>
      <c r="X99" s="81">
        <f t="shared" si="26"/>
        <v>0.49994669641271128</v>
      </c>
      <c r="Y99" s="81">
        <f t="shared" si="26"/>
        <v>-0.11585162278079397</v>
      </c>
      <c r="Z99" s="81">
        <f t="shared" si="26"/>
        <v>0.50299723402970975</v>
      </c>
      <c r="AA99" s="81">
        <f t="shared" si="18"/>
        <v>1.3730532571659695</v>
      </c>
      <c r="AC99" s="20"/>
      <c r="AD99" s="21"/>
      <c r="AE99" s="21"/>
      <c r="AF99" s="21"/>
      <c r="AG99" s="2"/>
      <c r="AH99" s="2"/>
    </row>
    <row r="100" spans="8:34">
      <c r="H100" s="141">
        <v>41455</v>
      </c>
      <c r="I100" s="80">
        <v>2200.6390000000001</v>
      </c>
      <c r="J100" s="80">
        <v>1799.0068000000001</v>
      </c>
      <c r="K100" s="80">
        <v>1108.5891999999999</v>
      </c>
      <c r="L100" s="80">
        <v>1724.2181</v>
      </c>
      <c r="M100" s="80">
        <v>1842.0323000000001</v>
      </c>
      <c r="O100" s="13">
        <f t="shared" ref="O100:O131" si="27">H100</f>
        <v>41455</v>
      </c>
      <c r="P100" s="2">
        <f t="shared" si="20"/>
        <v>-0.25956241405426972</v>
      </c>
      <c r="Q100" s="2">
        <f t="shared" si="21"/>
        <v>-0.19799398502220422</v>
      </c>
      <c r="R100" s="2">
        <f t="shared" si="22"/>
        <v>-0.38577109306218205</v>
      </c>
      <c r="S100" s="2">
        <f t="shared" si="23"/>
        <v>-0.24368437905744467</v>
      </c>
      <c r="T100" s="2">
        <f t="shared" si="24"/>
        <v>0.41275118267902333</v>
      </c>
      <c r="V100" s="13">
        <f t="shared" si="25"/>
        <v>41805</v>
      </c>
      <c r="W100" s="81">
        <f t="shared" si="26"/>
        <v>-7.3587932100184439E-2</v>
      </c>
      <c r="X100" s="81">
        <f t="shared" si="26"/>
        <v>0.53778660834352165</v>
      </c>
      <c r="Y100" s="81">
        <f t="shared" si="26"/>
        <v>-0.11905673182977794</v>
      </c>
      <c r="Z100" s="81">
        <f t="shared" si="26"/>
        <v>0.55244663177788977</v>
      </c>
      <c r="AA100" s="81">
        <f t="shared" si="18"/>
        <v>1.4086554405875904</v>
      </c>
      <c r="AC100" s="20"/>
      <c r="AD100" s="21"/>
      <c r="AE100" s="21"/>
      <c r="AF100" s="21"/>
      <c r="AG100" s="2"/>
      <c r="AH100" s="2"/>
    </row>
    <row r="101" spans="8:34">
      <c r="H101" s="141">
        <v>41462</v>
      </c>
      <c r="I101" s="80">
        <v>2226.8490000000002</v>
      </c>
      <c r="J101" s="80">
        <v>1892.0799</v>
      </c>
      <c r="K101" s="80">
        <v>1115.7879</v>
      </c>
      <c r="L101" s="80">
        <v>1803.5866000000001</v>
      </c>
      <c r="M101" s="80">
        <v>2002.9936</v>
      </c>
      <c r="O101" s="13">
        <f t="shared" si="27"/>
        <v>41462</v>
      </c>
      <c r="P101" s="2">
        <f t="shared" ref="P101:P132" si="28">I101/I$4-1</f>
        <v>-0.25074367134924747</v>
      </c>
      <c r="Q101" s="2">
        <f t="shared" ref="Q101:Q132" si="29">J101/J$4-1</f>
        <v>-0.15650154261863469</v>
      </c>
      <c r="R101" s="2">
        <f t="shared" ref="R101:R132" si="30">K101/K$4-1</f>
        <v>-0.38178255552963769</v>
      </c>
      <c r="S101" s="2">
        <f t="shared" ref="S101:S132" si="31">L101/L$4-1</f>
        <v>-0.20886996876864239</v>
      </c>
      <c r="T101" s="2">
        <f t="shared" ref="T101:T132" si="32">M101/M$4-1</f>
        <v>0.53620084582583849</v>
      </c>
      <c r="V101" s="13">
        <f t="shared" si="25"/>
        <v>41812</v>
      </c>
      <c r="W101" s="81">
        <f t="shared" si="26"/>
        <v>-9.040835925806745E-2</v>
      </c>
      <c r="X101" s="81">
        <f t="shared" si="26"/>
        <v>0.52111945789301628</v>
      </c>
      <c r="Y101" s="81">
        <f t="shared" si="26"/>
        <v>-0.1129343040026074</v>
      </c>
      <c r="Z101" s="81">
        <f t="shared" si="26"/>
        <v>0.51145704950643078</v>
      </c>
      <c r="AA101" s="81">
        <f t="shared" si="18"/>
        <v>1.4762828665363772</v>
      </c>
      <c r="AC101" s="20"/>
      <c r="AD101" s="21"/>
      <c r="AE101" s="21"/>
      <c r="AF101" s="21"/>
      <c r="AG101" s="2"/>
      <c r="AH101" s="2"/>
    </row>
    <row r="102" spans="8:34">
      <c r="H102" s="141">
        <v>41469</v>
      </c>
      <c r="I102" s="80">
        <v>2275.373</v>
      </c>
      <c r="J102" s="80">
        <v>1940.7256</v>
      </c>
      <c r="K102" s="80">
        <v>1148.1817000000001</v>
      </c>
      <c r="L102" s="80">
        <v>1820.3679999999999</v>
      </c>
      <c r="M102" s="80">
        <v>2154.587</v>
      </c>
      <c r="O102" s="13">
        <f t="shared" si="27"/>
        <v>41469</v>
      </c>
      <c r="P102" s="2">
        <f t="shared" si="28"/>
        <v>-0.23441705284415393</v>
      </c>
      <c r="Q102" s="2">
        <f t="shared" si="29"/>
        <v>-0.13481505204905742</v>
      </c>
      <c r="R102" s="2">
        <f t="shared" si="30"/>
        <v>-0.36383433055544312</v>
      </c>
      <c r="S102" s="2">
        <f t="shared" si="31"/>
        <v>-0.20150893076464205</v>
      </c>
      <c r="T102" s="2">
        <f t="shared" si="32"/>
        <v>0.65246577513046256</v>
      </c>
      <c r="V102" s="13">
        <f t="shared" si="25"/>
        <v>41819</v>
      </c>
      <c r="W102" s="81">
        <f t="shared" si="26"/>
        <v>-8.4649151933414823E-2</v>
      </c>
      <c r="X102" s="81">
        <f t="shared" si="26"/>
        <v>0.58817615698761538</v>
      </c>
      <c r="Y102" s="81">
        <f t="shared" si="26"/>
        <v>-7.1287480918952761E-2</v>
      </c>
      <c r="Z102" s="81">
        <f t="shared" si="26"/>
        <v>0.5827560401411489</v>
      </c>
      <c r="AA102" s="81">
        <f t="shared" si="18"/>
        <v>1.5602168374333178</v>
      </c>
      <c r="AC102" s="20"/>
      <c r="AD102" s="21"/>
      <c r="AE102" s="21"/>
      <c r="AF102" s="21"/>
      <c r="AG102" s="2"/>
      <c r="AH102" s="2"/>
    </row>
    <row r="103" spans="8:34">
      <c r="H103" s="141">
        <v>41476</v>
      </c>
      <c r="I103" s="80">
        <v>2190.4780000000001</v>
      </c>
      <c r="J103" s="80">
        <v>2014.5317</v>
      </c>
      <c r="K103" s="80">
        <v>1104.9899</v>
      </c>
      <c r="L103" s="80">
        <v>1924.6098999999999</v>
      </c>
      <c r="M103" s="80">
        <v>2227.0019000000002</v>
      </c>
      <c r="O103" s="13">
        <f t="shared" si="27"/>
        <v>41476</v>
      </c>
      <c r="P103" s="2">
        <f t="shared" si="28"/>
        <v>-0.26298123300221832</v>
      </c>
      <c r="Q103" s="2">
        <f t="shared" si="29"/>
        <v>-0.1019119323154063</v>
      </c>
      <c r="R103" s="2">
        <f t="shared" si="30"/>
        <v>-0.38776533412527481</v>
      </c>
      <c r="S103" s="2">
        <f t="shared" si="31"/>
        <v>-0.15578398603361765</v>
      </c>
      <c r="T103" s="2">
        <f t="shared" si="32"/>
        <v>0.70800455999247802</v>
      </c>
      <c r="V103" s="13">
        <f t="shared" si="25"/>
        <v>41826</v>
      </c>
      <c r="W103" s="81">
        <f t="shared" si="26"/>
        <v>-7.2543705951365389E-2</v>
      </c>
      <c r="X103" s="81">
        <f t="shared" si="26"/>
        <v>0.64674287561681609</v>
      </c>
      <c r="Y103" s="81">
        <f t="shared" si="26"/>
        <v>-6.9086082049429898E-2</v>
      </c>
      <c r="Z103" s="81">
        <f t="shared" si="26"/>
        <v>0.62200957862294204</v>
      </c>
      <c r="AA103" s="81">
        <f t="shared" si="18"/>
        <v>1.7822448827685888</v>
      </c>
      <c r="AC103" s="20"/>
      <c r="AD103" s="21"/>
      <c r="AE103" s="21"/>
      <c r="AF103" s="21"/>
      <c r="AG103" s="2"/>
      <c r="AH103" s="2"/>
    </row>
    <row r="104" spans="8:34">
      <c r="H104" s="141">
        <v>41483</v>
      </c>
      <c r="I104" s="80">
        <v>2224.0079999999998</v>
      </c>
      <c r="J104" s="80">
        <v>2128.9712</v>
      </c>
      <c r="K104" s="80">
        <v>1108.5893000000001</v>
      </c>
      <c r="L104" s="80">
        <v>2029.8155999999999</v>
      </c>
      <c r="M104" s="80">
        <v>2433.6633999999999</v>
      </c>
      <c r="O104" s="13">
        <f t="shared" si="27"/>
        <v>41483</v>
      </c>
      <c r="P104" s="2">
        <f t="shared" si="28"/>
        <v>-0.25169956787824288</v>
      </c>
      <c r="Q104" s="2">
        <f t="shared" si="29"/>
        <v>-5.0894244471729744E-2</v>
      </c>
      <c r="R104" s="2">
        <f t="shared" si="30"/>
        <v>-0.38577103765582343</v>
      </c>
      <c r="S104" s="2">
        <f t="shared" si="31"/>
        <v>-0.10963627750289517</v>
      </c>
      <c r="T104" s="2">
        <f t="shared" si="32"/>
        <v>0.86650410342568529</v>
      </c>
      <c r="V104" s="13">
        <f t="shared" si="25"/>
        <v>41833</v>
      </c>
      <c r="W104" s="81">
        <f t="shared" si="26"/>
        <v>-8.5606536608789474E-2</v>
      </c>
      <c r="X104" s="81">
        <f t="shared" si="26"/>
        <v>0.63786519100146322</v>
      </c>
      <c r="Y104" s="81">
        <f t="shared" si="26"/>
        <v>-4.80659684297704E-2</v>
      </c>
      <c r="Z104" s="81">
        <f t="shared" si="26"/>
        <v>0.6290962698111604</v>
      </c>
      <c r="AA104" s="81">
        <f t="shared" si="18"/>
        <v>1.6591654934798097</v>
      </c>
      <c r="AC104" s="20"/>
      <c r="AD104" s="21"/>
      <c r="AE104" s="21"/>
      <c r="AF104" s="21"/>
      <c r="AG104" s="2"/>
      <c r="AH104" s="2"/>
    </row>
    <row r="105" spans="8:34">
      <c r="H105" s="141">
        <v>41490</v>
      </c>
      <c r="I105" s="80">
        <v>2247.2629999999999</v>
      </c>
      <c r="J105" s="80">
        <v>2142.0102999999999</v>
      </c>
      <c r="K105" s="80">
        <v>1151.7811999999999</v>
      </c>
      <c r="L105" s="80">
        <v>2042.4237000000001</v>
      </c>
      <c r="M105" s="80">
        <v>2408.1774</v>
      </c>
      <c r="O105" s="13">
        <f t="shared" si="27"/>
        <v>41490</v>
      </c>
      <c r="P105" s="2">
        <f t="shared" si="28"/>
        <v>-0.24387507869070779</v>
      </c>
      <c r="Q105" s="2">
        <f t="shared" si="29"/>
        <v>-4.5081350029142375E-2</v>
      </c>
      <c r="R105" s="2">
        <f t="shared" si="30"/>
        <v>-0.36183997867963325</v>
      </c>
      <c r="S105" s="2">
        <f t="shared" si="31"/>
        <v>-0.10410582692915049</v>
      </c>
      <c r="T105" s="2">
        <f t="shared" si="32"/>
        <v>0.84695755332351963</v>
      </c>
      <c r="V105" s="13">
        <f t="shared" si="25"/>
        <v>41840</v>
      </c>
      <c r="W105" s="81">
        <f t="shared" si="26"/>
        <v>-7.8737972030234582E-2</v>
      </c>
      <c r="X105" s="81">
        <f t="shared" si="26"/>
        <v>0.59655481256696108</v>
      </c>
      <c r="Y105" s="81">
        <f t="shared" si="26"/>
        <v>-6.1562454536286615E-2</v>
      </c>
      <c r="Z105" s="81">
        <f t="shared" si="26"/>
        <v>0.60640390681810263</v>
      </c>
      <c r="AA105" s="81">
        <f t="shared" si="18"/>
        <v>1.4897587157400851</v>
      </c>
      <c r="AC105" s="20"/>
      <c r="AD105" s="21"/>
      <c r="AE105" s="21"/>
      <c r="AF105" s="21"/>
      <c r="AG105" s="2"/>
      <c r="AH105" s="2"/>
    </row>
    <row r="106" spans="8:34">
      <c r="H106" s="141">
        <v>41497</v>
      </c>
      <c r="I106" s="80">
        <v>2286.0100000000002</v>
      </c>
      <c r="J106" s="80">
        <v>2159.4933000000001</v>
      </c>
      <c r="K106" s="80">
        <v>1191.3737000000001</v>
      </c>
      <c r="L106" s="80">
        <v>2060.66</v>
      </c>
      <c r="M106" s="80">
        <v>2392.6183999999998</v>
      </c>
      <c r="O106" s="13">
        <f t="shared" si="27"/>
        <v>41497</v>
      </c>
      <c r="P106" s="2">
        <f t="shared" si="28"/>
        <v>-0.23083807664601108</v>
      </c>
      <c r="Q106" s="2">
        <f t="shared" si="29"/>
        <v>-3.7287343269492013E-2</v>
      </c>
      <c r="R106" s="2">
        <f t="shared" si="30"/>
        <v>-0.33990321617289432</v>
      </c>
      <c r="S106" s="2">
        <f t="shared" si="31"/>
        <v>-9.6106607713092762E-2</v>
      </c>
      <c r="T106" s="2">
        <f t="shared" si="32"/>
        <v>0.83502454017749428</v>
      </c>
      <c r="V106" s="13">
        <f t="shared" si="25"/>
        <v>41847</v>
      </c>
      <c r="W106" s="81">
        <f t="shared" si="26"/>
        <v>-3.7739431307543092E-2</v>
      </c>
      <c r="X106" s="81">
        <f t="shared" si="26"/>
        <v>0.58482887517243376</v>
      </c>
      <c r="Y106" s="81">
        <f t="shared" si="26"/>
        <v>-2.9258223603205402E-2</v>
      </c>
      <c r="Z106" s="81">
        <f t="shared" si="26"/>
        <v>0.59531897139538703</v>
      </c>
      <c r="AA106" s="81">
        <f t="shared" si="18"/>
        <v>1.4165097234569357</v>
      </c>
      <c r="AC106" s="20"/>
      <c r="AD106" s="21"/>
      <c r="AE106" s="21"/>
      <c r="AF106" s="21"/>
      <c r="AG106" s="2"/>
      <c r="AH106" s="2"/>
    </row>
    <row r="107" spans="8:34">
      <c r="H107" s="141">
        <v>41504</v>
      </c>
      <c r="I107" s="80">
        <v>2304.1439999999998</v>
      </c>
      <c r="J107" s="80">
        <v>2108.7442999999998</v>
      </c>
      <c r="K107" s="80">
        <v>1187.7744</v>
      </c>
      <c r="L107" s="80">
        <v>2015.8068000000001</v>
      </c>
      <c r="M107" s="80">
        <v>2300.5754000000002</v>
      </c>
      <c r="O107" s="13">
        <f t="shared" si="27"/>
        <v>41504</v>
      </c>
      <c r="P107" s="2">
        <f t="shared" si="28"/>
        <v>-0.22473662375730941</v>
      </c>
      <c r="Q107" s="2">
        <f t="shared" si="29"/>
        <v>-5.991149524829964E-2</v>
      </c>
      <c r="R107" s="2">
        <f t="shared" si="30"/>
        <v>-0.3418974572359873</v>
      </c>
      <c r="S107" s="2">
        <f t="shared" si="31"/>
        <v>-0.1157811348563007</v>
      </c>
      <c r="T107" s="2">
        <f t="shared" si="32"/>
        <v>0.76443193596131143</v>
      </c>
      <c r="V107" s="13"/>
      <c r="W107" s="2"/>
      <c r="X107" s="2"/>
      <c r="Y107" s="2"/>
      <c r="Z107" s="2"/>
      <c r="AA107" s="2"/>
      <c r="AC107" s="21"/>
      <c r="AD107" s="21"/>
      <c r="AE107" s="21"/>
      <c r="AF107" s="21"/>
      <c r="AG107" s="2"/>
      <c r="AH107" s="2"/>
    </row>
    <row r="108" spans="8:34">
      <c r="H108" s="141">
        <v>41511</v>
      </c>
      <c r="I108" s="80">
        <v>2286.9290000000001</v>
      </c>
      <c r="J108" s="80">
        <v>2256.7710999999999</v>
      </c>
      <c r="K108" s="80">
        <v>1155.3805</v>
      </c>
      <c r="L108" s="80">
        <v>2179.3200999999999</v>
      </c>
      <c r="M108" s="80">
        <v>2503.7991999999999</v>
      </c>
      <c r="O108" s="13">
        <f t="shared" si="27"/>
        <v>41511</v>
      </c>
      <c r="P108" s="2">
        <f t="shared" si="28"/>
        <v>-0.23052886548439666</v>
      </c>
      <c r="Q108" s="2">
        <f t="shared" si="29"/>
        <v>6.0795749232613883E-3</v>
      </c>
      <c r="R108" s="2">
        <f t="shared" si="30"/>
        <v>-0.35984573761654037</v>
      </c>
      <c r="S108" s="2">
        <f t="shared" si="31"/>
        <v>-4.4057225321963878E-2</v>
      </c>
      <c r="T108" s="2">
        <f t="shared" si="32"/>
        <v>0.92029492696235149</v>
      </c>
      <c r="V108" s="20"/>
      <c r="W108" s="21"/>
      <c r="X108" s="21"/>
      <c r="Y108" s="21"/>
      <c r="Z108" s="2"/>
      <c r="AA108" s="2"/>
      <c r="AC108" s="21"/>
      <c r="AD108" s="21"/>
      <c r="AE108" s="21"/>
      <c r="AF108" s="21"/>
      <c r="AG108" s="2"/>
      <c r="AH108" s="2"/>
    </row>
    <row r="109" spans="8:34">
      <c r="H109" s="141">
        <v>41518</v>
      </c>
      <c r="I109" s="80">
        <v>2313.91</v>
      </c>
      <c r="J109" s="80">
        <v>2166.2892999999999</v>
      </c>
      <c r="K109" s="80">
        <v>1166.1784</v>
      </c>
      <c r="L109" s="80">
        <v>2092.8912</v>
      </c>
      <c r="M109" s="80">
        <v>2345.5936000000002</v>
      </c>
      <c r="O109" s="13">
        <f t="shared" si="27"/>
        <v>41518</v>
      </c>
      <c r="P109" s="2">
        <f t="shared" si="28"/>
        <v>-0.22145070840983716</v>
      </c>
      <c r="Q109" s="2">
        <f t="shared" si="29"/>
        <v>-3.4257653288448542E-2</v>
      </c>
      <c r="R109" s="2">
        <f t="shared" si="30"/>
        <v>-0.35386301442726165</v>
      </c>
      <c r="S109" s="2">
        <f t="shared" si="31"/>
        <v>-8.1968628276660738E-2</v>
      </c>
      <c r="T109" s="2">
        <f t="shared" si="32"/>
        <v>0.79895875467783495</v>
      </c>
      <c r="V109" s="20"/>
      <c r="W109" s="21"/>
      <c r="X109" s="21"/>
      <c r="Y109" s="21"/>
      <c r="Z109" s="2"/>
      <c r="AA109" s="2"/>
      <c r="AC109" s="21"/>
      <c r="AD109" s="21"/>
      <c r="AE109" s="21"/>
      <c r="AF109" s="21"/>
      <c r="AG109" s="2"/>
      <c r="AH109" s="2"/>
    </row>
    <row r="110" spans="8:34">
      <c r="H110" s="141">
        <v>41525</v>
      </c>
      <c r="I110" s="80">
        <v>2357.7820000000002</v>
      </c>
      <c r="J110" s="80">
        <v>2277.7802999999999</v>
      </c>
      <c r="K110" s="80">
        <v>1169.7775999999999</v>
      </c>
      <c r="L110" s="80">
        <v>2189.3492000000001</v>
      </c>
      <c r="M110" s="80">
        <v>2556.2525000000001</v>
      </c>
      <c r="O110" s="13">
        <f t="shared" si="27"/>
        <v>41525</v>
      </c>
      <c r="P110" s="2">
        <f t="shared" si="28"/>
        <v>-0.20668932420706176</v>
      </c>
      <c r="Q110" s="2">
        <f t="shared" si="29"/>
        <v>1.5445578859361708E-2</v>
      </c>
      <c r="R110" s="2">
        <f t="shared" si="30"/>
        <v>-0.35186882877052739</v>
      </c>
      <c r="S110" s="2">
        <f t="shared" si="31"/>
        <v>-3.9658034179036461E-2</v>
      </c>
      <c r="T110" s="2">
        <f t="shared" si="32"/>
        <v>0.96052411382862823</v>
      </c>
      <c r="V110" s="20"/>
      <c r="W110" s="21"/>
      <c r="X110" s="21"/>
      <c r="Y110" s="21"/>
      <c r="Z110" s="2"/>
      <c r="AA110" s="2"/>
      <c r="AC110" s="21"/>
      <c r="AD110" s="21"/>
      <c r="AE110" s="21"/>
      <c r="AF110" s="21"/>
      <c r="AG110" s="2"/>
      <c r="AH110" s="2"/>
    </row>
    <row r="111" spans="8:34">
      <c r="H111" s="141">
        <v>41532</v>
      </c>
      <c r="I111" s="80">
        <v>2488.902</v>
      </c>
      <c r="J111" s="80">
        <v>2203.4901</v>
      </c>
      <c r="K111" s="80">
        <v>1220.1679999999999</v>
      </c>
      <c r="L111" s="80">
        <v>2114.7982999999999</v>
      </c>
      <c r="M111" s="80">
        <v>2396.9717000000001</v>
      </c>
      <c r="O111" s="13">
        <f t="shared" si="27"/>
        <v>41532</v>
      </c>
      <c r="P111" s="2">
        <f t="shared" si="28"/>
        <v>-0.16257205814515696</v>
      </c>
      <c r="Q111" s="2">
        <f t="shared" si="29"/>
        <v>-1.7673355017877257E-2</v>
      </c>
      <c r="R111" s="2">
        <f t="shared" si="30"/>
        <v>-0.32394934307450995</v>
      </c>
      <c r="S111" s="2">
        <f t="shared" si="31"/>
        <v>-7.2359239569077527E-2</v>
      </c>
      <c r="T111" s="2">
        <f t="shared" si="32"/>
        <v>0.83836331427149746</v>
      </c>
      <c r="V111" s="20"/>
      <c r="W111" s="21"/>
      <c r="X111" s="21"/>
      <c r="Y111" s="21"/>
      <c r="Z111" s="2"/>
      <c r="AA111" s="2"/>
      <c r="AC111" s="21"/>
      <c r="AD111" s="21"/>
      <c r="AE111" s="21"/>
      <c r="AF111" s="21"/>
      <c r="AG111" s="2"/>
      <c r="AH111" s="2"/>
    </row>
    <row r="112" spans="8:34">
      <c r="H112" s="141">
        <v>41539</v>
      </c>
      <c r="I112" s="80">
        <v>2432.5100000000002</v>
      </c>
      <c r="J112" s="80">
        <v>2229.2368000000001</v>
      </c>
      <c r="K112" s="80">
        <v>1252.5618999999999</v>
      </c>
      <c r="L112" s="80">
        <v>2119.5441000000001</v>
      </c>
      <c r="M112" s="80">
        <v>2469.6709999999998</v>
      </c>
      <c r="O112" s="13">
        <f t="shared" si="27"/>
        <v>41539</v>
      </c>
      <c r="P112" s="2">
        <f t="shared" si="28"/>
        <v>-0.18154598178581383</v>
      </c>
      <c r="Q112" s="2">
        <f t="shared" si="29"/>
        <v>-6.1953504512303192E-3</v>
      </c>
      <c r="R112" s="2">
        <f t="shared" si="30"/>
        <v>-0.30600106269395688</v>
      </c>
      <c r="S112" s="2">
        <f t="shared" si="31"/>
        <v>-7.0277529213601531E-2</v>
      </c>
      <c r="T112" s="2">
        <f t="shared" si="32"/>
        <v>0.89412022040986239</v>
      </c>
      <c r="V112" s="20"/>
      <c r="W112" s="21"/>
      <c r="X112" s="21"/>
      <c r="Y112" s="21"/>
      <c r="Z112" s="2"/>
      <c r="AA112" s="2"/>
      <c r="AC112" s="21"/>
      <c r="AD112" s="21"/>
      <c r="AE112" s="21"/>
      <c r="AF112" s="21"/>
      <c r="AG112" s="2"/>
      <c r="AH112" s="2"/>
    </row>
    <row r="113" spans="8:34">
      <c r="H113" s="141">
        <v>41546</v>
      </c>
      <c r="I113" s="80">
        <v>2394.971</v>
      </c>
      <c r="J113" s="80">
        <v>2302.7067999999999</v>
      </c>
      <c r="K113" s="80">
        <v>1176.9763</v>
      </c>
      <c r="L113" s="80">
        <v>2200.4335000000001</v>
      </c>
      <c r="M113" s="80">
        <v>2627.9692</v>
      </c>
      <c r="O113" s="13">
        <f t="shared" si="27"/>
        <v>41546</v>
      </c>
      <c r="P113" s="2">
        <f t="shared" si="28"/>
        <v>-0.19417653433842108</v>
      </c>
      <c r="Q113" s="2">
        <f t="shared" si="29"/>
        <v>2.6557934261433713E-2</v>
      </c>
      <c r="R113" s="2">
        <f t="shared" si="30"/>
        <v>-0.34788029123798303</v>
      </c>
      <c r="S113" s="2">
        <f t="shared" si="31"/>
        <v>-3.479598729690847E-2</v>
      </c>
      <c r="T113" s="2">
        <f t="shared" si="32"/>
        <v>1.0155274124911093</v>
      </c>
      <c r="V113" s="20"/>
      <c r="W113" s="21"/>
      <c r="X113" s="21"/>
      <c r="Y113" s="21"/>
      <c r="Z113" s="2"/>
      <c r="AA113" s="2"/>
      <c r="AC113" s="21"/>
      <c r="AD113" s="21"/>
      <c r="AE113" s="21"/>
      <c r="AF113" s="21"/>
      <c r="AG113" s="2"/>
      <c r="AH113" s="2"/>
    </row>
    <row r="114" spans="8:34">
      <c r="H114" s="141">
        <v>41553</v>
      </c>
      <c r="I114" s="80">
        <v>2409.0369999999998</v>
      </c>
      <c r="J114" s="80">
        <v>2354.7532000000001</v>
      </c>
      <c r="K114" s="80">
        <v>1180.5755999999999</v>
      </c>
      <c r="L114" s="80">
        <v>2245.605</v>
      </c>
      <c r="M114" s="80">
        <v>2724.5118000000002</v>
      </c>
      <c r="O114" s="13">
        <f t="shared" si="27"/>
        <v>41553</v>
      </c>
      <c r="P114" s="2">
        <f t="shared" si="28"/>
        <v>-0.18944382030221951</v>
      </c>
      <c r="Q114" s="2">
        <f t="shared" si="29"/>
        <v>4.9760473494715241E-2</v>
      </c>
      <c r="R114" s="2">
        <f t="shared" si="30"/>
        <v>-0.34588605017489027</v>
      </c>
      <c r="S114" s="2">
        <f t="shared" si="31"/>
        <v>-1.4981840193704632E-2</v>
      </c>
      <c r="T114" s="2">
        <f t="shared" si="32"/>
        <v>1.0895709959445092</v>
      </c>
      <c r="V114" s="20"/>
      <c r="W114" s="21"/>
      <c r="X114" s="21"/>
      <c r="Y114" s="21"/>
      <c r="Z114" s="2"/>
      <c r="AA114" s="2"/>
      <c r="AC114" s="21"/>
      <c r="AD114" s="21"/>
      <c r="AE114" s="21"/>
      <c r="AF114" s="21"/>
      <c r="AG114" s="2"/>
      <c r="AH114" s="2"/>
    </row>
    <row r="115" spans="8:34">
      <c r="H115" s="141">
        <v>41560</v>
      </c>
      <c r="I115" s="80">
        <v>2468.5079999999998</v>
      </c>
      <c r="J115" s="80">
        <v>2472.0882000000001</v>
      </c>
      <c r="K115" s="80">
        <v>1259.7603999999999</v>
      </c>
      <c r="L115" s="80">
        <v>2370.7103000000002</v>
      </c>
      <c r="M115" s="80">
        <v>2798.1729999999998</v>
      </c>
      <c r="O115" s="13">
        <f t="shared" si="27"/>
        <v>41560</v>
      </c>
      <c r="P115" s="2">
        <f t="shared" si="28"/>
        <v>-0.16943392150747016</v>
      </c>
      <c r="Q115" s="2">
        <f t="shared" si="29"/>
        <v>0.10206898937548892</v>
      </c>
      <c r="R115" s="2">
        <f t="shared" si="30"/>
        <v>-0.30201263597412975</v>
      </c>
      <c r="S115" s="2">
        <f t="shared" si="31"/>
        <v>3.9894681896339934E-2</v>
      </c>
      <c r="T115" s="2">
        <f t="shared" si="32"/>
        <v>1.1460656336430746</v>
      </c>
      <c r="V115" s="20"/>
      <c r="W115" s="21"/>
      <c r="X115" s="21"/>
      <c r="Y115" s="21"/>
      <c r="Z115" s="2"/>
      <c r="AA115" s="2"/>
      <c r="AC115" s="21"/>
      <c r="AD115" s="21"/>
      <c r="AE115" s="21"/>
      <c r="AF115" s="21"/>
      <c r="AG115" s="2"/>
      <c r="AH115" s="2"/>
    </row>
    <row r="116" spans="8:34">
      <c r="H116" s="141">
        <v>41567</v>
      </c>
      <c r="I116" s="80">
        <v>2426.0540000000001</v>
      </c>
      <c r="J116" s="80">
        <v>2414.6640000000002</v>
      </c>
      <c r="K116" s="80">
        <v>1227.3666000000001</v>
      </c>
      <c r="L116" s="80">
        <v>2319.2930000000001</v>
      </c>
      <c r="M116" s="80">
        <v>2724.5495000000001</v>
      </c>
      <c r="O116" s="13">
        <f t="shared" si="27"/>
        <v>41567</v>
      </c>
      <c r="P116" s="2">
        <f t="shared" si="28"/>
        <v>-0.18371819860777594</v>
      </c>
      <c r="Q116" s="2">
        <f t="shared" si="29"/>
        <v>7.6469000645436269E-2</v>
      </c>
      <c r="R116" s="2">
        <f t="shared" si="30"/>
        <v>-0.3199608609483241</v>
      </c>
      <c r="S116" s="2">
        <f t="shared" si="31"/>
        <v>1.7340860441450001E-2</v>
      </c>
      <c r="T116" s="2">
        <f t="shared" si="32"/>
        <v>1.0895999100518172</v>
      </c>
      <c r="V116" s="20"/>
      <c r="W116" s="21"/>
      <c r="X116" s="21"/>
      <c r="Y116" s="21"/>
      <c r="Z116" s="2"/>
      <c r="AA116" s="2"/>
      <c r="AC116" s="21"/>
      <c r="AD116" s="21"/>
      <c r="AE116" s="21"/>
      <c r="AF116" s="21"/>
      <c r="AG116" s="2"/>
      <c r="AH116" s="2"/>
    </row>
    <row r="117" spans="8:34">
      <c r="H117" s="141">
        <v>41574</v>
      </c>
      <c r="I117" s="80">
        <v>2368.5590000000002</v>
      </c>
      <c r="J117" s="80">
        <v>2244.4158000000002</v>
      </c>
      <c r="K117" s="80">
        <v>1209.3699999999999</v>
      </c>
      <c r="L117" s="80">
        <v>2157.5814999999998</v>
      </c>
      <c r="M117" s="80">
        <v>2462.1896000000002</v>
      </c>
      <c r="O117" s="13">
        <f t="shared" si="27"/>
        <v>41574</v>
      </c>
      <c r="P117" s="2">
        <f t="shared" si="28"/>
        <v>-0.2030632429353324</v>
      </c>
      <c r="Q117" s="2">
        <f t="shared" si="29"/>
        <v>5.7152185928455168E-4</v>
      </c>
      <c r="R117" s="2">
        <f t="shared" si="30"/>
        <v>-0.32993212167014718</v>
      </c>
      <c r="S117" s="2">
        <f t="shared" si="31"/>
        <v>-5.3592702740639542E-2</v>
      </c>
      <c r="T117" s="2">
        <f t="shared" si="32"/>
        <v>0.88838234236174451</v>
      </c>
      <c r="V117" s="20"/>
      <c r="W117" s="21"/>
      <c r="X117" s="21"/>
      <c r="Y117" s="21"/>
      <c r="Z117" s="2"/>
      <c r="AA117" s="2"/>
      <c r="AC117" s="21"/>
      <c r="AD117" s="21"/>
      <c r="AE117" s="21"/>
      <c r="AF117" s="21"/>
      <c r="AG117" s="2"/>
      <c r="AH117" s="2"/>
    </row>
    <row r="118" spans="8:34">
      <c r="H118" s="141">
        <v>41581</v>
      </c>
      <c r="I118" s="80">
        <v>2384.96</v>
      </c>
      <c r="J118" s="80">
        <v>2139.8011999999999</v>
      </c>
      <c r="K118" s="80">
        <v>1227.3667</v>
      </c>
      <c r="L118" s="80">
        <v>2045.5547999999999</v>
      </c>
      <c r="M118" s="80">
        <v>2302.0817000000002</v>
      </c>
      <c r="O118" s="13">
        <f t="shared" si="27"/>
        <v>41581</v>
      </c>
      <c r="P118" s="2">
        <f t="shared" si="28"/>
        <v>-0.1975448835646697</v>
      </c>
      <c r="Q118" s="2">
        <f t="shared" si="29"/>
        <v>-4.6066177594934477E-2</v>
      </c>
      <c r="R118" s="2">
        <f t="shared" si="30"/>
        <v>-0.3199608055419656</v>
      </c>
      <c r="S118" s="2">
        <f t="shared" si="31"/>
        <v>-0.10273239288346159</v>
      </c>
      <c r="T118" s="2">
        <f t="shared" si="32"/>
        <v>0.76558719643446893</v>
      </c>
      <c r="V118" s="20"/>
      <c r="W118" s="21"/>
      <c r="X118" s="21"/>
      <c r="Y118" s="21"/>
      <c r="Z118" s="2"/>
      <c r="AA118" s="2"/>
      <c r="AC118" s="21"/>
      <c r="AD118" s="21"/>
      <c r="AE118" s="21"/>
      <c r="AF118" s="21"/>
      <c r="AG118" s="2"/>
      <c r="AH118" s="2"/>
    </row>
    <row r="119" spans="8:34">
      <c r="H119" s="141">
        <v>41588</v>
      </c>
      <c r="I119" s="80">
        <v>2307.9450000000002</v>
      </c>
      <c r="J119" s="80">
        <v>2098.759</v>
      </c>
      <c r="K119" s="80">
        <v>1191.3735999999999</v>
      </c>
      <c r="L119" s="80">
        <v>2024.8239000000001</v>
      </c>
      <c r="M119" s="80">
        <v>2205.6734999999999</v>
      </c>
      <c r="O119" s="13">
        <f t="shared" si="27"/>
        <v>41588</v>
      </c>
      <c r="P119" s="2">
        <f t="shared" si="28"/>
        <v>-0.22345772100943484</v>
      </c>
      <c r="Q119" s="2">
        <f t="shared" si="29"/>
        <v>-6.4362990740900128E-2</v>
      </c>
      <c r="R119" s="2">
        <f t="shared" si="30"/>
        <v>-0.33990327157925304</v>
      </c>
      <c r="S119" s="2">
        <f t="shared" si="31"/>
        <v>-0.11182585008948309</v>
      </c>
      <c r="T119" s="2">
        <f t="shared" si="32"/>
        <v>0.69164669139014578</v>
      </c>
      <c r="V119" s="20"/>
      <c r="W119" s="21"/>
      <c r="X119" s="21"/>
      <c r="Y119" s="21"/>
      <c r="Z119" s="2"/>
      <c r="AA119" s="2"/>
      <c r="AC119" s="21"/>
      <c r="AD119" s="21"/>
      <c r="AE119" s="21"/>
      <c r="AF119" s="21"/>
      <c r="AG119" s="2"/>
      <c r="AH119" s="2"/>
    </row>
    <row r="120" spans="8:34">
      <c r="H120" s="141">
        <v>41595</v>
      </c>
      <c r="I120" s="80">
        <v>2350.7339999999999</v>
      </c>
      <c r="J120" s="80">
        <v>2175.3380999999999</v>
      </c>
      <c r="K120" s="80">
        <v>1180.5757000000001</v>
      </c>
      <c r="L120" s="80">
        <v>2104.2280000000001</v>
      </c>
      <c r="M120" s="80">
        <v>2323.2311</v>
      </c>
      <c r="O120" s="13">
        <f t="shared" si="27"/>
        <v>41595</v>
      </c>
      <c r="P120" s="2">
        <f t="shared" si="28"/>
        <v>-0.20906072819733268</v>
      </c>
      <c r="Q120" s="2">
        <f t="shared" si="29"/>
        <v>-3.022365406825045E-2</v>
      </c>
      <c r="R120" s="2">
        <f t="shared" si="30"/>
        <v>-0.34588599476853155</v>
      </c>
      <c r="S120" s="2">
        <f t="shared" si="31"/>
        <v>-7.6995824121837475E-2</v>
      </c>
      <c r="T120" s="2">
        <f t="shared" si="32"/>
        <v>0.78180778054852151</v>
      </c>
      <c r="V120" s="20"/>
      <c r="W120" s="21"/>
      <c r="X120" s="21"/>
      <c r="Y120" s="21"/>
      <c r="Z120" s="2"/>
      <c r="AA120" s="2"/>
      <c r="AC120" s="21"/>
      <c r="AD120" s="21"/>
      <c r="AE120" s="21"/>
      <c r="AF120" s="21"/>
      <c r="AG120" s="2"/>
      <c r="AH120" s="2"/>
    </row>
    <row r="121" spans="8:34">
      <c r="H121" s="141">
        <v>41602</v>
      </c>
      <c r="I121" s="80">
        <v>2397.962</v>
      </c>
      <c r="J121" s="80">
        <v>2266.1723999999999</v>
      </c>
      <c r="K121" s="80">
        <v>1198.5724</v>
      </c>
      <c r="L121" s="80">
        <v>2218.1945000000001</v>
      </c>
      <c r="M121" s="80">
        <v>2362.0736999999999</v>
      </c>
      <c r="O121" s="13">
        <f t="shared" si="27"/>
        <v>41602</v>
      </c>
      <c r="P121" s="2">
        <f t="shared" si="28"/>
        <v>-0.1931701680877258</v>
      </c>
      <c r="Q121" s="2">
        <f t="shared" si="29"/>
        <v>1.0270720364518482E-2</v>
      </c>
      <c r="R121" s="2">
        <f t="shared" si="30"/>
        <v>-0.33591467864035007</v>
      </c>
      <c r="S121" s="2">
        <f t="shared" si="31"/>
        <v>-2.700525493911643E-2</v>
      </c>
      <c r="T121" s="2">
        <f t="shared" si="32"/>
        <v>0.81159820772416236</v>
      </c>
      <c r="V121" s="20"/>
      <c r="W121" s="21"/>
      <c r="X121" s="21"/>
      <c r="Y121" s="21"/>
      <c r="Z121" s="2"/>
      <c r="AA121" s="2"/>
      <c r="AC121" s="21"/>
      <c r="AD121" s="21"/>
      <c r="AE121" s="21"/>
      <c r="AF121" s="21"/>
      <c r="AG121" s="2"/>
      <c r="AH121" s="2"/>
    </row>
    <row r="122" spans="8:34">
      <c r="H122" s="141">
        <v>41609</v>
      </c>
      <c r="I122" s="80">
        <v>2438.944</v>
      </c>
      <c r="J122" s="80">
        <v>2359.0731999999998</v>
      </c>
      <c r="K122" s="80">
        <v>1238.1647</v>
      </c>
      <c r="L122" s="80">
        <v>2299.9131000000002</v>
      </c>
      <c r="M122" s="80">
        <v>2501.5001999999999</v>
      </c>
      <c r="O122" s="13">
        <f t="shared" si="27"/>
        <v>41609</v>
      </c>
      <c r="P122" s="2">
        <f t="shared" si="28"/>
        <v>-0.17938116718970132</v>
      </c>
      <c r="Q122" s="2">
        <f t="shared" si="29"/>
        <v>5.1686350586844121E-2</v>
      </c>
      <c r="R122" s="2">
        <f t="shared" si="30"/>
        <v>-0.31397802694632837</v>
      </c>
      <c r="S122" s="2">
        <f t="shared" si="31"/>
        <v>8.8400094746814428E-3</v>
      </c>
      <c r="T122" s="2">
        <f t="shared" si="32"/>
        <v>0.9185317032832776</v>
      </c>
      <c r="V122" s="20"/>
      <c r="W122" s="21"/>
      <c r="X122" s="21"/>
      <c r="Y122" s="21"/>
      <c r="Z122" s="2"/>
      <c r="AA122" s="2"/>
      <c r="AC122" s="21"/>
      <c r="AD122" s="21"/>
      <c r="AE122" s="21"/>
      <c r="AF122" s="21"/>
      <c r="AG122" s="2"/>
      <c r="AH122" s="2"/>
    </row>
    <row r="123" spans="8:34">
      <c r="H123" s="141">
        <v>41616</v>
      </c>
      <c r="I123" s="80">
        <v>2452.2869999999998</v>
      </c>
      <c r="J123" s="80">
        <v>2229.4322999999999</v>
      </c>
      <c r="K123" s="80">
        <v>1220.1681000000001</v>
      </c>
      <c r="L123" s="80">
        <v>2178.5488999999998</v>
      </c>
      <c r="M123" s="80">
        <v>2297.4549999999999</v>
      </c>
      <c r="O123" s="13">
        <f t="shared" si="27"/>
        <v>41616</v>
      </c>
      <c r="P123" s="2">
        <f t="shared" si="28"/>
        <v>-0.17489171721209307</v>
      </c>
      <c r="Q123" s="2">
        <f t="shared" si="29"/>
        <v>-6.108195596713939E-3</v>
      </c>
      <c r="R123" s="2">
        <f t="shared" si="30"/>
        <v>-0.32394928766815134</v>
      </c>
      <c r="S123" s="2">
        <f t="shared" si="31"/>
        <v>-4.4395506544548713E-2</v>
      </c>
      <c r="T123" s="2">
        <f t="shared" si="32"/>
        <v>0.76203873754104934</v>
      </c>
      <c r="V123" s="20"/>
      <c r="W123" s="21"/>
      <c r="X123" s="21"/>
      <c r="Y123" s="21"/>
      <c r="Z123" s="2"/>
      <c r="AA123" s="2"/>
      <c r="AC123" s="21"/>
      <c r="AD123" s="21"/>
      <c r="AE123" s="21"/>
      <c r="AF123" s="21"/>
      <c r="AG123" s="2"/>
      <c r="AH123" s="2"/>
    </row>
    <row r="124" spans="8:34">
      <c r="H124" s="141">
        <v>41623</v>
      </c>
      <c r="I124" s="80">
        <v>2406.6390000000001</v>
      </c>
      <c r="J124" s="80">
        <v>2240.1433000000002</v>
      </c>
      <c r="K124" s="80">
        <v>1198.5723</v>
      </c>
      <c r="L124" s="80">
        <v>2171.7997</v>
      </c>
      <c r="M124" s="80">
        <v>2395.355</v>
      </c>
      <c r="O124" s="13">
        <f t="shared" si="27"/>
        <v>41623</v>
      </c>
      <c r="P124" s="2">
        <f t="shared" si="28"/>
        <v>-0.19025066291979453</v>
      </c>
      <c r="Q124" s="2">
        <f t="shared" si="29"/>
        <v>-1.333179500928483E-3</v>
      </c>
      <c r="R124" s="2">
        <f t="shared" si="30"/>
        <v>-0.33591473404670869</v>
      </c>
      <c r="S124" s="2">
        <f t="shared" si="31"/>
        <v>-4.7355993613362846E-2</v>
      </c>
      <c r="T124" s="2">
        <f t="shared" si="32"/>
        <v>0.83712338224802685</v>
      </c>
      <c r="V124" s="20"/>
      <c r="W124" s="21"/>
      <c r="X124" s="21"/>
      <c r="Y124" s="21"/>
      <c r="Z124" s="2"/>
      <c r="AA124" s="2"/>
      <c r="AC124" s="21"/>
      <c r="AD124" s="21"/>
      <c r="AE124" s="21"/>
      <c r="AF124" s="21"/>
      <c r="AG124" s="2"/>
      <c r="AH124" s="2"/>
    </row>
    <row r="125" spans="8:34">
      <c r="H125" s="141">
        <v>41630</v>
      </c>
      <c r="I125" s="80">
        <v>2278.136</v>
      </c>
      <c r="J125" s="80">
        <v>2129.4735999999998</v>
      </c>
      <c r="K125" s="80">
        <v>1151.7811999999999</v>
      </c>
      <c r="L125" s="80">
        <v>2065.1046000000001</v>
      </c>
      <c r="M125" s="80">
        <v>2261.8472999999999</v>
      </c>
      <c r="O125" s="13">
        <f t="shared" si="27"/>
        <v>41630</v>
      </c>
      <c r="P125" s="2">
        <f t="shared" si="28"/>
        <v>-0.23348740057044248</v>
      </c>
      <c r="Q125" s="2">
        <f t="shared" si="29"/>
        <v>-5.0670272098793379E-2</v>
      </c>
      <c r="R125" s="2">
        <f t="shared" si="30"/>
        <v>-0.36183997867963325</v>
      </c>
      <c r="S125" s="2">
        <f t="shared" si="31"/>
        <v>-9.4157016528055637E-2</v>
      </c>
      <c r="T125" s="2">
        <f t="shared" si="32"/>
        <v>0.73472932484102227</v>
      </c>
      <c r="V125" s="20"/>
      <c r="W125" s="21"/>
      <c r="X125" s="21"/>
      <c r="Y125" s="21"/>
      <c r="Z125" s="2"/>
      <c r="AA125" s="2"/>
      <c r="AC125" s="21"/>
      <c r="AD125" s="21"/>
      <c r="AE125" s="21"/>
      <c r="AF125" s="21"/>
      <c r="AG125" s="2"/>
      <c r="AH125" s="2"/>
    </row>
    <row r="126" spans="8:34">
      <c r="H126" s="141">
        <v>41637</v>
      </c>
      <c r="I126" s="80">
        <v>2303.4780000000001</v>
      </c>
      <c r="J126" s="80">
        <v>2149.2174</v>
      </c>
      <c r="K126" s="80">
        <v>1151.7810999999999</v>
      </c>
      <c r="L126" s="80">
        <v>2068.6691999999998</v>
      </c>
      <c r="M126" s="80">
        <v>2346.8838999999998</v>
      </c>
      <c r="O126" s="13">
        <f t="shared" si="27"/>
        <v>41637</v>
      </c>
      <c r="P126" s="2">
        <f t="shared" si="28"/>
        <v>-0.22496070932165668</v>
      </c>
      <c r="Q126" s="2">
        <f t="shared" si="29"/>
        <v>-4.1868389660928873E-2</v>
      </c>
      <c r="R126" s="2">
        <f t="shared" si="30"/>
        <v>-0.36184003408599186</v>
      </c>
      <c r="S126" s="2">
        <f t="shared" si="31"/>
        <v>-9.2593430887461969E-2</v>
      </c>
      <c r="T126" s="2">
        <f t="shared" si="32"/>
        <v>0.79994835342211879</v>
      </c>
      <c r="V126" s="20"/>
      <c r="W126" s="21"/>
      <c r="X126" s="21"/>
      <c r="Y126" s="21"/>
      <c r="Z126" s="2"/>
      <c r="AA126" s="2"/>
      <c r="AC126" s="21"/>
      <c r="AD126" s="21"/>
      <c r="AE126" s="21"/>
      <c r="AF126" s="21"/>
      <c r="AG126" s="2"/>
      <c r="AH126" s="2"/>
    </row>
    <row r="127" spans="8:34">
      <c r="H127" s="141">
        <v>41644</v>
      </c>
      <c r="I127" s="80">
        <v>2290.779</v>
      </c>
      <c r="J127" s="80">
        <v>2203.8096</v>
      </c>
      <c r="K127" s="80">
        <v>1140.9830999999999</v>
      </c>
      <c r="L127" s="80">
        <v>2131.1320999999998</v>
      </c>
      <c r="M127" s="80">
        <v>2413.6885000000002</v>
      </c>
      <c r="O127" s="13">
        <f t="shared" si="27"/>
        <v>41644</v>
      </c>
      <c r="P127" s="2">
        <f t="shared" si="28"/>
        <v>-0.22923347596076693</v>
      </c>
      <c r="Q127" s="2">
        <f t="shared" si="29"/>
        <v>-1.7530920357938573E-2</v>
      </c>
      <c r="R127" s="2">
        <f t="shared" si="30"/>
        <v>-0.36782281268162897</v>
      </c>
      <c r="S127" s="2">
        <f t="shared" si="31"/>
        <v>-6.5194538021546289E-2</v>
      </c>
      <c r="T127" s="2">
        <f t="shared" si="32"/>
        <v>0.85118430496238195</v>
      </c>
      <c r="V127" s="20"/>
      <c r="W127" s="21"/>
      <c r="X127" s="21"/>
      <c r="Y127" s="21"/>
      <c r="Z127" s="2"/>
      <c r="AA127" s="2"/>
      <c r="AC127" s="21"/>
      <c r="AD127" s="21"/>
      <c r="AE127" s="21"/>
      <c r="AF127" s="21"/>
      <c r="AG127" s="2"/>
      <c r="AH127" s="2"/>
    </row>
    <row r="128" spans="8:34">
      <c r="H128" s="141">
        <v>41651</v>
      </c>
      <c r="I128" s="80">
        <v>2204.8510000000001</v>
      </c>
      <c r="J128" s="80">
        <v>2138.1235999999999</v>
      </c>
      <c r="K128" s="80">
        <v>1079.7947999999999</v>
      </c>
      <c r="L128" s="80">
        <v>2045.9758999999999</v>
      </c>
      <c r="M128" s="80">
        <v>2448.0003999999999</v>
      </c>
      <c r="O128" s="13">
        <f t="shared" si="27"/>
        <v>41651</v>
      </c>
      <c r="P128" s="2">
        <f t="shared" si="28"/>
        <v>-0.25814522426893771</v>
      </c>
      <c r="Q128" s="2">
        <f t="shared" si="29"/>
        <v>-4.6814059865711188E-2</v>
      </c>
      <c r="R128" s="2">
        <f t="shared" si="30"/>
        <v>-0.40172502156692513</v>
      </c>
      <c r="S128" s="2">
        <f t="shared" si="31"/>
        <v>-0.10254768045759211</v>
      </c>
      <c r="T128" s="2">
        <f t="shared" si="32"/>
        <v>0.877499900679658</v>
      </c>
      <c r="V128" s="20"/>
      <c r="W128" s="21"/>
      <c r="X128" s="21"/>
      <c r="Y128" s="21"/>
      <c r="Z128" s="2"/>
      <c r="AA128" s="2"/>
      <c r="AC128" s="21"/>
      <c r="AD128" s="21"/>
      <c r="AE128" s="21"/>
      <c r="AF128" s="21"/>
      <c r="AG128" s="2"/>
      <c r="AH128" s="2"/>
    </row>
    <row r="129" spans="8:34">
      <c r="H129" s="141">
        <v>41658</v>
      </c>
      <c r="I129" s="80">
        <v>2178.4879999999998</v>
      </c>
      <c r="J129" s="80">
        <v>2157.4580000000001</v>
      </c>
      <c r="K129" s="80">
        <v>1076.1955</v>
      </c>
      <c r="L129" s="80">
        <v>2056.7008999999998</v>
      </c>
      <c r="M129" s="80">
        <v>2504.8578000000002</v>
      </c>
      <c r="O129" s="13">
        <f t="shared" si="27"/>
        <v>41658</v>
      </c>
      <c r="P129" s="2">
        <f t="shared" si="28"/>
        <v>-0.26701544609009398</v>
      </c>
      <c r="Q129" s="2">
        <f t="shared" si="29"/>
        <v>-3.8194689946716487E-2</v>
      </c>
      <c r="R129" s="2">
        <f t="shared" si="30"/>
        <v>-0.40371926263001789</v>
      </c>
      <c r="S129" s="2">
        <f t="shared" si="31"/>
        <v>-9.7843237884689738E-2</v>
      </c>
      <c r="T129" s="2">
        <f t="shared" si="32"/>
        <v>0.9211068228243211</v>
      </c>
      <c r="V129" s="20"/>
      <c r="W129" s="21"/>
      <c r="X129" s="21"/>
      <c r="Y129" s="21"/>
      <c r="Z129" s="2"/>
      <c r="AA129" s="2"/>
      <c r="AC129" s="21"/>
      <c r="AD129" s="21"/>
      <c r="AE129" s="21"/>
      <c r="AF129" s="21"/>
      <c r="AG129" s="2"/>
      <c r="AH129" s="2"/>
    </row>
    <row r="130" spans="8:34">
      <c r="H130" s="141">
        <v>41665</v>
      </c>
      <c r="I130" s="80">
        <v>2245.6779999999999</v>
      </c>
      <c r="J130" s="80">
        <v>2316.8321000000001</v>
      </c>
      <c r="K130" s="80">
        <v>1090.5927999999999</v>
      </c>
      <c r="L130" s="80">
        <v>2225.7372999999998</v>
      </c>
      <c r="M130" s="80">
        <v>2726.3164000000002</v>
      </c>
      <c r="O130" s="13">
        <f t="shared" si="27"/>
        <v>41665</v>
      </c>
      <c r="P130" s="2">
        <f t="shared" si="28"/>
        <v>-0.24440837541666971</v>
      </c>
      <c r="Q130" s="2">
        <f t="shared" si="29"/>
        <v>3.2855061967324461E-2</v>
      </c>
      <c r="R130" s="2">
        <f t="shared" si="30"/>
        <v>-0.39574224297128791</v>
      </c>
      <c r="S130" s="2">
        <f t="shared" si="31"/>
        <v>-2.3696661052040713E-2</v>
      </c>
      <c r="T130" s="2">
        <f t="shared" si="32"/>
        <v>1.0909550383330506</v>
      </c>
      <c r="V130" s="20"/>
      <c r="W130" s="21"/>
      <c r="X130" s="21"/>
      <c r="Y130" s="21"/>
      <c r="Z130" s="2"/>
      <c r="AA130" s="2"/>
      <c r="AC130" s="21"/>
      <c r="AD130" s="21"/>
      <c r="AE130" s="21"/>
      <c r="AF130" s="21"/>
      <c r="AG130" s="2"/>
      <c r="AH130" s="2"/>
    </row>
    <row r="131" spans="8:34">
      <c r="H131" s="141">
        <v>41672</v>
      </c>
      <c r="I131" s="80">
        <v>2202.4499999999998</v>
      </c>
      <c r="J131" s="80">
        <v>2348.4225999999999</v>
      </c>
      <c r="K131" s="80">
        <v>1079.7947999999999</v>
      </c>
      <c r="L131" s="80">
        <v>2236.0410999999999</v>
      </c>
      <c r="M131" s="80">
        <v>2864.5419000000002</v>
      </c>
      <c r="O131" s="13">
        <f t="shared" si="27"/>
        <v>41672</v>
      </c>
      <c r="P131" s="2">
        <f t="shared" si="28"/>
        <v>-0.25895307628094688</v>
      </c>
      <c r="Q131" s="2">
        <f t="shared" si="29"/>
        <v>4.6938261105958112E-2</v>
      </c>
      <c r="R131" s="2">
        <f t="shared" si="30"/>
        <v>-0.40172502156692513</v>
      </c>
      <c r="S131" s="2">
        <f t="shared" si="31"/>
        <v>-1.9176974769274047E-2</v>
      </c>
      <c r="T131" s="2">
        <f t="shared" si="32"/>
        <v>1.1969674240015316</v>
      </c>
      <c r="V131" s="20"/>
      <c r="W131" s="21"/>
      <c r="X131" s="21"/>
      <c r="Y131" s="21"/>
      <c r="Z131" s="2"/>
      <c r="AA131" s="2"/>
      <c r="AC131" s="21"/>
      <c r="AD131" s="21"/>
      <c r="AE131" s="21"/>
      <c r="AF131" s="21"/>
      <c r="AG131" s="2"/>
      <c r="AH131" s="2"/>
    </row>
    <row r="132" spans="8:34">
      <c r="H132" s="141">
        <v>41679</v>
      </c>
      <c r="I132" s="80">
        <v>2212.4830000000002</v>
      </c>
      <c r="J132" s="80">
        <v>2418.1556</v>
      </c>
      <c r="K132" s="80">
        <v>1090.5926999999999</v>
      </c>
      <c r="L132" s="80">
        <v>2304.1871999999998</v>
      </c>
      <c r="M132" s="80">
        <v>2965.7287000000001</v>
      </c>
      <c r="O132" s="13">
        <f t="shared" ref="O132:O156" si="33">H132</f>
        <v>41679</v>
      </c>
      <c r="P132" s="2">
        <f t="shared" si="28"/>
        <v>-0.25557732482884876</v>
      </c>
      <c r="Q132" s="2">
        <f t="shared" si="29"/>
        <v>7.8025572972954205E-2</v>
      </c>
      <c r="R132" s="2">
        <f t="shared" si="30"/>
        <v>-0.39574229837764641</v>
      </c>
      <c r="S132" s="2">
        <f t="shared" si="31"/>
        <v>1.0714812085482528E-2</v>
      </c>
      <c r="T132" s="2">
        <f t="shared" si="32"/>
        <v>1.2745728880161997</v>
      </c>
      <c r="V132" s="20"/>
      <c r="W132" s="21"/>
      <c r="X132" s="21"/>
      <c r="Y132" s="21"/>
      <c r="Z132" s="2"/>
      <c r="AA132" s="2"/>
      <c r="AC132" s="21"/>
      <c r="AD132" s="21"/>
      <c r="AE132" s="21"/>
      <c r="AF132" s="21"/>
      <c r="AG132" s="2"/>
      <c r="AH132" s="2"/>
    </row>
    <row r="133" spans="8:34">
      <c r="H133" s="141">
        <v>41686</v>
      </c>
      <c r="I133" s="80">
        <v>2295.5749999999998</v>
      </c>
      <c r="J133" s="80">
        <v>2454.0450999999998</v>
      </c>
      <c r="K133" s="80">
        <v>1121.5161000000001</v>
      </c>
      <c r="L133" s="80">
        <v>2370.3274999999999</v>
      </c>
      <c r="M133" s="80">
        <v>2877.1262999999999</v>
      </c>
      <c r="O133" s="13">
        <f t="shared" si="33"/>
        <v>41686</v>
      </c>
      <c r="P133" s="2">
        <f t="shared" ref="P133:P156" si="34">I133/I$4-1</f>
        <v>-0.22761979072561678</v>
      </c>
      <c r="Q133" s="2">
        <f t="shared" ref="Q133:Q156" si="35">J133/J$4-1</f>
        <v>9.4025287301185312E-2</v>
      </c>
      <c r="R133" s="2">
        <f t="shared" ref="R133:R156" si="36">K133/K$4-1</f>
        <v>-0.37860876849949054</v>
      </c>
      <c r="S133" s="2">
        <f t="shared" ref="S133:S156" si="37">L133/L$4-1</f>
        <v>3.972676948450693E-2</v>
      </c>
      <c r="T133" s="2">
        <f t="shared" ref="T133:T156" si="38">M133/M$4-1</f>
        <v>1.2066190603942841</v>
      </c>
      <c r="V133" s="20"/>
      <c r="W133" s="21"/>
      <c r="X133" s="21"/>
      <c r="Y133" s="21"/>
      <c r="Z133" s="2"/>
      <c r="AA133" s="2"/>
      <c r="AC133" s="21"/>
      <c r="AD133" s="21"/>
      <c r="AE133" s="21"/>
      <c r="AF133" s="21"/>
      <c r="AG133" s="2"/>
      <c r="AH133" s="2"/>
    </row>
    <row r="134" spans="8:34">
      <c r="H134" s="141">
        <v>41693</v>
      </c>
      <c r="I134" s="80">
        <v>2264.2939999999999</v>
      </c>
      <c r="J134" s="80">
        <v>2484.6660999999999</v>
      </c>
      <c r="K134" s="80">
        <v>1156.8973000000001</v>
      </c>
      <c r="L134" s="80">
        <v>2393.4209999999998</v>
      </c>
      <c r="M134" s="80">
        <v>2916.5084999999999</v>
      </c>
      <c r="O134" s="13">
        <f t="shared" si="33"/>
        <v>41693</v>
      </c>
      <c r="P134" s="2">
        <f t="shared" si="34"/>
        <v>-0.23814474648890571</v>
      </c>
      <c r="Q134" s="2">
        <f t="shared" si="35"/>
        <v>0.10767627860629614</v>
      </c>
      <c r="R134" s="2">
        <f t="shared" si="36"/>
        <v>-0.35900533397013701</v>
      </c>
      <c r="S134" s="2">
        <f t="shared" si="37"/>
        <v>4.9856563848825974E-2</v>
      </c>
      <c r="T134" s="2">
        <f t="shared" si="38"/>
        <v>1.2368233351111293</v>
      </c>
      <c r="V134" s="20"/>
      <c r="W134" s="21"/>
      <c r="X134" s="21"/>
      <c r="Y134" s="21"/>
      <c r="Z134" s="2"/>
      <c r="AA134" s="2"/>
      <c r="AC134" s="21"/>
      <c r="AD134" s="21"/>
      <c r="AE134" s="21"/>
      <c r="AF134" s="21"/>
      <c r="AG134" s="2"/>
      <c r="AH134" s="2"/>
    </row>
    <row r="135" spans="8:34">
      <c r="H135" s="141">
        <v>41700</v>
      </c>
      <c r="I135" s="80">
        <v>2178.971</v>
      </c>
      <c r="J135" s="80">
        <v>2369.819</v>
      </c>
      <c r="K135" s="80">
        <v>1126.4799</v>
      </c>
      <c r="L135" s="80">
        <v>2322.1084999999998</v>
      </c>
      <c r="M135" s="80">
        <v>2603.7251999999999</v>
      </c>
      <c r="O135" s="13">
        <f t="shared" si="33"/>
        <v>41700</v>
      </c>
      <c r="P135" s="2">
        <f t="shared" si="34"/>
        <v>-0.26685293358622031</v>
      </c>
      <c r="Q135" s="2">
        <f t="shared" si="35"/>
        <v>5.6476880692538201E-2</v>
      </c>
      <c r="R135" s="2">
        <f t="shared" si="36"/>
        <v>-0.37585850767405771</v>
      </c>
      <c r="S135" s="2">
        <f t="shared" si="37"/>
        <v>1.8575858862336148E-2</v>
      </c>
      <c r="T135" s="2">
        <f t="shared" si="38"/>
        <v>0.99693341732996554</v>
      </c>
      <c r="V135" s="20"/>
      <c r="W135" s="21"/>
      <c r="X135" s="21"/>
      <c r="Y135" s="21"/>
      <c r="Z135" s="2"/>
      <c r="AA135" s="2"/>
      <c r="AC135" s="21"/>
      <c r="AD135" s="21"/>
      <c r="AE135" s="21"/>
      <c r="AF135" s="21"/>
      <c r="AG135" s="2"/>
      <c r="AH135" s="2"/>
    </row>
    <row r="136" spans="8:34">
      <c r="H136" s="141">
        <v>41707</v>
      </c>
      <c r="I136" s="80">
        <v>2168.3580000000002</v>
      </c>
      <c r="J136" s="80">
        <v>2437.7447000000002</v>
      </c>
      <c r="K136" s="80">
        <v>1187.8178</v>
      </c>
      <c r="L136" s="80">
        <v>2385.0167999999999</v>
      </c>
      <c r="M136" s="80">
        <v>2657.7568000000001</v>
      </c>
      <c r="O136" s="13">
        <f t="shared" si="33"/>
        <v>41707</v>
      </c>
      <c r="P136" s="2">
        <f t="shared" si="34"/>
        <v>-0.27042383462889108</v>
      </c>
      <c r="Q136" s="2">
        <f t="shared" si="35"/>
        <v>8.6758489395505567E-2</v>
      </c>
      <c r="R136" s="2">
        <f t="shared" si="36"/>
        <v>-0.34187341087637901</v>
      </c>
      <c r="S136" s="2">
        <f t="shared" si="37"/>
        <v>4.617012317086E-2</v>
      </c>
      <c r="T136" s="2">
        <f t="shared" si="38"/>
        <v>1.0383730852456909</v>
      </c>
      <c r="V136" s="20"/>
      <c r="W136" s="21"/>
      <c r="X136" s="21"/>
      <c r="Y136" s="21"/>
      <c r="Z136" s="2"/>
      <c r="AA136" s="2"/>
      <c r="AC136" s="21"/>
      <c r="AD136" s="21"/>
      <c r="AE136" s="21"/>
      <c r="AF136" s="21"/>
      <c r="AG136" s="2"/>
      <c r="AH136" s="2"/>
    </row>
    <row r="137" spans="8:34">
      <c r="H137" s="141">
        <v>41714</v>
      </c>
      <c r="I137" s="80">
        <v>2122.8359999999998</v>
      </c>
      <c r="J137" s="80">
        <v>2302.0371</v>
      </c>
      <c r="K137" s="80">
        <v>1126.1039000000001</v>
      </c>
      <c r="L137" s="80">
        <v>2245.4641999999999</v>
      </c>
      <c r="M137" s="80">
        <v>2530.8951000000002</v>
      </c>
      <c r="O137" s="13">
        <f t="shared" si="33"/>
        <v>41714</v>
      </c>
      <c r="P137" s="2">
        <f t="shared" si="34"/>
        <v>-0.28574038577036487</v>
      </c>
      <c r="Q137" s="2">
        <f t="shared" si="35"/>
        <v>2.6259378731665395E-2</v>
      </c>
      <c r="R137" s="2">
        <f t="shared" si="36"/>
        <v>-0.37606683558218501</v>
      </c>
      <c r="S137" s="2">
        <f t="shared" si="37"/>
        <v>-1.5043601080815705E-2</v>
      </c>
      <c r="T137" s="2">
        <f t="shared" si="38"/>
        <v>0.94107619381133834</v>
      </c>
      <c r="V137" s="20"/>
      <c r="W137" s="21"/>
      <c r="X137" s="21"/>
      <c r="Y137" s="21"/>
      <c r="Z137" s="2"/>
      <c r="AA137" s="2"/>
      <c r="AC137" s="21"/>
      <c r="AD137" s="21"/>
      <c r="AE137" s="21"/>
      <c r="AF137" s="21"/>
      <c r="AG137" s="2"/>
      <c r="AH137" s="2"/>
    </row>
    <row r="138" spans="8:34">
      <c r="H138" s="141">
        <v>41721</v>
      </c>
      <c r="I138" s="80">
        <v>2158.7979999999998</v>
      </c>
      <c r="J138" s="80">
        <v>2364.9497000000001</v>
      </c>
      <c r="K138" s="80">
        <v>1140.0393999999999</v>
      </c>
      <c r="L138" s="80">
        <v>2314.2240000000002</v>
      </c>
      <c r="M138" s="80">
        <v>2590.4425000000001</v>
      </c>
      <c r="O138" s="13">
        <f t="shared" si="33"/>
        <v>41721</v>
      </c>
      <c r="P138" s="2">
        <f t="shared" si="34"/>
        <v>-0.27364043822522899</v>
      </c>
      <c r="Q138" s="2">
        <f t="shared" si="35"/>
        <v>5.4306122978486693E-2</v>
      </c>
      <c r="R138" s="2">
        <f t="shared" si="36"/>
        <v>-0.36834568248721367</v>
      </c>
      <c r="S138" s="2">
        <f t="shared" si="37"/>
        <v>1.5117380776923817E-2</v>
      </c>
      <c r="T138" s="2">
        <f t="shared" si="38"/>
        <v>0.98674621804243379</v>
      </c>
      <c r="V138" s="20"/>
      <c r="W138" s="21"/>
      <c r="X138" s="21"/>
      <c r="Y138" s="21"/>
      <c r="Z138" s="2"/>
      <c r="AA138" s="2"/>
      <c r="AC138" s="21"/>
      <c r="AD138" s="21"/>
      <c r="AE138" s="21"/>
      <c r="AF138" s="21"/>
      <c r="AG138" s="2"/>
      <c r="AH138" s="2"/>
    </row>
    <row r="139" spans="8:34">
      <c r="H139" s="141">
        <v>41728</v>
      </c>
      <c r="I139" s="80">
        <v>2151.9650000000001</v>
      </c>
      <c r="J139" s="80">
        <v>2240.1324</v>
      </c>
      <c r="K139" s="80">
        <v>1124.9690000000001</v>
      </c>
      <c r="L139" s="80">
        <v>2189.6446000000001</v>
      </c>
      <c r="M139" s="80">
        <v>2409.4261000000001</v>
      </c>
      <c r="O139" s="13">
        <f t="shared" si="33"/>
        <v>41728</v>
      </c>
      <c r="P139" s="2">
        <f t="shared" si="34"/>
        <v>-0.27593950228106323</v>
      </c>
      <c r="Q139" s="2">
        <f t="shared" si="35"/>
        <v>-1.3380387741471766E-3</v>
      </c>
      <c r="R139" s="2">
        <f t="shared" si="36"/>
        <v>-0.37669564234530684</v>
      </c>
      <c r="S139" s="2">
        <f t="shared" si="37"/>
        <v>-3.952845913604941E-2</v>
      </c>
      <c r="T139" s="2">
        <f t="shared" si="38"/>
        <v>0.84791524684594655</v>
      </c>
      <c r="V139" s="20"/>
      <c r="W139" s="21"/>
      <c r="X139" s="21"/>
      <c r="Y139" s="21"/>
      <c r="Z139" s="2"/>
      <c r="AA139" s="2"/>
      <c r="AC139" s="21"/>
      <c r="AD139" s="21"/>
      <c r="AE139" s="21"/>
      <c r="AF139" s="21"/>
      <c r="AG139" s="2"/>
      <c r="AH139" s="2"/>
    </row>
    <row r="140" spans="8:34">
      <c r="H140" s="141">
        <v>41735</v>
      </c>
      <c r="I140" s="80">
        <v>2185.4720000000002</v>
      </c>
      <c r="J140" s="80">
        <v>2290.7345999999998</v>
      </c>
      <c r="K140" s="80">
        <v>1121.1306</v>
      </c>
      <c r="L140" s="80">
        <v>2251.8935000000001</v>
      </c>
      <c r="M140" s="80">
        <v>2448.5731000000001</v>
      </c>
      <c r="O140" s="13">
        <f t="shared" si="33"/>
        <v>41735</v>
      </c>
      <c r="P140" s="2">
        <f t="shared" si="34"/>
        <v>-0.2646655758477483</v>
      </c>
      <c r="Q140" s="2">
        <f t="shared" si="35"/>
        <v>2.1220669047918417E-2</v>
      </c>
      <c r="R140" s="2">
        <f t="shared" si="36"/>
        <v>-0.37882236001167968</v>
      </c>
      <c r="S140" s="2">
        <f t="shared" si="37"/>
        <v>-1.2223435800259752E-2</v>
      </c>
      <c r="T140" s="2">
        <f t="shared" si="38"/>
        <v>0.87793913434690718</v>
      </c>
      <c r="V140" s="20"/>
      <c r="W140" s="21"/>
      <c r="X140" s="21"/>
      <c r="Y140" s="21"/>
      <c r="Z140" s="2"/>
      <c r="AA140" s="2"/>
      <c r="AC140" s="21"/>
      <c r="AD140" s="21"/>
      <c r="AE140" s="21"/>
      <c r="AF140" s="21"/>
      <c r="AG140" s="2"/>
      <c r="AH140" s="2"/>
    </row>
    <row r="141" spans="8:34">
      <c r="H141" s="141">
        <v>41742</v>
      </c>
      <c r="I141" s="80">
        <v>2270.6660000000002</v>
      </c>
      <c r="J141" s="80">
        <v>2362.0987</v>
      </c>
      <c r="K141" s="80">
        <v>1150.5731000000001</v>
      </c>
      <c r="L141" s="80">
        <v>2332.1286</v>
      </c>
      <c r="M141" s="80">
        <v>2492.9054000000001</v>
      </c>
      <c r="O141" s="13">
        <f t="shared" si="33"/>
        <v>41742</v>
      </c>
      <c r="P141" s="2">
        <f t="shared" si="34"/>
        <v>-0.23600079271109553</v>
      </c>
      <c r="Q141" s="2">
        <f t="shared" si="35"/>
        <v>5.3035133258658052E-2</v>
      </c>
      <c r="R141" s="2">
        <f t="shared" si="36"/>
        <v>-0.36250934289720949</v>
      </c>
      <c r="S141" s="2">
        <f t="shared" si="37"/>
        <v>2.2971102221286399E-2</v>
      </c>
      <c r="T141" s="2">
        <f t="shared" si="38"/>
        <v>0.91193990037901274</v>
      </c>
      <c r="V141" s="20"/>
      <c r="W141" s="21"/>
      <c r="X141" s="21"/>
      <c r="Y141" s="21"/>
      <c r="Z141" s="2"/>
      <c r="AA141" s="2"/>
      <c r="AC141" s="21"/>
      <c r="AD141" s="21"/>
      <c r="AE141" s="21"/>
      <c r="AF141" s="21"/>
      <c r="AG141" s="2"/>
      <c r="AH141" s="2"/>
    </row>
    <row r="142" spans="8:34">
      <c r="H142" s="141">
        <v>41749</v>
      </c>
      <c r="I142" s="80">
        <v>2224.4789999999998</v>
      </c>
      <c r="J142" s="80">
        <v>2385.6163999999999</v>
      </c>
      <c r="K142" s="80">
        <v>1144.7942</v>
      </c>
      <c r="L142" s="80">
        <v>2359.0176000000001</v>
      </c>
      <c r="M142" s="80">
        <v>2524.2363</v>
      </c>
      <c r="O142" s="13">
        <f t="shared" si="33"/>
        <v>41749</v>
      </c>
      <c r="P142" s="2">
        <f t="shared" si="34"/>
        <v>-0.25154109295210536</v>
      </c>
      <c r="Q142" s="2">
        <f t="shared" si="35"/>
        <v>6.351943874235233E-2</v>
      </c>
      <c r="R142" s="2">
        <f t="shared" si="36"/>
        <v>-0.36571122095113873</v>
      </c>
      <c r="S142" s="2">
        <f t="shared" si="37"/>
        <v>3.4765764817349165E-2</v>
      </c>
      <c r="T142" s="2">
        <f t="shared" si="38"/>
        <v>0.93596921084734608</v>
      </c>
      <c r="V142" s="20"/>
      <c r="W142" s="21"/>
      <c r="X142" s="21"/>
      <c r="Y142" s="21"/>
      <c r="Z142" s="2"/>
      <c r="AA142" s="2"/>
      <c r="AC142" s="21"/>
      <c r="AD142" s="21"/>
      <c r="AE142" s="21"/>
      <c r="AF142" s="21"/>
      <c r="AG142" s="2"/>
      <c r="AH142" s="2"/>
    </row>
    <row r="143" spans="8:34">
      <c r="H143" s="141">
        <v>41756</v>
      </c>
      <c r="I143" s="80">
        <v>2167.826</v>
      </c>
      <c r="J143" s="80">
        <v>2218.5679</v>
      </c>
      <c r="K143" s="80">
        <v>1123.0618999999999</v>
      </c>
      <c r="L143" s="80">
        <v>2171.3647000000001</v>
      </c>
      <c r="M143" s="80">
        <v>2361.0563999999999</v>
      </c>
      <c r="O143" s="13">
        <f t="shared" si="33"/>
        <v>41756</v>
      </c>
      <c r="P143" s="2">
        <f t="shared" si="34"/>
        <v>-0.27060283390851991</v>
      </c>
      <c r="Q143" s="2">
        <f t="shared" si="35"/>
        <v>-1.095159816146507E-2</v>
      </c>
      <c r="R143" s="2">
        <f t="shared" si="36"/>
        <v>-0.37775229700910939</v>
      </c>
      <c r="S143" s="2">
        <f t="shared" si="37"/>
        <v>-4.7546803172263785E-2</v>
      </c>
      <c r="T143" s="2">
        <f t="shared" si="38"/>
        <v>0.81081798699831542</v>
      </c>
      <c r="V143" s="20"/>
      <c r="W143" s="21"/>
      <c r="X143" s="21"/>
      <c r="Y143" s="21"/>
      <c r="Z143" s="2"/>
      <c r="AA143" s="2"/>
      <c r="AC143" s="21"/>
      <c r="AD143" s="21"/>
      <c r="AE143" s="21"/>
      <c r="AF143" s="21"/>
      <c r="AG143" s="2"/>
      <c r="AH143" s="2"/>
    </row>
    <row r="144" spans="8:34">
      <c r="H144" s="141">
        <v>41763</v>
      </c>
      <c r="I144" s="80">
        <v>2158.6590000000001</v>
      </c>
      <c r="J144" s="80">
        <v>2222.1552000000001</v>
      </c>
      <c r="K144" s="80">
        <v>1158.7552000000001</v>
      </c>
      <c r="L144" s="80">
        <v>2142.6731</v>
      </c>
      <c r="M144" s="80">
        <v>2447.1174999999998</v>
      </c>
      <c r="O144" s="13">
        <f t="shared" si="33"/>
        <v>41763</v>
      </c>
      <c r="P144" s="2">
        <f t="shared" si="34"/>
        <v>-0.27368720683400405</v>
      </c>
      <c r="Q144" s="2">
        <f t="shared" si="35"/>
        <v>-9.3523623066978923E-3</v>
      </c>
      <c r="R144" s="2">
        <f t="shared" si="36"/>
        <v>-0.35797593923473847</v>
      </c>
      <c r="S144" s="2">
        <f t="shared" si="37"/>
        <v>-6.0132163034705477E-2</v>
      </c>
      <c r="T144" s="2">
        <f t="shared" si="38"/>
        <v>0.87682275836288781</v>
      </c>
      <c r="V144" s="20"/>
      <c r="W144" s="21"/>
      <c r="X144" s="21"/>
      <c r="Y144" s="21"/>
      <c r="Z144" s="2"/>
      <c r="AA144" s="2"/>
      <c r="AC144" s="21"/>
      <c r="AD144" s="21"/>
      <c r="AE144" s="21"/>
      <c r="AF144" s="21"/>
      <c r="AG144" s="2"/>
      <c r="AH144" s="2"/>
    </row>
    <row r="145" spans="8:34">
      <c r="H145" s="141">
        <v>41770</v>
      </c>
      <c r="I145" s="80">
        <v>2133.9110000000001</v>
      </c>
      <c r="J145" s="80">
        <v>2190.8658</v>
      </c>
      <c r="K145" s="80">
        <v>1172.5814</v>
      </c>
      <c r="L145" s="80">
        <v>2112.7150999999999</v>
      </c>
      <c r="M145" s="80">
        <v>2374.4555999999998</v>
      </c>
      <c r="O145" s="13">
        <f t="shared" si="33"/>
        <v>41770</v>
      </c>
      <c r="P145" s="2">
        <f t="shared" si="34"/>
        <v>-0.28201403798485847</v>
      </c>
      <c r="Q145" s="2">
        <f t="shared" si="35"/>
        <v>-2.3301329595229681E-2</v>
      </c>
      <c r="R145" s="2">
        <f t="shared" si="36"/>
        <v>-0.35031534528965613</v>
      </c>
      <c r="S145" s="2">
        <f t="shared" si="37"/>
        <v>-7.3273019967014186E-2</v>
      </c>
      <c r="T145" s="2">
        <f t="shared" si="38"/>
        <v>0.82109453624609596</v>
      </c>
      <c r="V145" s="20"/>
      <c r="W145" s="21"/>
      <c r="X145" s="21"/>
      <c r="Y145" s="21"/>
      <c r="Z145" s="2"/>
      <c r="AA145" s="2"/>
      <c r="AC145" s="21"/>
      <c r="AD145" s="21"/>
      <c r="AE145" s="21"/>
      <c r="AF145" s="21"/>
      <c r="AG145" s="2"/>
      <c r="AH145" s="2"/>
    </row>
    <row r="146" spans="8:34">
      <c r="H146" s="141">
        <v>41777</v>
      </c>
      <c r="I146" s="80">
        <v>2145.9520000000002</v>
      </c>
      <c r="J146" s="80">
        <v>2175.1513</v>
      </c>
      <c r="K146" s="80">
        <v>1177.1020000000001</v>
      </c>
      <c r="L146" s="80">
        <v>2109.2961</v>
      </c>
      <c r="M146" s="80">
        <v>2294.9783000000002</v>
      </c>
      <c r="O146" s="13">
        <f t="shared" si="33"/>
        <v>41777</v>
      </c>
      <c r="P146" s="2">
        <f t="shared" si="34"/>
        <v>-0.27796266519160495</v>
      </c>
      <c r="Q146" s="2">
        <f t="shared" si="35"/>
        <v>-3.0306930420289757E-2</v>
      </c>
      <c r="R146" s="2">
        <f t="shared" si="36"/>
        <v>-0.3478106454452925</v>
      </c>
      <c r="S146" s="2">
        <f t="shared" si="37"/>
        <v>-7.4772739235709151E-2</v>
      </c>
      <c r="T146" s="2">
        <f t="shared" si="38"/>
        <v>0.76013922641187914</v>
      </c>
      <c r="V146" s="20"/>
      <c r="W146" s="21"/>
      <c r="X146" s="21"/>
      <c r="Y146" s="21"/>
      <c r="Z146" s="2"/>
      <c r="AA146" s="2"/>
      <c r="AC146" s="21"/>
      <c r="AD146" s="21"/>
      <c r="AE146" s="21"/>
      <c r="AF146" s="21"/>
      <c r="AG146" s="2"/>
      <c r="AH146" s="2"/>
    </row>
    <row r="147" spans="8:34">
      <c r="H147" s="141">
        <v>41784</v>
      </c>
      <c r="I147" s="80">
        <v>2148.4140000000002</v>
      </c>
      <c r="J147" s="80">
        <v>2251.9059999999999</v>
      </c>
      <c r="K147" s="80">
        <v>1173.9565</v>
      </c>
      <c r="L147" s="80">
        <v>2202.1712000000002</v>
      </c>
      <c r="M147" s="80">
        <v>2359.1761000000001</v>
      </c>
      <c r="O147" s="13">
        <f t="shared" si="33"/>
        <v>41784</v>
      </c>
      <c r="P147" s="2">
        <f t="shared" si="34"/>
        <v>-0.27713428882610458</v>
      </c>
      <c r="Q147" s="2">
        <f t="shared" si="35"/>
        <v>3.9106895897158545E-3</v>
      </c>
      <c r="R147" s="2">
        <f t="shared" si="36"/>
        <v>-0.34955345245331049</v>
      </c>
      <c r="S147" s="2">
        <f t="shared" si="37"/>
        <v>-3.4033757939432197E-2</v>
      </c>
      <c r="T147" s="2">
        <f t="shared" si="38"/>
        <v>0.80937588630942359</v>
      </c>
      <c r="V147" s="20"/>
      <c r="W147" s="21"/>
      <c r="X147" s="21"/>
      <c r="Y147" s="21"/>
      <c r="Z147" s="2"/>
      <c r="AA147" s="2"/>
      <c r="AC147" s="21"/>
      <c r="AD147" s="21"/>
      <c r="AE147" s="21"/>
      <c r="AF147" s="21"/>
      <c r="AG147" s="2"/>
      <c r="AH147" s="2"/>
    </row>
    <row r="148" spans="8:34">
      <c r="H148" s="141">
        <v>41791</v>
      </c>
      <c r="I148" s="80">
        <v>2156.4639999999999</v>
      </c>
      <c r="J148" s="80">
        <v>2316.1008000000002</v>
      </c>
      <c r="K148" s="80">
        <v>1190.0208</v>
      </c>
      <c r="L148" s="80">
        <v>2269.1873000000001</v>
      </c>
      <c r="M148" s="80">
        <v>2430.8049000000001</v>
      </c>
      <c r="O148" s="13">
        <f t="shared" si="33"/>
        <v>41791</v>
      </c>
      <c r="P148" s="2">
        <f t="shared" si="34"/>
        <v>-0.27442574709487877</v>
      </c>
      <c r="Q148" s="2">
        <f t="shared" si="35"/>
        <v>3.2529044856798084E-2</v>
      </c>
      <c r="R148" s="2">
        <f t="shared" si="36"/>
        <v>-0.34065280879764326</v>
      </c>
      <c r="S148" s="2">
        <f t="shared" si="37"/>
        <v>-4.6376372951539846E-3</v>
      </c>
      <c r="T148" s="2">
        <f t="shared" si="38"/>
        <v>0.86431176985168223</v>
      </c>
      <c r="V148" s="20"/>
      <c r="W148" s="21"/>
      <c r="X148" s="21"/>
      <c r="Y148" s="21"/>
      <c r="Z148" s="2"/>
      <c r="AA148" s="2"/>
      <c r="AC148" s="21"/>
      <c r="AD148" s="21"/>
      <c r="AE148" s="21"/>
      <c r="AF148" s="21"/>
      <c r="AG148" s="2"/>
      <c r="AH148" s="2"/>
    </row>
    <row r="149" spans="8:34">
      <c r="H149" s="141">
        <v>41798</v>
      </c>
      <c r="I149" s="80">
        <v>2134.7159999999999</v>
      </c>
      <c r="J149" s="80">
        <v>2289.1642000000002</v>
      </c>
      <c r="K149" s="80">
        <v>1168.6637000000001</v>
      </c>
      <c r="L149" s="80">
        <v>2255.8242</v>
      </c>
      <c r="M149" s="80">
        <v>2365.5956999999999</v>
      </c>
      <c r="O149" s="13">
        <f t="shared" si="33"/>
        <v>41798</v>
      </c>
      <c r="P149" s="2">
        <f t="shared" si="34"/>
        <v>-0.28174318381173591</v>
      </c>
      <c r="Q149" s="2">
        <f t="shared" si="35"/>
        <v>2.0520577060539225E-2</v>
      </c>
      <c r="R149" s="2">
        <f t="shared" si="36"/>
        <v>-0.35248600019835474</v>
      </c>
      <c r="S149" s="2">
        <f t="shared" si="37"/>
        <v>-1.0499263080324339E-2</v>
      </c>
      <c r="T149" s="2">
        <f t="shared" si="38"/>
        <v>0.81429941424773711</v>
      </c>
      <c r="V149" s="20"/>
      <c r="W149" s="21"/>
      <c r="X149" s="21"/>
      <c r="Y149" s="21"/>
      <c r="Z149" s="2"/>
      <c r="AA149" s="2"/>
      <c r="AC149" s="21"/>
      <c r="AD149" s="21"/>
      <c r="AE149" s="21"/>
      <c r="AF149" s="21"/>
      <c r="AG149" s="2"/>
      <c r="AH149" s="2"/>
    </row>
    <row r="150" spans="8:34">
      <c r="H150" s="141">
        <v>41805</v>
      </c>
      <c r="I150" s="80">
        <v>2176.2420000000002</v>
      </c>
      <c r="J150" s="80">
        <v>2346.9141</v>
      </c>
      <c r="K150" s="80">
        <v>1164.4272000000001</v>
      </c>
      <c r="L150" s="80">
        <v>2330.0419999999999</v>
      </c>
      <c r="M150" s="80">
        <v>2401.0859999999998</v>
      </c>
      <c r="O150" s="13">
        <f t="shared" si="33"/>
        <v>41805</v>
      </c>
      <c r="P150" s="2">
        <f t="shared" si="34"/>
        <v>-0.26777114605634644</v>
      </c>
      <c r="Q150" s="2">
        <f t="shared" si="35"/>
        <v>4.6265764440801549E-2</v>
      </c>
      <c r="R150" s="2">
        <f t="shared" si="36"/>
        <v>-0.35483329057809332</v>
      </c>
      <c r="S150" s="2">
        <f t="shared" si="37"/>
        <v>2.2055830438291624E-2</v>
      </c>
      <c r="T150" s="2">
        <f t="shared" si="38"/>
        <v>0.84151878673031133</v>
      </c>
      <c r="V150" s="20"/>
      <c r="W150" s="21"/>
      <c r="X150" s="21"/>
      <c r="Y150" s="21"/>
      <c r="Z150" s="2"/>
      <c r="AA150" s="2"/>
      <c r="AC150" s="21"/>
      <c r="AD150" s="21"/>
      <c r="AE150" s="21"/>
      <c r="AF150" s="21"/>
      <c r="AG150" s="2"/>
      <c r="AH150" s="2"/>
    </row>
    <row r="151" spans="8:34">
      <c r="H151" s="141">
        <v>41812</v>
      </c>
      <c r="I151" s="80">
        <v>2136.7289999999998</v>
      </c>
      <c r="J151" s="80">
        <v>2321.4773</v>
      </c>
      <c r="K151" s="80">
        <v>1172.5198</v>
      </c>
      <c r="L151" s="80">
        <v>2268.5214000000001</v>
      </c>
      <c r="M151" s="80">
        <v>2468.5009</v>
      </c>
      <c r="O151" s="13">
        <f t="shared" si="33"/>
        <v>41812</v>
      </c>
      <c r="P151" s="2">
        <f t="shared" si="34"/>
        <v>-0.28106588014652378</v>
      </c>
      <c r="Q151" s="2">
        <f t="shared" si="35"/>
        <v>3.4925914807221847E-2</v>
      </c>
      <c r="R151" s="2">
        <f t="shared" si="36"/>
        <v>-0.35034947560651952</v>
      </c>
      <c r="S151" s="2">
        <f t="shared" si="37"/>
        <v>-4.9297294452048668E-3</v>
      </c>
      <c r="T151" s="2">
        <f t="shared" si="38"/>
        <v>0.89322280934988685</v>
      </c>
      <c r="V151" s="20"/>
      <c r="W151" s="21"/>
      <c r="X151" s="21"/>
      <c r="Y151" s="21"/>
      <c r="Z151" s="2"/>
      <c r="AA151" s="2"/>
      <c r="AC151" s="21"/>
      <c r="AD151" s="21"/>
      <c r="AE151" s="21"/>
      <c r="AF151" s="21"/>
      <c r="AG151" s="2"/>
      <c r="AH151" s="2"/>
    </row>
    <row r="152" spans="8:34">
      <c r="H152" s="141">
        <v>41819</v>
      </c>
      <c r="I152" s="80">
        <v>2150.2579999999998</v>
      </c>
      <c r="J152" s="80">
        <v>2423.8168000000001</v>
      </c>
      <c r="K152" s="80">
        <v>1227.5684000000001</v>
      </c>
      <c r="L152" s="80">
        <v>2375.5329000000002</v>
      </c>
      <c r="M152" s="80">
        <v>2552.1711</v>
      </c>
      <c r="O152" s="13">
        <f t="shared" si="33"/>
        <v>41819</v>
      </c>
      <c r="P152" s="2">
        <f t="shared" si="34"/>
        <v>-0.27651384771400767</v>
      </c>
      <c r="Q152" s="2">
        <f t="shared" si="35"/>
        <v>8.0549363573407806E-2</v>
      </c>
      <c r="R152" s="2">
        <f t="shared" si="36"/>
        <v>-0.31984905091678129</v>
      </c>
      <c r="S152" s="2">
        <f t="shared" si="37"/>
        <v>4.2010080008421991E-2</v>
      </c>
      <c r="T152" s="2">
        <f t="shared" si="38"/>
        <v>0.95739387410536936</v>
      </c>
      <c r="V152" s="20"/>
      <c r="W152" s="21"/>
      <c r="X152" s="21"/>
      <c r="Y152" s="21"/>
      <c r="Z152" s="2"/>
      <c r="AA152" s="2"/>
      <c r="AC152" s="21"/>
      <c r="AD152" s="21"/>
      <c r="AE152" s="21"/>
      <c r="AF152" s="21"/>
      <c r="AG152" s="2"/>
      <c r="AH152" s="2"/>
    </row>
    <row r="153" spans="8:34">
      <c r="H153" s="141">
        <v>41826</v>
      </c>
      <c r="I153" s="80">
        <v>2178.6950000000002</v>
      </c>
      <c r="J153" s="80">
        <v>2513.1992</v>
      </c>
      <c r="K153" s="80">
        <v>1230.4782</v>
      </c>
      <c r="L153" s="80">
        <v>2434.4479000000001</v>
      </c>
      <c r="M153" s="80">
        <v>2773.5014000000001</v>
      </c>
      <c r="O153" s="13">
        <f t="shared" si="33"/>
        <v>41826</v>
      </c>
      <c r="P153" s="2">
        <f t="shared" si="34"/>
        <v>-0.26694579787414807</v>
      </c>
      <c r="Q153" s="2">
        <f t="shared" si="35"/>
        <v>0.12039647389736619</v>
      </c>
      <c r="R153" s="2">
        <f t="shared" si="36"/>
        <v>-0.3182368366958529</v>
      </c>
      <c r="S153" s="2">
        <f t="shared" si="37"/>
        <v>6.785271256623493E-2</v>
      </c>
      <c r="T153" s="2">
        <f t="shared" si="38"/>
        <v>1.1271436896149578</v>
      </c>
      <c r="V153" s="20"/>
      <c r="W153" s="21"/>
      <c r="X153" s="21"/>
      <c r="Y153" s="21"/>
      <c r="Z153" s="2"/>
      <c r="AA153" s="2"/>
      <c r="AC153" s="21"/>
      <c r="AD153" s="21"/>
      <c r="AE153" s="21"/>
      <c r="AF153" s="21"/>
      <c r="AG153" s="2"/>
      <c r="AH153" s="2"/>
    </row>
    <row r="154" spans="8:34">
      <c r="H154" s="141">
        <v>41833</v>
      </c>
      <c r="I154" s="80">
        <v>2148.009</v>
      </c>
      <c r="J154" s="80">
        <v>2499.6504</v>
      </c>
      <c r="K154" s="80">
        <v>1258.2625</v>
      </c>
      <c r="L154" s="80">
        <v>2445.0841999999998</v>
      </c>
      <c r="M154" s="80">
        <v>2650.8087999999998</v>
      </c>
      <c r="O154" s="13">
        <f t="shared" si="33"/>
        <v>41833</v>
      </c>
      <c r="P154" s="2">
        <f t="shared" si="34"/>
        <v>-0.27727055707469417</v>
      </c>
      <c r="Q154" s="2">
        <f t="shared" si="35"/>
        <v>0.11435635270620059</v>
      </c>
      <c r="R154" s="2">
        <f t="shared" si="36"/>
        <v>-0.30284256781876795</v>
      </c>
      <c r="S154" s="2">
        <f t="shared" si="37"/>
        <v>7.2518247534828051E-2</v>
      </c>
      <c r="T154" s="2">
        <f t="shared" si="38"/>
        <v>1.033044299633596</v>
      </c>
      <c r="V154" s="20"/>
      <c r="W154" s="21"/>
      <c r="X154" s="21"/>
      <c r="Y154" s="21"/>
      <c r="Z154" s="2"/>
      <c r="AA154" s="2"/>
      <c r="AC154" s="21"/>
      <c r="AD154" s="21"/>
      <c r="AE154" s="21"/>
      <c r="AF154" s="21"/>
      <c r="AG154" s="2"/>
      <c r="AH154" s="2"/>
    </row>
    <row r="155" spans="8:34">
      <c r="H155" s="141">
        <v>41840</v>
      </c>
      <c r="I155" s="80">
        <v>2164.1439999999998</v>
      </c>
      <c r="J155" s="80">
        <v>2436.6039999999998</v>
      </c>
      <c r="K155" s="80">
        <v>1240.4229</v>
      </c>
      <c r="L155" s="80">
        <v>2411.0255999999999</v>
      </c>
      <c r="M155" s="80">
        <v>2481.9344000000001</v>
      </c>
      <c r="O155" s="13">
        <f t="shared" si="33"/>
        <v>41840</v>
      </c>
      <c r="P155" s="2">
        <f t="shared" si="34"/>
        <v>-0.271841697343846</v>
      </c>
      <c r="Q155" s="2">
        <f t="shared" si="35"/>
        <v>8.6249959766109274E-2</v>
      </c>
      <c r="R155" s="2">
        <f t="shared" si="36"/>
        <v>-0.31272684055767608</v>
      </c>
      <c r="S155" s="2">
        <f t="shared" si="37"/>
        <v>5.7578692493946537E-2</v>
      </c>
      <c r="T155" s="2">
        <f t="shared" si="38"/>
        <v>0.90352566506665077</v>
      </c>
      <c r="V155" s="20"/>
      <c r="W155" s="21"/>
      <c r="X155" s="21"/>
      <c r="Y155" s="21"/>
      <c r="Z155" s="2"/>
      <c r="AA155" s="2"/>
      <c r="AC155" s="21"/>
      <c r="AD155" s="21"/>
      <c r="AE155" s="21"/>
      <c r="AF155" s="21"/>
      <c r="AG155" s="2"/>
      <c r="AH155" s="2"/>
    </row>
    <row r="156" spans="8:34">
      <c r="H156" s="141">
        <v>41847</v>
      </c>
      <c r="I156" s="80">
        <v>2260.4540000000002</v>
      </c>
      <c r="J156" s="80">
        <v>2418.7082999999998</v>
      </c>
      <c r="K156" s="80">
        <v>1283.1224999999999</v>
      </c>
      <c r="L156" s="80">
        <v>2394.3883999999998</v>
      </c>
      <c r="M156" s="80">
        <v>2408.9155999999998</v>
      </c>
      <c r="O156" s="66">
        <f t="shared" si="33"/>
        <v>41847</v>
      </c>
      <c r="P156" s="2">
        <f t="shared" si="34"/>
        <v>-0.23943677136442199</v>
      </c>
      <c r="Q156" s="2">
        <f t="shared" si="35"/>
        <v>7.8271969331477065E-2</v>
      </c>
      <c r="R156" s="2">
        <f t="shared" si="36"/>
        <v>-0.2890685470846005</v>
      </c>
      <c r="S156" s="2">
        <f t="shared" si="37"/>
        <v>5.0280906762115052E-2</v>
      </c>
      <c r="T156" s="2">
        <f t="shared" si="38"/>
        <v>0.84752371762099332</v>
      </c>
      <c r="V156" s="20"/>
      <c r="W156" s="21"/>
      <c r="X156" s="21"/>
      <c r="Y156" s="21"/>
      <c r="Z156" s="2"/>
      <c r="AA156" s="2"/>
      <c r="AC156" s="21"/>
      <c r="AD156" s="21"/>
      <c r="AE156" s="21"/>
      <c r="AF156" s="21"/>
      <c r="AG156" s="2"/>
      <c r="AH156" s="2"/>
    </row>
    <row r="157" spans="8:34">
      <c r="H157" s="141">
        <v>41848</v>
      </c>
      <c r="I157" s="80">
        <v>2323.8969999999999</v>
      </c>
      <c r="J157" s="80">
        <v>2458.7575999999999</v>
      </c>
      <c r="K157" s="80">
        <v>1295.3715999999999</v>
      </c>
      <c r="L157" s="80">
        <v>2431.3816000000002</v>
      </c>
      <c r="M157" s="80">
        <v>2466.6246999999998</v>
      </c>
      <c r="N157" s="1"/>
      <c r="O157" s="1"/>
      <c r="P157" s="21"/>
      <c r="Q157" s="21"/>
      <c r="R157" s="21"/>
      <c r="S157" s="21"/>
      <c r="T157" s="21"/>
      <c r="W157" s="14"/>
      <c r="X157" s="14"/>
      <c r="Y157" s="14"/>
      <c r="AC157" s="21"/>
      <c r="AD157" s="21"/>
      <c r="AE157" s="21"/>
      <c r="AF157" s="21"/>
    </row>
    <row r="158" spans="8:34" ht="14.25">
      <c r="H158"/>
      <c r="I158"/>
      <c r="J158"/>
      <c r="K158"/>
      <c r="L158"/>
      <c r="M158"/>
      <c r="N158" s="1"/>
      <c r="O158" s="1"/>
      <c r="P158" s="21"/>
      <c r="Q158" s="21"/>
      <c r="R158" s="21"/>
      <c r="S158" s="21"/>
      <c r="T158" s="21"/>
      <c r="W158" s="14"/>
      <c r="X158" s="14"/>
      <c r="Y158" s="14"/>
      <c r="AC158" s="21"/>
      <c r="AD158" s="21"/>
      <c r="AE158" s="21"/>
      <c r="AF158" s="21"/>
    </row>
    <row r="159" spans="8:34" ht="14.25">
      <c r="H159"/>
      <c r="I159"/>
      <c r="J159"/>
      <c r="K159"/>
      <c r="L159"/>
      <c r="M159"/>
      <c r="N159" s="1"/>
      <c r="O159" s="1"/>
      <c r="P159" s="21"/>
      <c r="Q159" s="21"/>
      <c r="R159" s="21"/>
      <c r="S159" s="21"/>
      <c r="T159" s="21"/>
      <c r="W159" s="14"/>
      <c r="X159" s="14"/>
      <c r="Y159" s="14"/>
      <c r="AC159" s="21"/>
      <c r="AD159" s="21"/>
      <c r="AE159" s="21"/>
      <c r="AF159" s="21"/>
    </row>
    <row r="160" spans="8:34" ht="14.25">
      <c r="H160"/>
      <c r="I160"/>
      <c r="J160"/>
      <c r="K160"/>
      <c r="L160"/>
      <c r="M160"/>
      <c r="N160" s="1"/>
      <c r="O160" s="1"/>
      <c r="P160" s="21"/>
      <c r="Q160" s="21"/>
      <c r="R160" s="21"/>
      <c r="S160" s="21"/>
      <c r="T160" s="21"/>
      <c r="W160" s="14"/>
      <c r="X160" s="14"/>
      <c r="Y160" s="14"/>
      <c r="AC160" s="21"/>
      <c r="AD160" s="21"/>
      <c r="AE160" s="21"/>
      <c r="AF160" s="21"/>
    </row>
    <row r="161" spans="8:32">
      <c r="H161" s="70"/>
      <c r="N161" s="1"/>
      <c r="O161" s="1"/>
      <c r="P161" s="21"/>
      <c r="Q161" s="21"/>
      <c r="R161" s="21"/>
      <c r="S161" s="21"/>
      <c r="T161" s="21"/>
      <c r="W161" s="14"/>
      <c r="X161" s="14"/>
      <c r="Y161" s="14"/>
      <c r="AC161" s="21"/>
      <c r="AD161" s="21"/>
      <c r="AE161" s="21"/>
      <c r="AF161" s="21"/>
    </row>
    <row r="162" spans="8:32">
      <c r="H162" s="70"/>
      <c r="N162" s="1"/>
      <c r="O162" s="1"/>
      <c r="P162" s="21"/>
      <c r="Q162" s="21"/>
      <c r="R162" s="21"/>
      <c r="S162" s="21"/>
      <c r="T162" s="21"/>
      <c r="W162" s="14"/>
      <c r="X162" s="14"/>
      <c r="Y162" s="14"/>
      <c r="AC162" s="21"/>
      <c r="AD162" s="21"/>
      <c r="AE162" s="21"/>
      <c r="AF162" s="21"/>
    </row>
    <row r="163" spans="8:32">
      <c r="H163" s="7"/>
      <c r="I163" s="14"/>
      <c r="J163" s="14"/>
      <c r="K163" s="14"/>
      <c r="L163" s="14"/>
      <c r="M163" s="14"/>
      <c r="O163" s="13"/>
      <c r="P163" s="21"/>
      <c r="Q163" s="21"/>
      <c r="R163" s="21"/>
      <c r="S163" s="21"/>
      <c r="T163" s="21"/>
      <c r="W163" s="14"/>
      <c r="X163" s="14"/>
      <c r="Y163" s="14"/>
      <c r="AC163" s="21"/>
      <c r="AD163" s="21"/>
      <c r="AE163" s="21"/>
      <c r="AF163" s="21"/>
    </row>
    <row r="164" spans="8:32">
      <c r="H164" s="7"/>
      <c r="I164" s="14"/>
      <c r="J164" s="14"/>
      <c r="K164" s="14"/>
      <c r="L164" s="14"/>
      <c r="M164" s="14"/>
      <c r="O164" s="13"/>
      <c r="P164" s="21"/>
      <c r="Q164" s="21"/>
      <c r="R164" s="21"/>
      <c r="S164" s="21"/>
      <c r="T164" s="21"/>
      <c r="W164" s="14"/>
      <c r="X164" s="14"/>
      <c r="Y164" s="14"/>
      <c r="AC164" s="21"/>
      <c r="AD164" s="21"/>
      <c r="AE164" s="21"/>
      <c r="AF164" s="21"/>
    </row>
    <row r="165" spans="8:32">
      <c r="H165" s="7"/>
      <c r="I165" s="14"/>
      <c r="J165" s="14"/>
      <c r="K165" s="14"/>
      <c r="L165" s="14"/>
      <c r="M165" s="14"/>
      <c r="O165" s="13"/>
      <c r="P165" s="21"/>
      <c r="Q165" s="21"/>
      <c r="R165" s="21"/>
      <c r="S165" s="21"/>
      <c r="T165" s="21"/>
      <c r="W165" s="14"/>
      <c r="X165" s="14"/>
      <c r="Y165" s="14"/>
      <c r="AC165" s="21"/>
      <c r="AD165" s="21"/>
      <c r="AE165" s="21"/>
      <c r="AF165" s="21"/>
    </row>
    <row r="166" spans="8:32">
      <c r="H166" s="7"/>
      <c r="I166" s="14"/>
      <c r="J166" s="14"/>
      <c r="K166" s="14"/>
      <c r="L166" s="14"/>
      <c r="M166" s="14"/>
      <c r="O166" s="13"/>
      <c r="P166" s="21"/>
      <c r="Q166" s="21"/>
      <c r="R166" s="21"/>
      <c r="S166" s="21"/>
      <c r="T166" s="21"/>
      <c r="W166" s="14"/>
      <c r="X166" s="14"/>
      <c r="Y166" s="14"/>
      <c r="AC166" s="21"/>
      <c r="AD166" s="21"/>
      <c r="AE166" s="21"/>
      <c r="AF166" s="21"/>
    </row>
    <row r="167" spans="8:32">
      <c r="H167" s="7"/>
      <c r="I167" s="14"/>
      <c r="J167" s="14"/>
      <c r="K167" s="14"/>
      <c r="L167" s="14"/>
      <c r="M167" s="14"/>
      <c r="O167" s="13"/>
      <c r="P167" s="21"/>
      <c r="Q167" s="21"/>
      <c r="R167" s="21"/>
      <c r="S167" s="21"/>
      <c r="T167" s="21"/>
      <c r="W167" s="14"/>
      <c r="X167" s="14"/>
      <c r="Y167" s="14"/>
      <c r="AC167" s="21"/>
      <c r="AD167" s="21"/>
      <c r="AE167" s="21"/>
      <c r="AF167" s="21"/>
    </row>
    <row r="168" spans="8:32">
      <c r="H168" s="7"/>
      <c r="I168" s="14"/>
      <c r="J168" s="14"/>
      <c r="K168" s="14"/>
      <c r="L168" s="14"/>
      <c r="M168" s="14"/>
      <c r="O168" s="13"/>
      <c r="P168" s="21"/>
      <c r="Q168" s="21"/>
      <c r="R168" s="21"/>
      <c r="S168" s="21"/>
      <c r="T168" s="21"/>
      <c r="W168" s="14"/>
      <c r="X168" s="14"/>
      <c r="Y168" s="14"/>
      <c r="AC168" s="21"/>
      <c r="AD168" s="21"/>
      <c r="AE168" s="21"/>
      <c r="AF168" s="21"/>
    </row>
    <row r="169" spans="8:32">
      <c r="H169" s="7"/>
      <c r="I169" s="14"/>
      <c r="J169" s="14"/>
      <c r="K169" s="14"/>
      <c r="L169" s="14"/>
      <c r="M169" s="14"/>
      <c r="O169" s="13"/>
      <c r="P169" s="21"/>
      <c r="Q169" s="21"/>
      <c r="R169" s="21"/>
      <c r="S169" s="21"/>
      <c r="T169" s="21"/>
      <c r="W169" s="14"/>
      <c r="X169" s="14"/>
      <c r="Y169" s="14"/>
      <c r="AC169" s="21"/>
      <c r="AD169" s="21"/>
      <c r="AE169" s="21"/>
      <c r="AF169" s="21"/>
    </row>
    <row r="170" spans="8:32">
      <c r="H170" s="7"/>
      <c r="I170" s="14"/>
      <c r="J170" s="14"/>
      <c r="K170" s="14"/>
      <c r="L170" s="14"/>
      <c r="M170" s="14"/>
      <c r="O170" s="13"/>
      <c r="P170" s="21"/>
      <c r="Q170" s="21"/>
      <c r="R170" s="21"/>
      <c r="S170" s="21"/>
      <c r="T170" s="21"/>
      <c r="W170" s="14"/>
      <c r="X170" s="14"/>
      <c r="Y170" s="14"/>
      <c r="AC170" s="21"/>
      <c r="AD170" s="21"/>
      <c r="AE170" s="21"/>
      <c r="AF170" s="21"/>
    </row>
    <row r="171" spans="8:32">
      <c r="H171" s="7"/>
      <c r="I171" s="14"/>
      <c r="J171" s="14"/>
      <c r="K171" s="14"/>
      <c r="L171" s="14"/>
      <c r="M171" s="14"/>
      <c r="O171" s="13"/>
      <c r="P171" s="21"/>
      <c r="Q171" s="21"/>
      <c r="R171" s="21"/>
      <c r="S171" s="21"/>
      <c r="T171" s="21"/>
      <c r="W171" s="14"/>
      <c r="X171" s="14"/>
      <c r="Y171" s="14"/>
      <c r="AC171" s="21"/>
      <c r="AD171" s="21"/>
      <c r="AE171" s="21"/>
      <c r="AF171" s="21"/>
    </row>
    <row r="172" spans="8:32">
      <c r="H172" s="7"/>
      <c r="I172" s="14"/>
      <c r="J172" s="14"/>
      <c r="K172" s="14"/>
      <c r="L172" s="14"/>
      <c r="M172" s="14"/>
      <c r="O172" s="13"/>
      <c r="P172" s="21"/>
      <c r="Q172" s="21"/>
      <c r="R172" s="21"/>
      <c r="S172" s="21"/>
      <c r="T172" s="21"/>
      <c r="W172" s="14"/>
      <c r="X172" s="14"/>
      <c r="Y172" s="14"/>
      <c r="AC172" s="21"/>
      <c r="AD172" s="21"/>
      <c r="AE172" s="21"/>
      <c r="AF172" s="21"/>
    </row>
    <row r="173" spans="8:32">
      <c r="H173" s="7"/>
      <c r="I173" s="14"/>
      <c r="J173" s="14"/>
      <c r="K173" s="14"/>
      <c r="L173" s="14"/>
      <c r="M173" s="14"/>
      <c r="O173" s="13"/>
      <c r="P173" s="21"/>
      <c r="Q173" s="21"/>
      <c r="R173" s="21"/>
      <c r="S173" s="21"/>
      <c r="T173" s="21"/>
      <c r="W173" s="14"/>
      <c r="X173" s="14"/>
      <c r="Y173" s="14"/>
      <c r="AC173" s="21"/>
      <c r="AD173" s="21"/>
      <c r="AE173" s="21"/>
      <c r="AF173" s="21"/>
    </row>
    <row r="174" spans="8:32">
      <c r="H174" s="7"/>
      <c r="I174" s="14"/>
      <c r="J174" s="14"/>
      <c r="K174" s="14"/>
      <c r="L174" s="14"/>
      <c r="M174" s="14"/>
      <c r="O174" s="13"/>
      <c r="P174" s="21"/>
      <c r="Q174" s="21"/>
      <c r="R174" s="21"/>
      <c r="S174" s="21"/>
      <c r="T174" s="21"/>
      <c r="W174" s="14"/>
      <c r="X174" s="14"/>
      <c r="Y174" s="14"/>
      <c r="AC174" s="21"/>
      <c r="AD174" s="21"/>
      <c r="AE174" s="21"/>
      <c r="AF174" s="21"/>
    </row>
    <row r="175" spans="8:32">
      <c r="H175" s="7"/>
      <c r="I175" s="14"/>
      <c r="J175" s="14"/>
      <c r="K175" s="14"/>
      <c r="L175" s="14"/>
      <c r="M175" s="14"/>
      <c r="O175" s="13"/>
      <c r="P175" s="21"/>
      <c r="Q175" s="21"/>
      <c r="R175" s="21"/>
      <c r="S175" s="21"/>
      <c r="T175" s="21"/>
      <c r="W175" s="14"/>
      <c r="X175" s="14"/>
      <c r="Y175" s="14"/>
      <c r="AC175" s="21"/>
      <c r="AD175" s="21"/>
      <c r="AE175" s="21"/>
      <c r="AF175" s="21"/>
    </row>
    <row r="176" spans="8:32">
      <c r="H176" s="7"/>
      <c r="I176" s="14"/>
      <c r="J176" s="14"/>
      <c r="K176" s="14"/>
      <c r="L176" s="14"/>
      <c r="M176" s="14"/>
      <c r="O176" s="13"/>
      <c r="P176" s="21"/>
      <c r="Q176" s="21"/>
      <c r="R176" s="21"/>
      <c r="S176" s="21"/>
      <c r="T176" s="21"/>
      <c r="W176" s="14"/>
      <c r="X176" s="14"/>
      <c r="Y176" s="14"/>
      <c r="AC176" s="21"/>
      <c r="AD176" s="21"/>
      <c r="AE176" s="21"/>
      <c r="AF176" s="21"/>
    </row>
    <row r="177" spans="8:32">
      <c r="H177" s="7"/>
      <c r="I177" s="14"/>
      <c r="J177" s="14"/>
      <c r="K177" s="14"/>
      <c r="L177" s="14"/>
      <c r="M177" s="14"/>
      <c r="O177" s="13"/>
      <c r="P177" s="21"/>
      <c r="Q177" s="21"/>
      <c r="R177" s="21"/>
      <c r="S177" s="21"/>
      <c r="T177" s="21"/>
      <c r="W177" s="14"/>
      <c r="X177" s="14"/>
      <c r="Y177" s="14"/>
      <c r="AC177" s="21"/>
      <c r="AD177" s="21"/>
      <c r="AE177" s="21"/>
      <c r="AF177" s="21"/>
    </row>
    <row r="178" spans="8:32">
      <c r="H178" s="7"/>
      <c r="I178" s="14"/>
      <c r="J178" s="14"/>
      <c r="K178" s="14"/>
      <c r="L178" s="14"/>
      <c r="M178" s="14"/>
      <c r="O178" s="13"/>
      <c r="P178" s="21"/>
      <c r="Q178" s="21"/>
      <c r="R178" s="21"/>
      <c r="S178" s="21"/>
      <c r="T178" s="21"/>
      <c r="W178" s="14"/>
      <c r="X178" s="14"/>
      <c r="Y178" s="14"/>
      <c r="AC178" s="21"/>
      <c r="AD178" s="21"/>
      <c r="AE178" s="21"/>
      <c r="AF178" s="21"/>
    </row>
    <row r="179" spans="8:32">
      <c r="H179" s="7"/>
      <c r="I179" s="14"/>
      <c r="J179" s="14"/>
      <c r="K179" s="14"/>
      <c r="L179" s="14"/>
      <c r="M179" s="14"/>
      <c r="O179" s="13"/>
      <c r="P179" s="21"/>
      <c r="Q179" s="21"/>
      <c r="R179" s="21"/>
      <c r="S179" s="21"/>
      <c r="T179" s="21"/>
      <c r="W179" s="14"/>
      <c r="X179" s="14"/>
      <c r="Y179" s="14"/>
      <c r="AC179" s="21"/>
      <c r="AD179" s="21"/>
      <c r="AE179" s="21"/>
      <c r="AF179" s="21"/>
    </row>
    <row r="180" spans="8:32">
      <c r="H180" s="7"/>
      <c r="I180" s="14"/>
      <c r="J180" s="14"/>
      <c r="K180" s="14"/>
      <c r="L180" s="14"/>
      <c r="M180" s="14"/>
      <c r="O180" s="13"/>
      <c r="P180" s="21"/>
      <c r="Q180" s="21"/>
      <c r="R180" s="21"/>
      <c r="S180" s="21"/>
      <c r="T180" s="21"/>
      <c r="W180" s="14"/>
      <c r="X180" s="14"/>
      <c r="Y180" s="14"/>
      <c r="AC180" s="21"/>
      <c r="AD180" s="21"/>
      <c r="AE180" s="21"/>
      <c r="AF180" s="21"/>
    </row>
    <row r="181" spans="8:32">
      <c r="H181" s="7"/>
      <c r="I181" s="14"/>
      <c r="J181" s="14"/>
      <c r="K181" s="14"/>
      <c r="L181" s="14"/>
      <c r="M181" s="14"/>
      <c r="O181" s="13"/>
      <c r="P181" s="21"/>
      <c r="Q181" s="21"/>
      <c r="R181" s="21"/>
      <c r="S181" s="21"/>
      <c r="T181" s="21"/>
      <c r="W181" s="14"/>
      <c r="X181" s="14"/>
      <c r="Y181" s="14"/>
      <c r="AC181" s="21"/>
      <c r="AD181" s="21"/>
      <c r="AE181" s="21"/>
      <c r="AF181" s="21"/>
    </row>
    <row r="182" spans="8:32">
      <c r="H182" s="7"/>
      <c r="I182" s="14"/>
      <c r="J182" s="14"/>
      <c r="K182" s="14"/>
      <c r="L182" s="14"/>
      <c r="M182" s="14"/>
      <c r="O182" s="13"/>
      <c r="P182" s="21"/>
      <c r="Q182" s="21"/>
      <c r="R182" s="21"/>
      <c r="S182" s="21"/>
      <c r="T182" s="21"/>
      <c r="AC182" s="21"/>
      <c r="AD182" s="21"/>
      <c r="AE182" s="21"/>
      <c r="AF182" s="21"/>
    </row>
    <row r="183" spans="8:32">
      <c r="H183" s="7"/>
      <c r="I183" s="14"/>
      <c r="J183" s="14"/>
      <c r="K183" s="14"/>
      <c r="L183" s="14"/>
      <c r="M183" s="14"/>
      <c r="O183" s="13"/>
      <c r="P183" s="21"/>
      <c r="Q183" s="21"/>
      <c r="R183" s="21"/>
      <c r="S183" s="21"/>
      <c r="T183" s="21"/>
      <c r="AC183" s="21"/>
      <c r="AD183" s="21"/>
      <c r="AE183" s="21"/>
      <c r="AF183" s="21"/>
    </row>
    <row r="184" spans="8:32">
      <c r="H184" s="7"/>
      <c r="I184" s="14"/>
      <c r="J184" s="14"/>
      <c r="K184" s="14"/>
      <c r="L184" s="14"/>
      <c r="M184" s="14"/>
      <c r="O184" s="13"/>
      <c r="P184" s="21"/>
      <c r="Q184" s="21"/>
      <c r="R184" s="21"/>
      <c r="S184" s="21"/>
      <c r="T184" s="21"/>
      <c r="AC184" s="21"/>
      <c r="AD184" s="21"/>
      <c r="AE184" s="21"/>
      <c r="AF184" s="21"/>
    </row>
    <row r="185" spans="8:32">
      <c r="H185" s="7"/>
      <c r="I185" s="14"/>
      <c r="J185" s="14"/>
      <c r="K185" s="14"/>
      <c r="L185" s="14"/>
      <c r="M185" s="14"/>
      <c r="O185" s="13"/>
      <c r="P185" s="21"/>
      <c r="Q185" s="21"/>
      <c r="R185" s="21"/>
      <c r="S185" s="21"/>
      <c r="T185" s="21"/>
      <c r="AC185" s="21"/>
      <c r="AD185" s="21"/>
      <c r="AE185" s="21"/>
      <c r="AF185" s="21"/>
    </row>
    <row r="186" spans="8:32">
      <c r="H186" s="7"/>
      <c r="I186" s="14"/>
      <c r="J186" s="14"/>
      <c r="K186" s="14"/>
      <c r="L186" s="14"/>
      <c r="M186" s="14"/>
      <c r="O186" s="13"/>
      <c r="P186" s="21"/>
      <c r="Q186" s="21"/>
      <c r="R186" s="21"/>
      <c r="S186" s="21"/>
      <c r="T186" s="21"/>
      <c r="AC186" s="21"/>
      <c r="AD186" s="21"/>
      <c r="AE186" s="21"/>
      <c r="AF186" s="21"/>
    </row>
    <row r="187" spans="8:32">
      <c r="H187" s="7"/>
      <c r="I187" s="14"/>
      <c r="J187" s="14"/>
      <c r="K187" s="14"/>
      <c r="L187" s="14"/>
      <c r="M187" s="14"/>
      <c r="O187" s="13"/>
      <c r="P187" s="21"/>
      <c r="Q187" s="21"/>
      <c r="R187" s="21"/>
      <c r="S187" s="21"/>
      <c r="T187" s="21"/>
      <c r="AC187" s="21"/>
      <c r="AD187" s="21"/>
      <c r="AE187" s="21"/>
      <c r="AF187" s="21"/>
    </row>
    <row r="188" spans="8:32">
      <c r="H188" s="7"/>
      <c r="I188" s="14"/>
      <c r="J188" s="14"/>
      <c r="K188" s="14"/>
      <c r="L188" s="14"/>
      <c r="M188" s="14"/>
      <c r="O188" s="13"/>
      <c r="P188" s="21"/>
      <c r="Q188" s="21"/>
      <c r="R188" s="21"/>
      <c r="S188" s="21"/>
      <c r="T188" s="21"/>
      <c r="AC188" s="21"/>
      <c r="AD188" s="21"/>
      <c r="AE188" s="21"/>
      <c r="AF188" s="21"/>
    </row>
    <row r="189" spans="8:32">
      <c r="H189" s="7"/>
      <c r="I189" s="14"/>
      <c r="J189" s="14"/>
      <c r="K189" s="14"/>
      <c r="L189" s="14"/>
      <c r="M189" s="14"/>
      <c r="O189" s="13"/>
      <c r="P189" s="21"/>
      <c r="Q189" s="21"/>
      <c r="R189" s="21"/>
      <c r="S189" s="21"/>
      <c r="T189" s="21"/>
      <c r="AC189" s="21"/>
      <c r="AD189" s="21"/>
      <c r="AE189" s="21"/>
      <c r="AF189" s="21"/>
    </row>
    <row r="190" spans="8:32">
      <c r="H190" s="7"/>
      <c r="I190" s="14"/>
      <c r="J190" s="14"/>
      <c r="K190" s="14"/>
      <c r="L190" s="14"/>
      <c r="M190" s="14"/>
      <c r="O190" s="13"/>
      <c r="P190" s="21"/>
      <c r="Q190" s="21"/>
      <c r="R190" s="21"/>
      <c r="S190" s="21"/>
      <c r="T190" s="21"/>
      <c r="AC190" s="21"/>
      <c r="AD190" s="21"/>
      <c r="AE190" s="21"/>
      <c r="AF190" s="21"/>
    </row>
    <row r="191" spans="8:32">
      <c r="H191" s="7"/>
      <c r="I191" s="14"/>
      <c r="J191" s="14"/>
      <c r="K191" s="14"/>
      <c r="L191" s="14"/>
      <c r="M191" s="14"/>
      <c r="O191" s="13"/>
      <c r="P191" s="21"/>
      <c r="Q191" s="21"/>
      <c r="R191" s="21"/>
      <c r="S191" s="21"/>
      <c r="T191" s="21"/>
      <c r="AC191" s="21"/>
      <c r="AD191" s="21"/>
      <c r="AE191" s="21"/>
      <c r="AF191" s="21"/>
    </row>
    <row r="192" spans="8:32">
      <c r="H192" s="7"/>
      <c r="I192" s="14"/>
      <c r="J192" s="14"/>
      <c r="K192" s="14"/>
      <c r="L192" s="14"/>
      <c r="M192" s="14"/>
      <c r="O192" s="13"/>
      <c r="P192" s="21"/>
      <c r="Q192" s="21"/>
      <c r="R192" s="21"/>
      <c r="S192" s="21"/>
      <c r="T192" s="21"/>
      <c r="AC192" s="21"/>
      <c r="AD192" s="21"/>
      <c r="AE192" s="21"/>
      <c r="AF192" s="21"/>
    </row>
    <row r="193" spans="8:32">
      <c r="H193" s="7"/>
      <c r="I193" s="14"/>
      <c r="J193" s="14"/>
      <c r="K193" s="14"/>
      <c r="L193" s="14"/>
      <c r="M193" s="14"/>
      <c r="O193" s="13"/>
      <c r="P193" s="21"/>
      <c r="Q193" s="21"/>
      <c r="R193" s="21"/>
      <c r="S193" s="21"/>
      <c r="T193" s="21"/>
      <c r="AC193" s="21"/>
      <c r="AD193" s="21"/>
      <c r="AE193" s="21"/>
      <c r="AF193" s="21"/>
    </row>
    <row r="194" spans="8:32">
      <c r="H194" s="7"/>
      <c r="I194" s="14"/>
      <c r="J194" s="14"/>
      <c r="K194" s="14"/>
      <c r="L194" s="14"/>
      <c r="M194" s="14"/>
      <c r="O194" s="13"/>
      <c r="P194" s="21"/>
      <c r="Q194" s="21"/>
      <c r="R194" s="21"/>
      <c r="S194" s="21"/>
      <c r="T194" s="21"/>
      <c r="AC194" s="21"/>
      <c r="AD194" s="21"/>
      <c r="AE194" s="21"/>
      <c r="AF194" s="21"/>
    </row>
    <row r="195" spans="8:32">
      <c r="H195" s="7"/>
      <c r="I195" s="14"/>
      <c r="J195" s="14"/>
      <c r="K195" s="14"/>
      <c r="L195" s="14"/>
      <c r="M195" s="14"/>
      <c r="O195" s="13"/>
      <c r="P195" s="21"/>
      <c r="Q195" s="21"/>
      <c r="R195" s="21"/>
      <c r="S195" s="21"/>
      <c r="T195" s="21"/>
      <c r="AC195" s="21"/>
      <c r="AD195" s="21"/>
      <c r="AE195" s="21"/>
      <c r="AF195" s="21"/>
    </row>
    <row r="196" spans="8:32">
      <c r="H196" s="7"/>
      <c r="I196" s="14"/>
      <c r="J196" s="14"/>
      <c r="K196" s="14"/>
      <c r="L196" s="14"/>
      <c r="M196" s="14"/>
      <c r="O196" s="13"/>
      <c r="P196" s="21"/>
      <c r="Q196" s="21"/>
      <c r="R196" s="21"/>
      <c r="S196" s="21"/>
      <c r="T196" s="21"/>
      <c r="AC196" s="21"/>
      <c r="AD196" s="21"/>
      <c r="AE196" s="21"/>
      <c r="AF196" s="21"/>
    </row>
    <row r="197" spans="8:32">
      <c r="H197" s="7"/>
      <c r="I197" s="14"/>
      <c r="J197" s="14"/>
      <c r="K197" s="14"/>
      <c r="L197" s="14"/>
      <c r="M197" s="14"/>
      <c r="O197" s="13"/>
      <c r="P197" s="21"/>
      <c r="Q197" s="21"/>
      <c r="R197" s="21"/>
      <c r="S197" s="21"/>
      <c r="T197" s="21"/>
      <c r="AC197" s="21"/>
      <c r="AD197" s="21"/>
      <c r="AE197" s="21"/>
      <c r="AF197" s="21"/>
    </row>
    <row r="198" spans="8:32">
      <c r="H198" s="7"/>
      <c r="I198" s="14"/>
      <c r="J198" s="14"/>
      <c r="K198" s="14"/>
      <c r="L198" s="14"/>
      <c r="M198" s="14"/>
      <c r="O198" s="13"/>
      <c r="P198" s="21"/>
      <c r="Q198" s="21"/>
      <c r="R198" s="21"/>
      <c r="S198" s="21"/>
      <c r="T198" s="21"/>
      <c r="AC198" s="21"/>
      <c r="AD198" s="21"/>
      <c r="AE198" s="21"/>
      <c r="AF198" s="21"/>
    </row>
    <row r="199" spans="8:32">
      <c r="H199" s="7"/>
      <c r="I199" s="14"/>
      <c r="J199" s="14"/>
      <c r="K199" s="14"/>
      <c r="L199" s="14"/>
      <c r="M199" s="14"/>
      <c r="O199" s="13"/>
      <c r="P199" s="21"/>
      <c r="Q199" s="21"/>
      <c r="R199" s="21"/>
      <c r="S199" s="21"/>
      <c r="T199" s="21"/>
      <c r="AC199" s="21"/>
      <c r="AD199" s="21"/>
      <c r="AE199" s="21"/>
      <c r="AF199" s="21"/>
    </row>
    <row r="200" spans="8:32">
      <c r="H200" s="7"/>
      <c r="I200" s="14"/>
      <c r="J200" s="14"/>
      <c r="K200" s="14"/>
      <c r="L200" s="14"/>
      <c r="M200" s="14"/>
      <c r="O200" s="13"/>
      <c r="P200" s="21"/>
      <c r="Q200" s="21"/>
      <c r="R200" s="21"/>
      <c r="S200" s="21"/>
      <c r="T200" s="21"/>
      <c r="AC200" s="21"/>
      <c r="AD200" s="21"/>
      <c r="AE200" s="21"/>
      <c r="AF200" s="21"/>
    </row>
    <row r="201" spans="8:32">
      <c r="H201" s="7"/>
      <c r="I201" s="14"/>
      <c r="J201" s="14"/>
      <c r="K201" s="14"/>
      <c r="L201" s="14"/>
      <c r="M201" s="14"/>
      <c r="O201" s="13"/>
      <c r="P201" s="21"/>
      <c r="Q201" s="21"/>
      <c r="R201" s="21"/>
      <c r="S201" s="21"/>
      <c r="T201" s="21"/>
      <c r="AC201" s="21"/>
      <c r="AD201" s="21"/>
      <c r="AE201" s="21"/>
      <c r="AF201" s="21"/>
    </row>
    <row r="202" spans="8:32">
      <c r="H202" s="7"/>
      <c r="I202" s="14"/>
      <c r="J202" s="14"/>
      <c r="K202" s="14"/>
      <c r="L202" s="14"/>
      <c r="M202" s="14"/>
      <c r="O202" s="13"/>
      <c r="P202" s="21"/>
      <c r="Q202" s="21"/>
      <c r="R202" s="21"/>
      <c r="S202" s="21"/>
      <c r="T202" s="21"/>
      <c r="AC202" s="21"/>
      <c r="AD202" s="21"/>
      <c r="AE202" s="21"/>
      <c r="AF202" s="21"/>
    </row>
    <row r="203" spans="8:32">
      <c r="H203" s="7"/>
      <c r="I203" s="14"/>
      <c r="J203" s="14"/>
      <c r="K203" s="14"/>
      <c r="L203" s="14"/>
      <c r="M203" s="14"/>
      <c r="O203" s="13"/>
      <c r="P203" s="21"/>
      <c r="Q203" s="21"/>
      <c r="R203" s="21"/>
      <c r="S203" s="21"/>
      <c r="T203" s="21"/>
      <c r="AC203" s="21"/>
      <c r="AD203" s="21"/>
      <c r="AE203" s="21"/>
      <c r="AF203" s="21"/>
    </row>
    <row r="204" spans="8:32">
      <c r="H204" s="7"/>
      <c r="I204" s="14"/>
      <c r="J204" s="14"/>
      <c r="K204" s="14"/>
      <c r="L204" s="14"/>
      <c r="M204" s="14"/>
      <c r="O204" s="13"/>
      <c r="P204" s="21"/>
      <c r="Q204" s="21"/>
      <c r="R204" s="21"/>
      <c r="S204" s="21"/>
      <c r="T204" s="21"/>
      <c r="AC204" s="21"/>
      <c r="AD204" s="21"/>
      <c r="AE204" s="21"/>
      <c r="AF204" s="21"/>
    </row>
    <row r="205" spans="8:32">
      <c r="H205" s="7"/>
      <c r="I205" s="14"/>
      <c r="J205" s="14"/>
      <c r="K205" s="14"/>
      <c r="L205" s="14"/>
      <c r="M205" s="14"/>
      <c r="O205" s="13"/>
      <c r="P205" s="21"/>
      <c r="Q205" s="21"/>
      <c r="R205" s="21"/>
      <c r="S205" s="21"/>
      <c r="T205" s="21"/>
      <c r="AC205" s="21"/>
      <c r="AD205" s="21"/>
      <c r="AE205" s="21"/>
      <c r="AF205" s="21"/>
    </row>
    <row r="206" spans="8:32">
      <c r="H206" s="7"/>
      <c r="I206" s="14"/>
      <c r="J206" s="14"/>
      <c r="K206" s="14"/>
      <c r="L206" s="14"/>
      <c r="M206" s="14"/>
      <c r="O206" s="13"/>
      <c r="P206" s="21"/>
      <c r="Q206" s="21"/>
      <c r="R206" s="21"/>
      <c r="S206" s="21"/>
      <c r="T206" s="21"/>
      <c r="AC206" s="21"/>
      <c r="AD206" s="21"/>
      <c r="AE206" s="21"/>
      <c r="AF206" s="21"/>
    </row>
    <row r="207" spans="8:32">
      <c r="H207" s="7"/>
      <c r="I207" s="14"/>
      <c r="J207" s="14"/>
      <c r="K207" s="14"/>
      <c r="L207" s="14"/>
      <c r="M207" s="14"/>
      <c r="O207" s="13"/>
      <c r="P207" s="21"/>
      <c r="Q207" s="21"/>
      <c r="R207" s="21"/>
      <c r="S207" s="21"/>
      <c r="T207" s="21"/>
      <c r="AC207" s="21"/>
      <c r="AD207" s="21"/>
      <c r="AE207" s="21"/>
      <c r="AF207" s="21"/>
    </row>
    <row r="208" spans="8:32">
      <c r="H208" s="7"/>
      <c r="I208" s="14"/>
      <c r="J208" s="14"/>
      <c r="K208" s="14"/>
      <c r="L208" s="14"/>
      <c r="M208" s="14"/>
      <c r="O208" s="13"/>
      <c r="P208" s="21"/>
      <c r="Q208" s="21"/>
      <c r="R208" s="21"/>
      <c r="S208" s="21"/>
      <c r="T208" s="21"/>
      <c r="AC208" s="21"/>
      <c r="AD208" s="21"/>
      <c r="AE208" s="21"/>
      <c r="AF208" s="21"/>
    </row>
    <row r="209" spans="8:32">
      <c r="H209" s="7"/>
      <c r="I209" s="14"/>
      <c r="J209" s="14"/>
      <c r="K209" s="14"/>
      <c r="L209" s="14"/>
      <c r="M209" s="14"/>
      <c r="O209" s="13"/>
      <c r="P209" s="21"/>
      <c r="Q209" s="21"/>
      <c r="R209" s="21"/>
      <c r="S209" s="21"/>
      <c r="T209" s="21"/>
      <c r="AC209" s="21"/>
      <c r="AD209" s="21"/>
      <c r="AE209" s="21"/>
      <c r="AF209" s="21"/>
    </row>
    <row r="210" spans="8:32">
      <c r="H210" s="7"/>
      <c r="I210" s="14"/>
      <c r="J210" s="14"/>
      <c r="K210" s="14"/>
      <c r="L210" s="14"/>
      <c r="M210" s="14"/>
      <c r="O210" s="13"/>
      <c r="P210" s="21"/>
      <c r="Q210" s="21"/>
      <c r="R210" s="21"/>
      <c r="S210" s="21"/>
      <c r="T210" s="21"/>
      <c r="AC210" s="21"/>
      <c r="AD210" s="21"/>
      <c r="AE210" s="21"/>
      <c r="AF210" s="21"/>
    </row>
    <row r="211" spans="8:32">
      <c r="H211" s="7"/>
      <c r="I211" s="14"/>
      <c r="J211" s="14"/>
      <c r="K211" s="14"/>
      <c r="L211" s="14"/>
      <c r="M211" s="14"/>
      <c r="O211" s="13"/>
      <c r="P211" s="21"/>
      <c r="Q211" s="21"/>
      <c r="R211" s="21"/>
      <c r="S211" s="21"/>
      <c r="T211" s="21"/>
      <c r="AC211" s="21"/>
      <c r="AD211" s="21"/>
      <c r="AE211" s="21"/>
      <c r="AF211" s="21"/>
    </row>
    <row r="212" spans="8:32">
      <c r="H212" s="7"/>
      <c r="I212" s="14"/>
      <c r="J212" s="14"/>
      <c r="K212" s="14"/>
      <c r="L212" s="14"/>
      <c r="M212" s="14"/>
      <c r="O212" s="13"/>
      <c r="P212" s="21"/>
      <c r="Q212" s="21"/>
      <c r="R212" s="21"/>
      <c r="S212" s="21"/>
      <c r="T212" s="21"/>
      <c r="AC212" s="21"/>
      <c r="AD212" s="21"/>
      <c r="AE212" s="21"/>
      <c r="AF212" s="21"/>
    </row>
    <row r="213" spans="8:32">
      <c r="H213" s="7"/>
      <c r="I213" s="14"/>
      <c r="J213" s="14"/>
      <c r="K213" s="14"/>
      <c r="L213" s="14"/>
      <c r="M213" s="14"/>
      <c r="O213" s="13"/>
      <c r="P213" s="21"/>
      <c r="Q213" s="21"/>
      <c r="R213" s="21"/>
      <c r="S213" s="21"/>
      <c r="T213" s="21"/>
      <c r="AC213" s="21"/>
    </row>
    <row r="214" spans="8:32">
      <c r="H214" s="7"/>
      <c r="I214" s="14"/>
      <c r="J214" s="14"/>
      <c r="K214" s="14"/>
      <c r="L214" s="14"/>
      <c r="M214" s="14"/>
      <c r="O214" s="13"/>
      <c r="P214" s="21"/>
      <c r="Q214" s="21"/>
      <c r="R214" s="21"/>
      <c r="S214" s="21"/>
      <c r="T214" s="21"/>
      <c r="AC214" s="21"/>
    </row>
    <row r="215" spans="8:32">
      <c r="H215" s="7"/>
      <c r="I215" s="14"/>
      <c r="J215" s="14"/>
      <c r="K215" s="14"/>
      <c r="L215" s="14"/>
      <c r="M215" s="14"/>
      <c r="O215" s="13"/>
      <c r="P215" s="21"/>
      <c r="Q215" s="21"/>
      <c r="R215" s="21"/>
      <c r="S215" s="21"/>
      <c r="T215" s="21"/>
      <c r="AC215" s="21"/>
    </row>
    <row r="216" spans="8:32">
      <c r="H216" s="7"/>
      <c r="I216" s="14"/>
      <c r="J216" s="14"/>
      <c r="K216" s="14"/>
      <c r="L216" s="14"/>
      <c r="M216" s="14"/>
      <c r="O216" s="13"/>
      <c r="P216" s="21"/>
      <c r="Q216" s="21"/>
      <c r="R216" s="21"/>
      <c r="S216" s="21"/>
      <c r="T216" s="21"/>
      <c r="AC216" s="21"/>
    </row>
    <row r="217" spans="8:32">
      <c r="H217" s="7"/>
      <c r="I217" s="14"/>
      <c r="J217" s="14"/>
      <c r="K217" s="14"/>
      <c r="L217" s="14"/>
      <c r="M217" s="14"/>
      <c r="O217" s="13"/>
      <c r="P217" s="21"/>
      <c r="Q217" s="21"/>
      <c r="R217" s="21"/>
      <c r="S217" s="21"/>
      <c r="T217" s="21"/>
      <c r="AC217" s="21"/>
    </row>
    <row r="218" spans="8:32">
      <c r="H218" s="7"/>
      <c r="I218" s="14"/>
      <c r="J218" s="14"/>
      <c r="K218" s="14"/>
      <c r="L218" s="14"/>
      <c r="M218" s="14"/>
      <c r="O218" s="13"/>
      <c r="P218" s="21"/>
      <c r="Q218" s="21"/>
      <c r="R218" s="21"/>
      <c r="S218" s="21"/>
      <c r="T218" s="21"/>
      <c r="AC218" s="21"/>
    </row>
    <row r="219" spans="8:32">
      <c r="H219" s="7"/>
      <c r="I219" s="14"/>
      <c r="J219" s="14"/>
      <c r="K219" s="14"/>
      <c r="L219" s="14"/>
      <c r="M219" s="14"/>
      <c r="O219" s="13"/>
      <c r="P219" s="21"/>
      <c r="Q219" s="21"/>
      <c r="R219" s="21"/>
      <c r="S219" s="21"/>
      <c r="T219" s="21"/>
      <c r="AC219" s="21"/>
    </row>
    <row r="220" spans="8:32">
      <c r="H220" s="7"/>
      <c r="I220" s="14"/>
      <c r="J220" s="14"/>
      <c r="K220" s="14"/>
      <c r="L220" s="14"/>
      <c r="M220" s="14"/>
      <c r="O220" s="13"/>
      <c r="P220" s="21"/>
      <c r="Q220" s="21"/>
      <c r="R220" s="21"/>
      <c r="S220" s="21"/>
      <c r="T220" s="21"/>
      <c r="AC220" s="21"/>
    </row>
    <row r="221" spans="8:32">
      <c r="H221" s="7"/>
      <c r="I221" s="14"/>
      <c r="J221" s="14"/>
      <c r="K221" s="14"/>
      <c r="L221" s="14"/>
      <c r="M221" s="14"/>
      <c r="O221" s="13"/>
      <c r="P221" s="21"/>
      <c r="Q221" s="21"/>
      <c r="R221" s="21"/>
      <c r="S221" s="21"/>
      <c r="T221" s="21"/>
      <c r="AC221" s="21"/>
    </row>
    <row r="222" spans="8:32">
      <c r="H222" s="7"/>
      <c r="I222" s="14"/>
      <c r="J222" s="14"/>
      <c r="K222" s="14"/>
      <c r="L222" s="14"/>
      <c r="M222" s="14"/>
      <c r="O222" s="13"/>
      <c r="P222" s="21"/>
      <c r="Q222" s="21"/>
      <c r="R222" s="21"/>
      <c r="S222" s="21"/>
      <c r="T222" s="21"/>
      <c r="AC222" s="21"/>
    </row>
    <row r="223" spans="8:32">
      <c r="H223" s="7"/>
      <c r="I223" s="14"/>
      <c r="J223" s="14"/>
      <c r="K223" s="14"/>
      <c r="L223" s="14"/>
      <c r="M223" s="14"/>
      <c r="O223" s="13"/>
      <c r="P223" s="21"/>
      <c r="Q223" s="21"/>
      <c r="R223" s="21"/>
      <c r="S223" s="21"/>
      <c r="T223" s="21"/>
      <c r="AC223" s="21"/>
    </row>
    <row r="224" spans="8:32">
      <c r="H224" s="7"/>
      <c r="I224" s="14"/>
      <c r="J224" s="14"/>
      <c r="K224" s="14"/>
      <c r="L224" s="14"/>
      <c r="M224" s="14"/>
      <c r="O224" s="13"/>
      <c r="P224" s="21"/>
      <c r="Q224" s="21"/>
      <c r="R224" s="21"/>
      <c r="S224" s="21"/>
      <c r="T224" s="21"/>
      <c r="AC224" s="21"/>
    </row>
    <row r="225" spans="8:29">
      <c r="H225" s="7"/>
      <c r="I225" s="14"/>
      <c r="J225" s="14"/>
      <c r="K225" s="14"/>
      <c r="L225" s="14"/>
      <c r="M225" s="14"/>
      <c r="O225" s="13"/>
      <c r="P225" s="21"/>
      <c r="Q225" s="21"/>
      <c r="R225" s="21"/>
      <c r="S225" s="21"/>
      <c r="T225" s="21"/>
      <c r="AC225" s="21"/>
    </row>
    <row r="226" spans="8:29">
      <c r="H226" s="7"/>
      <c r="I226" s="14"/>
      <c r="J226" s="14"/>
      <c r="K226" s="14"/>
      <c r="L226" s="14"/>
      <c r="M226" s="14"/>
      <c r="O226" s="13"/>
      <c r="P226" s="21"/>
      <c r="Q226" s="21"/>
      <c r="R226" s="21"/>
      <c r="S226" s="21"/>
      <c r="T226" s="21"/>
      <c r="AC226" s="21"/>
    </row>
    <row r="227" spans="8:29">
      <c r="H227" s="7"/>
      <c r="I227" s="14"/>
      <c r="J227" s="14"/>
      <c r="K227" s="14"/>
      <c r="L227" s="14"/>
      <c r="M227" s="14"/>
      <c r="O227" s="13"/>
      <c r="P227" s="21"/>
      <c r="Q227" s="21"/>
      <c r="R227" s="21"/>
      <c r="S227" s="21"/>
      <c r="T227" s="21"/>
    </row>
    <row r="228" spans="8:29">
      <c r="H228" s="7"/>
      <c r="I228" s="14"/>
      <c r="J228" s="14"/>
      <c r="K228" s="14"/>
      <c r="L228" s="14"/>
      <c r="M228" s="14"/>
      <c r="O228" s="13"/>
      <c r="P228" s="21"/>
      <c r="Q228" s="21"/>
      <c r="R228" s="21"/>
      <c r="S228" s="21"/>
      <c r="T228" s="21"/>
    </row>
    <row r="229" spans="8:29">
      <c r="H229" s="7"/>
      <c r="I229" s="14"/>
      <c r="J229" s="14"/>
      <c r="K229" s="14"/>
      <c r="L229" s="14"/>
      <c r="M229" s="14"/>
      <c r="O229" s="13"/>
      <c r="P229" s="21"/>
      <c r="Q229" s="21"/>
      <c r="R229" s="21"/>
      <c r="S229" s="21"/>
      <c r="T229" s="21"/>
    </row>
    <row r="230" spans="8:29">
      <c r="H230" s="7"/>
      <c r="I230" s="14"/>
      <c r="J230" s="14"/>
      <c r="K230" s="14"/>
      <c r="L230" s="14"/>
      <c r="M230" s="14"/>
      <c r="O230" s="13"/>
      <c r="P230" s="21"/>
      <c r="Q230" s="21"/>
      <c r="R230" s="21"/>
      <c r="S230" s="21"/>
      <c r="T230" s="21"/>
    </row>
    <row r="231" spans="8:29">
      <c r="H231" s="7"/>
      <c r="I231" s="14"/>
      <c r="J231" s="14"/>
      <c r="K231" s="14"/>
      <c r="L231" s="14"/>
      <c r="M231" s="14"/>
      <c r="O231" s="13"/>
      <c r="P231" s="21"/>
      <c r="Q231" s="21"/>
      <c r="R231" s="21"/>
      <c r="S231" s="21"/>
      <c r="T231" s="21"/>
    </row>
    <row r="232" spans="8:29">
      <c r="H232" s="7"/>
      <c r="I232" s="14"/>
      <c r="J232" s="14"/>
      <c r="K232" s="14"/>
      <c r="L232" s="14"/>
      <c r="M232" s="14"/>
      <c r="O232" s="13"/>
      <c r="P232" s="21"/>
      <c r="Q232" s="21"/>
      <c r="R232" s="21"/>
      <c r="S232" s="21"/>
      <c r="T232" s="21"/>
    </row>
    <row r="233" spans="8:29">
      <c r="H233" s="7"/>
      <c r="I233" s="14"/>
      <c r="J233" s="14"/>
      <c r="K233" s="14"/>
      <c r="L233" s="14"/>
      <c r="M233" s="14"/>
      <c r="O233" s="13"/>
      <c r="P233" s="21"/>
      <c r="Q233" s="21"/>
      <c r="R233" s="21"/>
      <c r="S233" s="21"/>
      <c r="T233" s="21"/>
    </row>
    <row r="234" spans="8:29">
      <c r="H234" s="7"/>
      <c r="I234" s="14"/>
      <c r="J234" s="14"/>
      <c r="K234" s="14"/>
      <c r="L234" s="14"/>
      <c r="M234" s="14"/>
      <c r="O234" s="13"/>
      <c r="P234" s="21"/>
      <c r="Q234" s="21"/>
      <c r="R234" s="21"/>
      <c r="S234" s="21"/>
      <c r="T234" s="21"/>
    </row>
    <row r="235" spans="8:29">
      <c r="H235" s="7"/>
      <c r="I235" s="14"/>
      <c r="J235" s="14"/>
      <c r="K235" s="14"/>
      <c r="L235" s="14"/>
      <c r="M235" s="14"/>
      <c r="O235" s="13"/>
      <c r="P235" s="21"/>
      <c r="Q235" s="21"/>
      <c r="R235" s="21"/>
      <c r="S235" s="21"/>
      <c r="T235" s="21"/>
    </row>
    <row r="236" spans="8:29">
      <c r="H236" s="7"/>
      <c r="I236" s="14"/>
      <c r="J236" s="14"/>
      <c r="K236" s="14"/>
      <c r="L236" s="14"/>
      <c r="M236" s="14"/>
      <c r="O236" s="13"/>
      <c r="P236" s="21"/>
      <c r="Q236" s="21"/>
      <c r="R236" s="21"/>
      <c r="S236" s="21"/>
      <c r="T236" s="21"/>
    </row>
    <row r="237" spans="8:29">
      <c r="H237" s="7"/>
      <c r="I237" s="14"/>
      <c r="J237" s="14"/>
      <c r="K237" s="14"/>
      <c r="L237" s="14"/>
      <c r="M237" s="14"/>
      <c r="O237" s="13"/>
      <c r="P237" s="21"/>
      <c r="Q237" s="21"/>
      <c r="R237" s="21"/>
      <c r="S237" s="21"/>
      <c r="T237" s="21"/>
    </row>
    <row r="238" spans="8:29">
      <c r="H238" s="7"/>
      <c r="I238" s="14"/>
      <c r="J238" s="14"/>
      <c r="K238" s="14"/>
      <c r="L238" s="14"/>
      <c r="M238" s="14"/>
      <c r="O238" s="13"/>
      <c r="P238" s="21"/>
      <c r="Q238" s="21"/>
      <c r="R238" s="21"/>
      <c r="S238" s="21"/>
      <c r="T238" s="21"/>
    </row>
    <row r="239" spans="8:29">
      <c r="H239" s="7"/>
      <c r="I239" s="14"/>
      <c r="J239" s="14"/>
      <c r="K239" s="14"/>
      <c r="L239" s="14"/>
      <c r="M239" s="14"/>
      <c r="O239" s="13"/>
      <c r="P239" s="21"/>
      <c r="Q239" s="21"/>
      <c r="R239" s="21"/>
      <c r="S239" s="21"/>
      <c r="T239" s="21"/>
    </row>
    <row r="240" spans="8:29">
      <c r="H240" s="7"/>
      <c r="I240" s="14"/>
      <c r="J240" s="14"/>
      <c r="K240" s="14"/>
      <c r="L240" s="14"/>
      <c r="M240" s="14"/>
      <c r="O240" s="13"/>
      <c r="P240" s="21"/>
      <c r="Q240" s="21"/>
      <c r="R240" s="21"/>
      <c r="S240" s="21"/>
      <c r="T240" s="21"/>
    </row>
    <row r="241" spans="8:20">
      <c r="H241" s="7"/>
      <c r="I241" s="14"/>
      <c r="J241" s="14"/>
      <c r="K241" s="14"/>
      <c r="L241" s="14"/>
      <c r="M241" s="14"/>
      <c r="O241" s="13"/>
      <c r="P241" s="21"/>
      <c r="Q241" s="21"/>
      <c r="R241" s="21"/>
      <c r="S241" s="21"/>
      <c r="T241" s="21"/>
    </row>
    <row r="242" spans="8:20">
      <c r="H242" s="7"/>
      <c r="I242" s="14"/>
      <c r="J242" s="14"/>
      <c r="K242" s="14"/>
      <c r="L242" s="14"/>
      <c r="M242" s="14"/>
      <c r="O242" s="13"/>
      <c r="P242" s="21"/>
      <c r="Q242" s="21"/>
      <c r="R242" s="21"/>
      <c r="S242" s="21"/>
      <c r="T242" s="21"/>
    </row>
    <row r="243" spans="8:20">
      <c r="H243" s="7"/>
      <c r="I243" s="14"/>
      <c r="J243" s="14"/>
      <c r="K243" s="14"/>
      <c r="L243" s="14"/>
      <c r="M243" s="14"/>
      <c r="O243" s="13"/>
      <c r="P243" s="21"/>
      <c r="Q243" s="21"/>
      <c r="R243" s="21"/>
      <c r="S243" s="21"/>
      <c r="T243" s="21"/>
    </row>
    <row r="244" spans="8:20">
      <c r="H244" s="7"/>
      <c r="I244" s="14"/>
      <c r="J244" s="14"/>
      <c r="K244" s="14"/>
      <c r="L244" s="14"/>
      <c r="M244" s="14"/>
      <c r="O244" s="13"/>
      <c r="P244" s="21"/>
      <c r="Q244" s="21"/>
      <c r="R244" s="21"/>
      <c r="S244" s="21"/>
      <c r="T244" s="21"/>
    </row>
    <row r="245" spans="8:20">
      <c r="H245" s="7"/>
      <c r="I245" s="14"/>
      <c r="J245" s="14"/>
      <c r="K245" s="14"/>
      <c r="L245" s="14"/>
      <c r="M245" s="14"/>
      <c r="O245" s="13"/>
      <c r="P245" s="21"/>
      <c r="Q245" s="21"/>
      <c r="R245" s="21"/>
      <c r="S245" s="21"/>
      <c r="T245" s="21"/>
    </row>
    <row r="246" spans="8:20">
      <c r="H246" s="7"/>
      <c r="I246" s="14"/>
      <c r="J246" s="14"/>
      <c r="K246" s="14"/>
      <c r="L246" s="14"/>
      <c r="M246" s="14"/>
      <c r="O246" s="13"/>
      <c r="P246" s="21"/>
      <c r="Q246" s="21"/>
      <c r="R246" s="21"/>
      <c r="S246" s="21"/>
      <c r="T246" s="21"/>
    </row>
    <row r="247" spans="8:20">
      <c r="H247" s="13"/>
      <c r="I247" s="14"/>
      <c r="J247" s="14"/>
      <c r="K247" s="14"/>
      <c r="L247" s="14"/>
      <c r="M247" s="14"/>
      <c r="O247" s="13"/>
      <c r="P247" s="21"/>
      <c r="Q247" s="21"/>
      <c r="R247" s="21"/>
      <c r="S247" s="21"/>
      <c r="T247" s="21"/>
    </row>
    <row r="248" spans="8:20">
      <c r="H248" s="13"/>
      <c r="I248" s="14"/>
      <c r="J248" s="14"/>
      <c r="K248" s="14"/>
      <c r="L248" s="14"/>
      <c r="M248" s="14"/>
      <c r="O248" s="13"/>
      <c r="P248" s="21"/>
      <c r="Q248" s="21"/>
      <c r="R248" s="21"/>
      <c r="S248" s="21"/>
      <c r="T248" s="21"/>
    </row>
    <row r="249" spans="8:20">
      <c r="H249" s="13"/>
      <c r="I249" s="14"/>
      <c r="J249" s="14"/>
      <c r="K249" s="14"/>
      <c r="L249" s="14"/>
      <c r="M249" s="14"/>
      <c r="O249" s="13"/>
      <c r="P249" s="21"/>
      <c r="Q249" s="21"/>
      <c r="R249" s="21"/>
      <c r="S249" s="21"/>
      <c r="T249" s="21"/>
    </row>
    <row r="250" spans="8:20">
      <c r="H250" s="13"/>
      <c r="I250" s="14"/>
      <c r="J250" s="14"/>
      <c r="K250" s="14"/>
      <c r="L250" s="14"/>
      <c r="M250" s="14"/>
      <c r="O250" s="13"/>
      <c r="P250" s="21"/>
      <c r="Q250" s="21"/>
      <c r="R250" s="21"/>
      <c r="S250" s="21"/>
      <c r="T250" s="21"/>
    </row>
    <row r="251" spans="8:20">
      <c r="H251" s="13"/>
      <c r="I251" s="14"/>
      <c r="J251" s="14"/>
      <c r="K251" s="14"/>
      <c r="L251" s="14"/>
      <c r="M251" s="14"/>
      <c r="O251" s="13"/>
      <c r="P251" s="21"/>
      <c r="Q251" s="21"/>
      <c r="R251" s="21"/>
      <c r="S251" s="21"/>
      <c r="T251" s="21"/>
    </row>
    <row r="252" spans="8:20">
      <c r="H252" s="13"/>
      <c r="I252" s="14"/>
      <c r="J252" s="14"/>
      <c r="K252" s="14"/>
      <c r="L252" s="14"/>
      <c r="M252" s="14"/>
      <c r="O252" s="13"/>
      <c r="P252" s="21"/>
      <c r="Q252" s="21"/>
      <c r="R252" s="21"/>
      <c r="S252" s="21"/>
      <c r="T252" s="21"/>
    </row>
    <row r="253" spans="8:20">
      <c r="H253" s="13"/>
      <c r="I253" s="14"/>
      <c r="J253" s="14"/>
      <c r="K253" s="14"/>
      <c r="L253" s="14"/>
      <c r="M253" s="14"/>
      <c r="O253" s="13"/>
      <c r="P253" s="21"/>
      <c r="Q253" s="21"/>
      <c r="R253" s="21"/>
      <c r="S253" s="21"/>
      <c r="T253" s="21"/>
    </row>
    <row r="254" spans="8:20">
      <c r="H254" s="13"/>
      <c r="I254" s="14"/>
      <c r="J254" s="14"/>
      <c r="K254" s="14"/>
      <c r="L254" s="14"/>
      <c r="M254" s="14"/>
      <c r="O254" s="13"/>
      <c r="P254" s="21"/>
      <c r="Q254" s="21"/>
      <c r="R254" s="21"/>
      <c r="S254" s="21"/>
      <c r="T254" s="21"/>
    </row>
    <row r="255" spans="8:20">
      <c r="H255" s="13"/>
      <c r="I255" s="14"/>
      <c r="J255" s="14"/>
      <c r="K255" s="14"/>
      <c r="L255" s="14"/>
      <c r="M255" s="14"/>
      <c r="O255" s="13"/>
      <c r="P255" s="21"/>
      <c r="Q255" s="21"/>
      <c r="R255" s="21"/>
      <c r="S255" s="21"/>
      <c r="T255" s="21"/>
    </row>
    <row r="256" spans="8:20">
      <c r="H256" s="13"/>
      <c r="I256" s="14"/>
      <c r="J256" s="14"/>
      <c r="K256" s="14"/>
      <c r="L256" s="14"/>
      <c r="M256" s="14"/>
      <c r="O256" s="13"/>
      <c r="P256" s="21"/>
      <c r="Q256" s="21"/>
      <c r="R256" s="21"/>
      <c r="S256" s="21"/>
      <c r="T256" s="21"/>
    </row>
    <row r="257" spans="8:20">
      <c r="H257" s="13"/>
      <c r="I257" s="14"/>
      <c r="J257" s="14"/>
      <c r="K257" s="14"/>
      <c r="L257" s="14"/>
      <c r="M257" s="14"/>
      <c r="O257" s="13"/>
      <c r="P257" s="21"/>
      <c r="Q257" s="21"/>
      <c r="R257" s="21"/>
      <c r="S257" s="21"/>
      <c r="T257" s="21"/>
    </row>
    <row r="258" spans="8:20">
      <c r="H258" s="13"/>
      <c r="I258" s="14"/>
      <c r="J258" s="14"/>
      <c r="K258" s="14"/>
      <c r="L258" s="14"/>
      <c r="M258" s="14"/>
      <c r="O258" s="13"/>
      <c r="P258" s="21"/>
      <c r="Q258" s="21"/>
      <c r="R258" s="21"/>
      <c r="S258" s="21"/>
      <c r="T258" s="21"/>
    </row>
    <row r="259" spans="8:20">
      <c r="H259" s="13"/>
      <c r="I259" s="14"/>
      <c r="J259" s="14"/>
      <c r="K259" s="14"/>
      <c r="L259" s="14"/>
      <c r="M259" s="14"/>
      <c r="O259" s="13"/>
      <c r="P259" s="21"/>
      <c r="Q259" s="21"/>
      <c r="R259" s="21"/>
      <c r="S259" s="21"/>
      <c r="T259" s="21"/>
    </row>
    <row r="260" spans="8:20">
      <c r="H260" s="13"/>
      <c r="I260" s="14"/>
      <c r="J260" s="14"/>
      <c r="K260" s="14"/>
      <c r="L260" s="14"/>
      <c r="M260" s="14"/>
      <c r="O260" s="13"/>
      <c r="P260" s="21"/>
      <c r="Q260" s="21"/>
      <c r="R260" s="21"/>
      <c r="S260" s="21"/>
      <c r="T260" s="21"/>
    </row>
    <row r="261" spans="8:20">
      <c r="H261" s="13"/>
      <c r="I261" s="14"/>
      <c r="J261" s="14"/>
      <c r="K261" s="14"/>
      <c r="L261" s="14"/>
      <c r="M261" s="14"/>
      <c r="O261" s="13"/>
      <c r="P261" s="21"/>
      <c r="Q261" s="21"/>
      <c r="R261" s="21"/>
      <c r="S261" s="21"/>
      <c r="T261" s="21"/>
    </row>
    <row r="262" spans="8:20">
      <c r="H262" s="13"/>
      <c r="I262" s="14"/>
      <c r="J262" s="14"/>
      <c r="K262" s="14"/>
      <c r="L262" s="14"/>
      <c r="M262" s="14"/>
      <c r="O262" s="13"/>
      <c r="P262" s="21"/>
      <c r="Q262" s="21"/>
      <c r="R262" s="21"/>
      <c r="S262" s="21"/>
      <c r="T262" s="21"/>
    </row>
    <row r="263" spans="8:20">
      <c r="H263" s="13"/>
      <c r="I263" s="14"/>
      <c r="J263" s="14"/>
      <c r="K263" s="14"/>
      <c r="L263" s="14"/>
      <c r="M263" s="14"/>
      <c r="O263" s="13"/>
      <c r="P263" s="21"/>
      <c r="Q263" s="21"/>
      <c r="R263" s="21"/>
      <c r="S263" s="21"/>
      <c r="T263" s="21"/>
    </row>
    <row r="264" spans="8:20">
      <c r="H264" s="13"/>
      <c r="I264" s="14"/>
      <c r="J264" s="14"/>
      <c r="K264" s="14"/>
      <c r="L264" s="14"/>
      <c r="M264" s="14"/>
      <c r="O264" s="13"/>
      <c r="P264" s="21"/>
      <c r="Q264" s="21"/>
      <c r="R264" s="21"/>
      <c r="S264" s="21"/>
      <c r="T264" s="21"/>
    </row>
    <row r="265" spans="8:20">
      <c r="H265" s="13"/>
      <c r="I265" s="14"/>
      <c r="J265" s="14"/>
      <c r="K265" s="14"/>
      <c r="L265" s="14"/>
      <c r="M265" s="14"/>
      <c r="O265" s="13"/>
      <c r="P265" s="21"/>
      <c r="Q265" s="21"/>
      <c r="R265" s="21"/>
      <c r="S265" s="21"/>
      <c r="T265" s="21"/>
    </row>
    <row r="266" spans="8:20">
      <c r="H266" s="13"/>
      <c r="I266" s="14"/>
      <c r="J266" s="14"/>
      <c r="K266" s="14"/>
      <c r="L266" s="14"/>
      <c r="M266" s="14"/>
      <c r="O266" s="13"/>
      <c r="P266" s="21"/>
      <c r="Q266" s="21"/>
      <c r="R266" s="21"/>
      <c r="S266" s="21"/>
      <c r="T266" s="21"/>
    </row>
    <row r="267" spans="8:20">
      <c r="H267" s="13"/>
      <c r="I267" s="14"/>
      <c r="J267" s="14"/>
      <c r="K267" s="14"/>
      <c r="L267" s="14"/>
      <c r="M267" s="14"/>
      <c r="O267" s="13"/>
      <c r="P267" s="21"/>
      <c r="Q267" s="21"/>
      <c r="R267" s="21"/>
      <c r="S267" s="21"/>
      <c r="T267" s="21"/>
    </row>
    <row r="268" spans="8:20">
      <c r="H268" s="13"/>
      <c r="I268" s="14"/>
      <c r="J268" s="14"/>
      <c r="K268" s="14"/>
      <c r="L268" s="14"/>
      <c r="M268" s="14"/>
      <c r="O268" s="13"/>
      <c r="P268" s="21"/>
      <c r="Q268" s="21"/>
      <c r="R268" s="21"/>
      <c r="S268" s="21"/>
      <c r="T268" s="21"/>
    </row>
    <row r="269" spans="8:20">
      <c r="H269" s="13"/>
      <c r="I269" s="14"/>
      <c r="J269" s="14"/>
      <c r="K269" s="14"/>
      <c r="L269" s="14"/>
      <c r="M269" s="14"/>
      <c r="O269" s="13"/>
      <c r="P269" s="21"/>
      <c r="Q269" s="21"/>
      <c r="R269" s="21"/>
      <c r="S269" s="21"/>
      <c r="T269" s="21"/>
    </row>
    <row r="270" spans="8:20">
      <c r="H270" s="13"/>
      <c r="I270" s="14"/>
      <c r="J270" s="14"/>
      <c r="K270" s="14"/>
      <c r="L270" s="14"/>
      <c r="M270" s="14"/>
      <c r="O270" s="13"/>
      <c r="P270" s="21"/>
      <c r="Q270" s="21"/>
      <c r="R270" s="21"/>
      <c r="S270" s="21"/>
      <c r="T270" s="21"/>
    </row>
    <row r="271" spans="8:20">
      <c r="H271" s="13"/>
      <c r="I271" s="14"/>
      <c r="J271" s="14"/>
      <c r="K271" s="14"/>
      <c r="L271" s="14"/>
      <c r="M271" s="14"/>
      <c r="O271" s="13"/>
      <c r="P271" s="21"/>
      <c r="Q271" s="21"/>
      <c r="R271" s="21"/>
      <c r="S271" s="21"/>
      <c r="T271" s="21"/>
    </row>
    <row r="272" spans="8:20">
      <c r="H272" s="13"/>
      <c r="I272" s="14"/>
      <c r="J272" s="14"/>
      <c r="K272" s="14"/>
      <c r="L272" s="14"/>
      <c r="M272" s="14"/>
      <c r="O272" s="13"/>
      <c r="P272" s="21"/>
      <c r="Q272" s="21"/>
      <c r="R272" s="21"/>
      <c r="S272" s="21"/>
      <c r="T272" s="21"/>
    </row>
    <row r="273" spans="8:20">
      <c r="H273" s="13"/>
      <c r="I273" s="14"/>
      <c r="J273" s="14"/>
      <c r="K273" s="14"/>
      <c r="L273" s="14"/>
      <c r="M273" s="14"/>
      <c r="O273" s="13"/>
      <c r="P273" s="21"/>
      <c r="Q273" s="21"/>
      <c r="R273" s="21"/>
      <c r="S273" s="21"/>
      <c r="T273" s="21"/>
    </row>
    <row r="274" spans="8:20">
      <c r="H274" s="14"/>
      <c r="I274" s="14"/>
      <c r="J274" s="14"/>
      <c r="K274" s="14"/>
      <c r="L274" s="14"/>
      <c r="M274" s="14"/>
      <c r="O274" s="13"/>
      <c r="P274" s="21"/>
      <c r="Q274" s="21"/>
      <c r="R274" s="21"/>
      <c r="S274" s="21"/>
      <c r="T274" s="21"/>
    </row>
    <row r="275" spans="8:20">
      <c r="H275" s="14"/>
      <c r="I275" s="14"/>
      <c r="J275" s="14"/>
      <c r="K275" s="14"/>
      <c r="L275" s="14"/>
      <c r="M275" s="14"/>
      <c r="O275" s="13"/>
      <c r="P275" s="21"/>
      <c r="Q275" s="21"/>
      <c r="R275" s="21"/>
      <c r="S275" s="21"/>
      <c r="T275" s="21"/>
    </row>
    <row r="276" spans="8:20">
      <c r="H276" s="14"/>
      <c r="I276" s="14"/>
      <c r="J276" s="14"/>
      <c r="K276" s="14"/>
      <c r="L276" s="14"/>
      <c r="M276" s="14"/>
      <c r="O276" s="13"/>
      <c r="P276" s="21"/>
      <c r="Q276" s="21"/>
      <c r="R276" s="21"/>
      <c r="S276" s="21"/>
      <c r="T276" s="21"/>
    </row>
    <row r="277" spans="8:20">
      <c r="H277" s="14"/>
      <c r="I277" s="14"/>
      <c r="J277" s="14"/>
      <c r="K277" s="14"/>
      <c r="L277" s="14"/>
      <c r="M277" s="14"/>
      <c r="O277" s="13"/>
      <c r="P277" s="21"/>
      <c r="Q277" s="21"/>
      <c r="R277" s="21"/>
      <c r="S277" s="21"/>
      <c r="T277" s="21"/>
    </row>
    <row r="278" spans="8:20">
      <c r="H278" s="14"/>
      <c r="I278" s="14"/>
      <c r="J278" s="14"/>
      <c r="K278" s="14"/>
      <c r="L278" s="14"/>
      <c r="M278" s="14"/>
      <c r="O278" s="13"/>
      <c r="P278" s="21"/>
      <c r="Q278" s="21"/>
      <c r="R278" s="21"/>
      <c r="S278" s="21"/>
      <c r="T278" s="21"/>
    </row>
    <row r="279" spans="8:20">
      <c r="H279" s="14"/>
      <c r="I279" s="14"/>
      <c r="J279" s="14"/>
      <c r="K279" s="14"/>
      <c r="L279" s="14"/>
      <c r="M279" s="14"/>
      <c r="O279" s="13"/>
      <c r="P279" s="21"/>
      <c r="Q279" s="21"/>
      <c r="R279" s="21"/>
      <c r="S279" s="21"/>
      <c r="T279" s="21"/>
    </row>
    <row r="280" spans="8:20">
      <c r="H280" s="14"/>
      <c r="I280" s="14"/>
      <c r="J280" s="14"/>
      <c r="K280" s="14"/>
      <c r="L280" s="14"/>
      <c r="M280" s="14"/>
      <c r="O280" s="13"/>
      <c r="P280" s="21"/>
      <c r="Q280" s="21"/>
      <c r="R280" s="21"/>
      <c r="S280" s="21"/>
      <c r="T280" s="21"/>
    </row>
    <row r="281" spans="8:20">
      <c r="H281" s="14"/>
      <c r="I281" s="14"/>
      <c r="J281" s="14"/>
      <c r="K281" s="14"/>
      <c r="L281" s="14"/>
      <c r="M281" s="14"/>
      <c r="O281" s="13"/>
      <c r="P281" s="21"/>
      <c r="Q281" s="21"/>
      <c r="R281" s="21"/>
      <c r="S281" s="21"/>
      <c r="T281" s="21"/>
    </row>
    <row r="282" spans="8:20">
      <c r="H282" s="14"/>
      <c r="I282" s="14"/>
      <c r="J282" s="14"/>
      <c r="K282" s="14"/>
      <c r="L282" s="14"/>
      <c r="M282" s="14"/>
      <c r="O282" s="13"/>
      <c r="P282" s="21"/>
      <c r="Q282" s="21"/>
      <c r="R282" s="21"/>
      <c r="S282" s="21"/>
      <c r="T282" s="21"/>
    </row>
    <row r="283" spans="8:20">
      <c r="H283" s="14"/>
      <c r="I283" s="14"/>
      <c r="J283" s="14"/>
      <c r="K283" s="14"/>
      <c r="L283" s="14"/>
      <c r="M283" s="14"/>
      <c r="O283" s="13"/>
      <c r="P283" s="21"/>
      <c r="Q283" s="21"/>
      <c r="R283" s="21"/>
      <c r="S283" s="21"/>
      <c r="T283" s="21"/>
    </row>
    <row r="284" spans="8:20">
      <c r="H284" s="14"/>
      <c r="I284" s="14"/>
      <c r="J284" s="14"/>
      <c r="K284" s="14"/>
      <c r="L284" s="14"/>
      <c r="M284" s="14"/>
      <c r="O284" s="13"/>
      <c r="P284" s="21"/>
      <c r="Q284" s="21"/>
      <c r="R284" s="21"/>
      <c r="S284" s="21"/>
      <c r="T284" s="21"/>
    </row>
    <row r="285" spans="8:20">
      <c r="H285" s="14"/>
      <c r="I285" s="14"/>
      <c r="J285" s="14"/>
      <c r="K285" s="14"/>
      <c r="L285" s="14"/>
      <c r="M285" s="14"/>
      <c r="O285" s="13"/>
      <c r="P285" s="21"/>
      <c r="Q285" s="21"/>
      <c r="R285" s="21"/>
      <c r="S285" s="21"/>
      <c r="T285" s="21"/>
    </row>
    <row r="286" spans="8:20">
      <c r="H286" s="14"/>
      <c r="I286" s="14"/>
      <c r="J286" s="14"/>
      <c r="K286" s="14"/>
      <c r="L286" s="14"/>
      <c r="M286" s="14"/>
      <c r="O286" s="13"/>
      <c r="P286" s="21"/>
      <c r="Q286" s="21"/>
      <c r="R286" s="21"/>
      <c r="S286" s="21"/>
      <c r="T286" s="21"/>
    </row>
    <row r="287" spans="8:20">
      <c r="H287" s="14"/>
      <c r="I287" s="14"/>
      <c r="J287" s="14"/>
      <c r="K287" s="14"/>
      <c r="L287" s="14"/>
      <c r="M287" s="14"/>
      <c r="O287" s="13"/>
      <c r="P287" s="21"/>
      <c r="Q287" s="21"/>
      <c r="R287" s="21"/>
      <c r="S287" s="21"/>
      <c r="T287" s="21"/>
    </row>
    <row r="288" spans="8:20">
      <c r="H288" s="14"/>
      <c r="I288" s="14"/>
      <c r="J288" s="14"/>
      <c r="K288" s="14"/>
      <c r="L288" s="14"/>
      <c r="M288" s="14"/>
      <c r="O288" s="13"/>
      <c r="P288" s="21"/>
      <c r="Q288" s="21"/>
      <c r="R288" s="21"/>
      <c r="S288" s="21"/>
      <c r="T288" s="21"/>
    </row>
    <row r="289" spans="8:20">
      <c r="H289" s="14"/>
      <c r="I289" s="14"/>
      <c r="J289" s="14"/>
      <c r="K289" s="14"/>
      <c r="L289" s="14"/>
      <c r="M289" s="14"/>
      <c r="O289" s="13"/>
      <c r="P289" s="21"/>
      <c r="Q289" s="21"/>
      <c r="R289" s="21"/>
      <c r="S289" s="21"/>
      <c r="T289" s="21"/>
    </row>
    <row r="290" spans="8:20">
      <c r="H290" s="14"/>
      <c r="I290" s="14"/>
      <c r="J290" s="14"/>
      <c r="K290" s="14"/>
      <c r="L290" s="14"/>
      <c r="M290" s="14"/>
      <c r="O290" s="13"/>
      <c r="P290" s="21"/>
      <c r="Q290" s="21"/>
      <c r="R290" s="21"/>
      <c r="S290" s="21"/>
      <c r="T290" s="21"/>
    </row>
    <row r="291" spans="8:20">
      <c r="H291" s="14"/>
      <c r="I291" s="14"/>
      <c r="J291" s="14"/>
      <c r="K291" s="14"/>
      <c r="L291" s="14"/>
      <c r="M291" s="14"/>
      <c r="O291" s="13"/>
      <c r="P291" s="21"/>
      <c r="Q291" s="21"/>
      <c r="R291" s="21"/>
      <c r="S291" s="21"/>
      <c r="T291" s="21"/>
    </row>
    <row r="292" spans="8:20">
      <c r="H292" s="14"/>
      <c r="I292" s="14"/>
      <c r="J292" s="14"/>
      <c r="K292" s="14"/>
      <c r="L292" s="14"/>
      <c r="M292" s="14"/>
      <c r="O292" s="13"/>
      <c r="P292" s="21"/>
      <c r="Q292" s="21"/>
      <c r="R292" s="21"/>
      <c r="S292" s="21"/>
      <c r="T292" s="21"/>
    </row>
    <row r="293" spans="8:20">
      <c r="H293" s="14"/>
      <c r="I293" s="14"/>
      <c r="J293" s="14"/>
      <c r="K293" s="14"/>
      <c r="L293" s="14"/>
      <c r="M293" s="14"/>
      <c r="O293" s="22"/>
      <c r="P293" s="21"/>
      <c r="Q293" s="21"/>
      <c r="R293" s="21"/>
      <c r="S293" s="21"/>
      <c r="T293" s="21"/>
    </row>
    <row r="294" spans="8:20">
      <c r="H294" s="14"/>
      <c r="I294" s="14"/>
      <c r="J294" s="14"/>
      <c r="K294" s="14"/>
      <c r="L294" s="14"/>
      <c r="M294" s="14"/>
      <c r="O294" s="22"/>
      <c r="P294" s="21"/>
      <c r="Q294" s="21"/>
      <c r="R294" s="21"/>
      <c r="S294" s="21"/>
      <c r="T294" s="21"/>
    </row>
    <row r="295" spans="8:20">
      <c r="H295" s="14"/>
      <c r="I295" s="14"/>
      <c r="J295" s="14"/>
      <c r="K295" s="14"/>
      <c r="L295" s="14"/>
      <c r="M295" s="14"/>
      <c r="O295" s="22"/>
      <c r="P295" s="21"/>
      <c r="Q295" s="21"/>
      <c r="R295" s="21"/>
      <c r="S295" s="21"/>
      <c r="T295" s="21"/>
    </row>
    <row r="296" spans="8:20">
      <c r="H296" s="14"/>
      <c r="I296" s="14"/>
      <c r="J296" s="14"/>
      <c r="K296" s="14"/>
      <c r="L296" s="14"/>
      <c r="M296" s="14"/>
      <c r="O296" s="22"/>
      <c r="P296" s="21"/>
      <c r="Q296" s="21"/>
      <c r="R296" s="21"/>
      <c r="S296" s="21"/>
      <c r="T296" s="21"/>
    </row>
    <row r="297" spans="8:20">
      <c r="H297" s="14"/>
      <c r="I297" s="14"/>
      <c r="J297" s="14"/>
      <c r="K297" s="14"/>
      <c r="L297" s="14"/>
      <c r="M297" s="14"/>
      <c r="O297" s="22"/>
      <c r="P297" s="21"/>
      <c r="Q297" s="21"/>
      <c r="R297" s="21"/>
      <c r="S297" s="21"/>
      <c r="T297" s="21"/>
    </row>
    <row r="298" spans="8:20">
      <c r="H298" s="14"/>
      <c r="I298" s="14"/>
      <c r="J298" s="14"/>
      <c r="K298" s="14"/>
      <c r="L298" s="14"/>
      <c r="M298" s="14"/>
      <c r="O298" s="22"/>
      <c r="P298" s="21"/>
      <c r="Q298" s="21"/>
      <c r="R298" s="21"/>
      <c r="S298" s="21"/>
      <c r="T298" s="21"/>
    </row>
    <row r="299" spans="8:20">
      <c r="H299" s="14"/>
      <c r="I299" s="14"/>
      <c r="J299" s="14"/>
      <c r="K299" s="14"/>
      <c r="L299" s="14"/>
      <c r="M299" s="14"/>
      <c r="O299" s="22"/>
      <c r="P299" s="21"/>
      <c r="Q299" s="21"/>
      <c r="R299" s="21"/>
      <c r="S299" s="21"/>
      <c r="T299" s="21"/>
    </row>
    <row r="300" spans="8:20">
      <c r="H300" s="14"/>
      <c r="I300" s="14"/>
      <c r="J300" s="14"/>
      <c r="K300" s="14"/>
      <c r="L300" s="14"/>
      <c r="M300" s="14"/>
      <c r="O300" s="22"/>
      <c r="P300" s="21"/>
      <c r="Q300" s="21"/>
      <c r="R300" s="21"/>
      <c r="S300" s="21"/>
      <c r="T300" s="21"/>
    </row>
    <row r="301" spans="8:20">
      <c r="H301" s="14"/>
      <c r="I301" s="14"/>
      <c r="J301" s="14"/>
      <c r="K301" s="14"/>
      <c r="L301" s="14"/>
      <c r="M301" s="14"/>
      <c r="O301" s="22"/>
      <c r="P301" s="21"/>
      <c r="Q301" s="21"/>
      <c r="R301" s="21"/>
      <c r="S301" s="21"/>
      <c r="T301" s="21"/>
    </row>
    <row r="302" spans="8:20">
      <c r="H302" s="14"/>
      <c r="I302" s="14"/>
      <c r="J302" s="14"/>
      <c r="K302" s="14"/>
      <c r="L302" s="14"/>
      <c r="M302" s="14"/>
      <c r="O302" s="22"/>
      <c r="P302" s="21"/>
      <c r="Q302" s="21"/>
      <c r="R302" s="21"/>
      <c r="S302" s="21"/>
      <c r="T302" s="21"/>
    </row>
    <row r="303" spans="8:20">
      <c r="H303" s="14"/>
      <c r="I303" s="14"/>
      <c r="J303" s="14"/>
      <c r="K303" s="14"/>
      <c r="L303" s="14"/>
      <c r="M303" s="14"/>
      <c r="O303" s="22"/>
      <c r="P303" s="21"/>
      <c r="Q303" s="21"/>
      <c r="R303" s="21"/>
      <c r="S303" s="21"/>
      <c r="T303" s="21"/>
    </row>
    <row r="304" spans="8:20">
      <c r="H304" s="14"/>
      <c r="I304" s="14"/>
      <c r="J304" s="14"/>
      <c r="K304" s="14"/>
      <c r="L304" s="14"/>
      <c r="M304" s="14"/>
      <c r="O304" s="22"/>
      <c r="P304" s="21"/>
      <c r="Q304" s="21"/>
      <c r="R304" s="21"/>
      <c r="S304" s="21"/>
      <c r="T304" s="21"/>
    </row>
    <row r="305" spans="8:20">
      <c r="H305" s="14"/>
      <c r="I305" s="14"/>
      <c r="J305" s="14"/>
      <c r="K305" s="14"/>
      <c r="L305" s="14"/>
      <c r="M305" s="14"/>
      <c r="O305" s="22"/>
      <c r="P305" s="21"/>
      <c r="Q305" s="21"/>
      <c r="R305" s="21"/>
      <c r="S305" s="21"/>
      <c r="T305" s="21"/>
    </row>
    <row r="306" spans="8:20">
      <c r="H306" s="14"/>
      <c r="I306" s="14"/>
      <c r="J306" s="14"/>
      <c r="K306" s="14"/>
      <c r="L306" s="14"/>
      <c r="M306" s="14"/>
      <c r="O306" s="22"/>
      <c r="P306" s="21"/>
      <c r="Q306" s="21"/>
      <c r="R306" s="21"/>
      <c r="S306" s="21"/>
      <c r="T306" s="21"/>
    </row>
    <row r="307" spans="8:20">
      <c r="H307" s="14"/>
      <c r="I307" s="14"/>
      <c r="J307" s="14"/>
      <c r="K307" s="14"/>
      <c r="L307" s="14"/>
      <c r="M307" s="14"/>
      <c r="O307" s="22"/>
      <c r="P307" s="21"/>
      <c r="Q307" s="21"/>
      <c r="R307" s="21"/>
      <c r="S307" s="21"/>
      <c r="T307" s="21"/>
    </row>
    <row r="308" spans="8:20">
      <c r="H308" s="14"/>
      <c r="I308" s="14"/>
      <c r="J308" s="14"/>
      <c r="K308" s="14"/>
      <c r="L308" s="14"/>
      <c r="M308" s="14"/>
      <c r="O308" s="22"/>
      <c r="P308" s="21"/>
      <c r="Q308" s="21"/>
      <c r="R308" s="21"/>
      <c r="S308" s="21"/>
      <c r="T308" s="21"/>
    </row>
    <row r="309" spans="8:20">
      <c r="H309" s="14"/>
      <c r="I309" s="14"/>
      <c r="J309" s="14"/>
      <c r="K309" s="14"/>
      <c r="L309" s="14"/>
      <c r="M309" s="14"/>
      <c r="O309" s="22"/>
      <c r="P309" s="21"/>
      <c r="Q309" s="21"/>
      <c r="R309" s="21"/>
      <c r="S309" s="21"/>
      <c r="T309" s="21"/>
    </row>
    <row r="310" spans="8:20">
      <c r="H310" s="14"/>
      <c r="I310" s="14"/>
      <c r="J310" s="14"/>
      <c r="K310" s="14"/>
      <c r="L310" s="14"/>
      <c r="M310" s="14"/>
      <c r="O310" s="22"/>
      <c r="P310" s="21"/>
      <c r="Q310" s="21"/>
      <c r="R310" s="21"/>
      <c r="S310" s="21"/>
      <c r="T310" s="21"/>
    </row>
    <row r="311" spans="8:20">
      <c r="H311" s="14"/>
      <c r="I311" s="14"/>
      <c r="J311" s="14"/>
      <c r="K311" s="14"/>
      <c r="L311" s="14"/>
      <c r="M311" s="14"/>
      <c r="O311" s="22"/>
      <c r="P311" s="21"/>
      <c r="Q311" s="21"/>
      <c r="R311" s="21"/>
      <c r="S311" s="21"/>
      <c r="T311" s="21"/>
    </row>
    <row r="312" spans="8:20">
      <c r="H312" s="14"/>
      <c r="I312" s="14"/>
      <c r="J312" s="14"/>
      <c r="K312" s="14"/>
      <c r="L312" s="14"/>
      <c r="M312" s="14"/>
      <c r="O312" s="22"/>
      <c r="P312" s="21"/>
      <c r="Q312" s="21"/>
      <c r="R312" s="21"/>
      <c r="S312" s="21"/>
      <c r="T312" s="21"/>
    </row>
    <row r="313" spans="8:20">
      <c r="H313" s="14"/>
      <c r="I313" s="14"/>
      <c r="J313" s="14"/>
      <c r="K313" s="14"/>
      <c r="L313" s="14"/>
      <c r="M313" s="14"/>
      <c r="O313" s="22"/>
      <c r="P313" s="21"/>
      <c r="Q313" s="21"/>
      <c r="R313" s="21"/>
      <c r="S313" s="21"/>
      <c r="T313" s="21"/>
    </row>
    <row r="314" spans="8:20">
      <c r="H314" s="14"/>
      <c r="I314" s="14"/>
      <c r="J314" s="14"/>
      <c r="K314" s="14"/>
      <c r="L314" s="14"/>
      <c r="M314" s="14"/>
      <c r="O314" s="22"/>
      <c r="P314" s="21"/>
      <c r="Q314" s="21"/>
      <c r="R314" s="21"/>
      <c r="S314" s="21"/>
      <c r="T314" s="21"/>
    </row>
    <row r="315" spans="8:20">
      <c r="H315" s="14"/>
      <c r="I315" s="14"/>
      <c r="J315" s="14"/>
      <c r="K315" s="14"/>
      <c r="L315" s="14"/>
      <c r="M315" s="14"/>
      <c r="O315" s="22"/>
      <c r="P315" s="21"/>
      <c r="Q315" s="21"/>
      <c r="R315" s="21"/>
      <c r="S315" s="21"/>
      <c r="T315" s="21"/>
    </row>
    <row r="316" spans="8:20">
      <c r="H316" s="14"/>
      <c r="I316" s="14"/>
      <c r="J316" s="14"/>
      <c r="K316" s="14"/>
      <c r="L316" s="14"/>
      <c r="M316" s="14"/>
      <c r="O316" s="22"/>
      <c r="P316" s="21"/>
      <c r="Q316" s="21"/>
      <c r="R316" s="21"/>
      <c r="S316" s="21"/>
      <c r="T316" s="21"/>
    </row>
    <row r="317" spans="8:20">
      <c r="H317" s="14"/>
      <c r="I317" s="14"/>
      <c r="J317" s="14"/>
      <c r="K317" s="14"/>
      <c r="L317" s="14"/>
      <c r="M317" s="14"/>
      <c r="O317" s="22"/>
      <c r="P317" s="21"/>
      <c r="Q317" s="21"/>
      <c r="R317" s="21"/>
      <c r="S317" s="21"/>
      <c r="T317" s="21"/>
    </row>
    <row r="318" spans="8:20">
      <c r="H318" s="14"/>
      <c r="I318" s="14"/>
      <c r="J318" s="14"/>
      <c r="K318" s="14"/>
      <c r="L318" s="14"/>
      <c r="M318" s="14"/>
      <c r="O318" s="22"/>
      <c r="P318" s="21"/>
      <c r="Q318" s="21"/>
      <c r="R318" s="21"/>
      <c r="S318" s="21"/>
      <c r="T318" s="21"/>
    </row>
    <row r="319" spans="8:20">
      <c r="H319" s="14"/>
      <c r="I319" s="14"/>
      <c r="J319" s="14"/>
      <c r="K319" s="14"/>
      <c r="L319" s="14"/>
      <c r="M319" s="14"/>
      <c r="O319" s="22"/>
      <c r="P319" s="21"/>
      <c r="Q319" s="21"/>
      <c r="R319" s="21"/>
      <c r="S319" s="21"/>
      <c r="T319" s="21"/>
    </row>
    <row r="320" spans="8:20">
      <c r="H320" s="14"/>
      <c r="I320" s="14"/>
      <c r="J320" s="14"/>
      <c r="K320" s="14"/>
      <c r="L320" s="14"/>
      <c r="M320" s="14"/>
      <c r="O320" s="22"/>
      <c r="P320" s="21"/>
      <c r="Q320" s="21"/>
      <c r="R320" s="21"/>
      <c r="S320" s="21"/>
      <c r="T320" s="21"/>
    </row>
    <row r="321" spans="8:20">
      <c r="H321" s="14"/>
      <c r="I321" s="14"/>
      <c r="J321" s="14"/>
      <c r="K321" s="14"/>
      <c r="L321" s="14"/>
      <c r="M321" s="14"/>
      <c r="O321" s="22"/>
      <c r="P321" s="21"/>
      <c r="Q321" s="21"/>
      <c r="R321" s="21"/>
      <c r="S321" s="21"/>
      <c r="T321" s="21"/>
    </row>
    <row r="322" spans="8:20">
      <c r="H322" s="14"/>
      <c r="I322" s="14"/>
      <c r="J322" s="14"/>
      <c r="K322" s="14"/>
      <c r="L322" s="14"/>
      <c r="M322" s="14"/>
      <c r="O322" s="22"/>
      <c r="P322" s="21"/>
      <c r="Q322" s="21"/>
      <c r="R322" s="21"/>
      <c r="S322" s="21"/>
      <c r="T322" s="21"/>
    </row>
    <row r="323" spans="8:20">
      <c r="H323" s="14"/>
      <c r="I323" s="14"/>
      <c r="J323" s="14"/>
      <c r="K323" s="14"/>
      <c r="L323" s="14"/>
      <c r="M323" s="14"/>
      <c r="O323" s="22"/>
      <c r="P323" s="21"/>
      <c r="Q323" s="21"/>
      <c r="R323" s="21"/>
      <c r="S323" s="21"/>
      <c r="T323" s="21"/>
    </row>
    <row r="324" spans="8:20">
      <c r="H324" s="14"/>
      <c r="I324" s="14"/>
      <c r="J324" s="14"/>
      <c r="K324" s="14"/>
      <c r="L324" s="14"/>
      <c r="M324" s="14"/>
      <c r="O324" s="22"/>
      <c r="P324" s="21"/>
      <c r="Q324" s="21"/>
      <c r="R324" s="21"/>
      <c r="S324" s="21"/>
      <c r="T324" s="21"/>
    </row>
    <row r="325" spans="8:20">
      <c r="H325" s="14"/>
      <c r="I325" s="14"/>
      <c r="J325" s="14"/>
      <c r="K325" s="14"/>
      <c r="L325" s="14"/>
      <c r="M325" s="14"/>
      <c r="O325" s="22"/>
      <c r="P325" s="21"/>
      <c r="Q325" s="21"/>
      <c r="R325" s="21"/>
      <c r="S325" s="21"/>
      <c r="T325" s="21"/>
    </row>
    <row r="326" spans="8:20">
      <c r="H326" s="14"/>
      <c r="I326" s="14"/>
      <c r="J326" s="14"/>
      <c r="K326" s="14"/>
      <c r="L326" s="14"/>
      <c r="M326" s="14"/>
      <c r="O326" s="22"/>
      <c r="P326" s="21"/>
      <c r="Q326" s="21"/>
      <c r="R326" s="21"/>
      <c r="S326" s="21"/>
      <c r="T326" s="21"/>
    </row>
    <row r="327" spans="8:20">
      <c r="H327" s="14"/>
      <c r="I327" s="14"/>
      <c r="J327" s="14"/>
      <c r="K327" s="14"/>
      <c r="L327" s="14"/>
      <c r="M327" s="14"/>
      <c r="O327" s="22"/>
      <c r="P327" s="21"/>
      <c r="Q327" s="21"/>
      <c r="R327" s="21"/>
      <c r="S327" s="21"/>
      <c r="T327" s="21"/>
    </row>
    <row r="328" spans="8:20">
      <c r="H328" s="14"/>
      <c r="I328" s="14"/>
      <c r="J328" s="14"/>
      <c r="K328" s="14"/>
      <c r="L328" s="14"/>
      <c r="M328" s="14"/>
      <c r="O328" s="22"/>
      <c r="P328" s="21"/>
      <c r="Q328" s="21"/>
      <c r="R328" s="21"/>
      <c r="S328" s="21"/>
      <c r="T328" s="21"/>
    </row>
    <row r="329" spans="8:20">
      <c r="H329" s="14"/>
      <c r="I329" s="14"/>
      <c r="J329" s="14"/>
      <c r="K329" s="14"/>
      <c r="L329" s="14"/>
      <c r="M329" s="14"/>
      <c r="O329" s="22"/>
      <c r="P329" s="21"/>
      <c r="Q329" s="21"/>
      <c r="R329" s="21"/>
      <c r="S329" s="21"/>
      <c r="T329" s="21"/>
    </row>
    <row r="330" spans="8:20">
      <c r="H330" s="14"/>
      <c r="I330" s="14"/>
      <c r="J330" s="14"/>
      <c r="K330" s="14"/>
      <c r="L330" s="14"/>
      <c r="M330" s="14"/>
      <c r="O330" s="22"/>
      <c r="P330" s="21"/>
      <c r="Q330" s="21"/>
      <c r="R330" s="21"/>
      <c r="S330" s="21"/>
      <c r="T330" s="21"/>
    </row>
    <row r="331" spans="8:20">
      <c r="H331" s="14"/>
      <c r="I331" s="14"/>
      <c r="J331" s="14"/>
      <c r="K331" s="14"/>
      <c r="L331" s="14"/>
      <c r="M331" s="14"/>
      <c r="O331" s="22"/>
      <c r="P331" s="21"/>
      <c r="Q331" s="21"/>
      <c r="R331" s="21"/>
      <c r="S331" s="21"/>
      <c r="T331" s="21"/>
    </row>
    <row r="332" spans="8:20">
      <c r="H332" s="14"/>
      <c r="I332" s="14"/>
      <c r="J332" s="14"/>
      <c r="K332" s="14"/>
      <c r="L332" s="14"/>
      <c r="M332" s="14"/>
      <c r="O332" s="22"/>
      <c r="P332" s="21"/>
      <c r="Q332" s="21"/>
      <c r="R332" s="21"/>
      <c r="S332" s="21"/>
      <c r="T332" s="21"/>
    </row>
    <row r="333" spans="8:20">
      <c r="H333" s="14"/>
      <c r="I333" s="14"/>
      <c r="J333" s="14"/>
      <c r="K333" s="14"/>
      <c r="L333" s="14"/>
      <c r="M333" s="14"/>
      <c r="O333" s="22"/>
      <c r="P333" s="21"/>
      <c r="Q333" s="21"/>
      <c r="R333" s="21"/>
      <c r="S333" s="21"/>
      <c r="T333" s="21"/>
    </row>
    <row r="334" spans="8:20">
      <c r="H334" s="14"/>
      <c r="I334" s="14"/>
      <c r="J334" s="14"/>
      <c r="K334" s="14"/>
      <c r="L334" s="14"/>
      <c r="M334" s="14"/>
      <c r="O334" s="22"/>
      <c r="P334" s="21"/>
      <c r="Q334" s="21"/>
      <c r="R334" s="21"/>
      <c r="S334" s="21"/>
      <c r="T334" s="21"/>
    </row>
    <row r="335" spans="8:20">
      <c r="H335" s="14"/>
      <c r="I335" s="14"/>
      <c r="J335" s="14"/>
      <c r="K335" s="14"/>
      <c r="L335" s="14"/>
      <c r="M335" s="14"/>
      <c r="O335" s="22"/>
      <c r="P335" s="21"/>
      <c r="Q335" s="21"/>
      <c r="R335" s="21"/>
      <c r="S335" s="21"/>
      <c r="T335" s="21"/>
    </row>
    <row r="336" spans="8:20">
      <c r="H336" s="14"/>
      <c r="I336" s="14"/>
      <c r="J336" s="14"/>
      <c r="K336" s="14"/>
      <c r="L336" s="14"/>
      <c r="M336" s="14"/>
      <c r="O336" s="22"/>
      <c r="P336" s="21"/>
      <c r="Q336" s="21"/>
      <c r="R336" s="21"/>
      <c r="S336" s="21"/>
      <c r="T336" s="21"/>
    </row>
    <row r="337" spans="8:20">
      <c r="H337" s="14"/>
      <c r="I337" s="14"/>
      <c r="J337" s="14"/>
      <c r="K337" s="14"/>
      <c r="L337" s="14"/>
      <c r="M337" s="14"/>
      <c r="O337" s="22"/>
      <c r="P337" s="21"/>
      <c r="Q337" s="21"/>
      <c r="R337" s="21"/>
      <c r="S337" s="21"/>
      <c r="T337" s="21"/>
    </row>
    <row r="338" spans="8:20">
      <c r="H338" s="14"/>
      <c r="I338" s="14"/>
      <c r="J338" s="14"/>
      <c r="K338" s="14"/>
      <c r="L338" s="14"/>
      <c r="M338" s="14"/>
      <c r="O338" s="22"/>
      <c r="P338" s="21"/>
      <c r="Q338" s="21"/>
      <c r="R338" s="21"/>
      <c r="S338" s="21"/>
      <c r="T338" s="21"/>
    </row>
    <row r="339" spans="8:20">
      <c r="H339" s="14"/>
      <c r="I339" s="14"/>
      <c r="J339" s="14"/>
      <c r="K339" s="14"/>
      <c r="L339" s="14"/>
      <c r="M339" s="14"/>
      <c r="O339" s="22"/>
      <c r="P339" s="21"/>
      <c r="Q339" s="21"/>
      <c r="R339" s="21"/>
      <c r="S339" s="21"/>
      <c r="T339" s="21"/>
    </row>
    <row r="340" spans="8:20">
      <c r="H340" s="14"/>
      <c r="I340" s="14"/>
      <c r="J340" s="14"/>
      <c r="K340" s="14"/>
      <c r="L340" s="14"/>
      <c r="M340" s="14"/>
      <c r="O340" s="22"/>
      <c r="P340" s="21"/>
      <c r="Q340" s="21"/>
      <c r="R340" s="21"/>
      <c r="S340" s="21"/>
      <c r="T340" s="21"/>
    </row>
    <row r="341" spans="8:20">
      <c r="H341" s="14"/>
      <c r="I341" s="14"/>
      <c r="J341" s="14"/>
      <c r="K341" s="14"/>
      <c r="L341" s="14"/>
      <c r="M341" s="14"/>
      <c r="O341" s="22"/>
      <c r="P341" s="21"/>
      <c r="Q341" s="21"/>
      <c r="R341" s="21"/>
      <c r="S341" s="21"/>
      <c r="T341" s="21"/>
    </row>
    <row r="342" spans="8:20">
      <c r="H342" s="14"/>
      <c r="I342" s="14"/>
      <c r="J342" s="14"/>
      <c r="K342" s="14"/>
      <c r="L342" s="14"/>
      <c r="M342" s="14"/>
      <c r="O342" s="22"/>
      <c r="P342" s="21"/>
      <c r="Q342" s="21"/>
      <c r="R342" s="21"/>
      <c r="S342" s="21"/>
      <c r="T342" s="21"/>
    </row>
    <row r="343" spans="8:20">
      <c r="H343" s="14"/>
      <c r="I343" s="14"/>
      <c r="J343" s="14"/>
      <c r="K343" s="14"/>
      <c r="L343" s="14"/>
      <c r="M343" s="14"/>
      <c r="O343" s="22"/>
      <c r="P343" s="21"/>
      <c r="Q343" s="21"/>
      <c r="R343" s="21"/>
      <c r="S343" s="21"/>
      <c r="T343" s="21"/>
    </row>
    <row r="344" spans="8:20">
      <c r="H344" s="14"/>
      <c r="I344" s="14"/>
      <c r="J344" s="14"/>
      <c r="K344" s="14"/>
      <c r="L344" s="14"/>
      <c r="M344" s="14"/>
      <c r="O344" s="22"/>
      <c r="P344" s="21"/>
      <c r="Q344" s="21"/>
      <c r="R344" s="21"/>
      <c r="S344" s="21"/>
      <c r="T344" s="21"/>
    </row>
    <row r="345" spans="8:20">
      <c r="H345" s="14"/>
      <c r="I345" s="14"/>
      <c r="J345" s="14"/>
      <c r="K345" s="14"/>
      <c r="L345" s="14"/>
      <c r="M345" s="14"/>
      <c r="O345" s="22"/>
      <c r="P345" s="21"/>
      <c r="Q345" s="21"/>
      <c r="R345" s="21"/>
      <c r="S345" s="21"/>
      <c r="T345" s="21"/>
    </row>
    <row r="346" spans="8:20">
      <c r="H346" s="14"/>
      <c r="I346" s="14"/>
      <c r="J346" s="14"/>
      <c r="K346" s="14"/>
      <c r="L346" s="14"/>
      <c r="M346" s="14"/>
      <c r="O346" s="22"/>
      <c r="P346" s="21"/>
      <c r="Q346" s="21"/>
      <c r="R346" s="21"/>
      <c r="S346" s="21"/>
      <c r="T346" s="21"/>
    </row>
    <row r="347" spans="8:20">
      <c r="H347" s="14"/>
      <c r="I347" s="14"/>
      <c r="J347" s="14"/>
      <c r="K347" s="14"/>
      <c r="L347" s="14"/>
      <c r="M347" s="14"/>
      <c r="O347" s="22"/>
      <c r="P347" s="21"/>
      <c r="Q347" s="21"/>
      <c r="R347" s="21"/>
      <c r="S347" s="21"/>
      <c r="T347" s="21"/>
    </row>
    <row r="348" spans="8:20">
      <c r="H348" s="14"/>
      <c r="I348" s="14"/>
      <c r="J348" s="14"/>
      <c r="K348" s="14"/>
      <c r="L348" s="14"/>
      <c r="M348" s="14"/>
      <c r="O348" s="22"/>
      <c r="P348" s="21"/>
      <c r="Q348" s="21"/>
      <c r="R348" s="21"/>
      <c r="S348" s="21"/>
      <c r="T348" s="21"/>
    </row>
    <row r="349" spans="8:20">
      <c r="H349" s="14"/>
      <c r="I349" s="14"/>
      <c r="J349" s="14"/>
      <c r="K349" s="14"/>
      <c r="L349" s="14"/>
      <c r="M349" s="14"/>
      <c r="O349" s="22"/>
      <c r="P349" s="21"/>
      <c r="Q349" s="21"/>
      <c r="R349" s="21"/>
      <c r="S349" s="21"/>
      <c r="T349" s="21"/>
    </row>
    <row r="350" spans="8:20">
      <c r="H350" s="14"/>
      <c r="I350" s="14"/>
      <c r="J350" s="14"/>
      <c r="K350" s="14"/>
      <c r="L350" s="14"/>
      <c r="M350" s="14"/>
      <c r="O350" s="22"/>
      <c r="P350" s="21"/>
      <c r="Q350" s="21"/>
      <c r="R350" s="21"/>
      <c r="S350" s="21"/>
      <c r="T350" s="21"/>
    </row>
    <row r="351" spans="8:20">
      <c r="H351" s="14"/>
      <c r="I351" s="14"/>
      <c r="J351" s="14"/>
      <c r="K351" s="14"/>
      <c r="L351" s="14"/>
      <c r="M351" s="14"/>
      <c r="O351" s="22"/>
      <c r="P351" s="21"/>
      <c r="Q351" s="21"/>
      <c r="R351" s="21"/>
      <c r="S351" s="21"/>
      <c r="T351" s="21"/>
    </row>
    <row r="352" spans="8:20">
      <c r="H352" s="14"/>
      <c r="I352" s="14"/>
      <c r="J352" s="14"/>
      <c r="K352" s="14"/>
      <c r="L352" s="14"/>
      <c r="M352" s="14"/>
      <c r="O352" s="22"/>
      <c r="P352" s="21"/>
      <c r="Q352" s="21"/>
      <c r="R352" s="21"/>
      <c r="S352" s="21"/>
      <c r="T352" s="21"/>
    </row>
  </sheetData>
  <mergeCells count="3">
    <mergeCell ref="O1:T1"/>
    <mergeCell ref="V1:AA1"/>
    <mergeCell ref="AC1:AH1"/>
  </mergeCells>
  <phoneticPr fontId="4" type="noConversion"/>
  <conditionalFormatting sqref="H163:H273 AC57:AC106 V108:V156 O163:O292">
    <cfRule type="expression" dxfId="3" priority="16" stopIfTrue="1">
      <formula>H57&gt;0</formula>
    </cfRule>
  </conditionalFormatting>
  <conditionalFormatting sqref="A4:B4 A7:B7">
    <cfRule type="expression" dxfId="2" priority="15" stopIfTrue="1">
      <formula>A4&gt;0</formula>
    </cfRule>
  </conditionalFormatting>
  <conditionalFormatting sqref="N4:N156 N163:N65535 AB4:AB65535 U4:U156">
    <cfRule type="expression" dxfId="1" priority="19" stopIfTrue="1">
      <formula>OR(O4&lt;&gt;"",M4&lt;&gt;"")</formula>
    </cfRule>
  </conditionalFormatting>
  <conditionalFormatting sqref="U157:U65535">
    <cfRule type="expression" dxfId="0" priority="29" stopIfTrue="1">
      <formula>OR(V158&lt;&gt;"",T157&lt;&gt;"")</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9938" r:id="rId4" name="Drop Down 2">
              <controlPr defaultSize="0" autoLine="0" autoPict="0">
                <anchor moveWithCells="1">
                  <from>
                    <xdr:col>1</xdr:col>
                    <xdr:colOff>0</xdr:colOff>
                    <xdr:row>7</xdr:row>
                    <xdr:rowOff>0</xdr:rowOff>
                  </from>
                  <to>
                    <xdr:col>1</xdr:col>
                    <xdr:colOff>714375</xdr:colOff>
                    <xdr:row>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51"/>
  <sheetViews>
    <sheetView showGridLines="0" topLeftCell="A4" zoomScaleNormal="100" workbookViewId="0">
      <selection activeCell="A21" sqref="A21:G22"/>
    </sheetView>
  </sheetViews>
  <sheetFormatPr defaultRowHeight="14.25"/>
  <sheetData>
    <row r="1" spans="1:14" ht="20.25" customHeight="1">
      <c r="A1" s="8"/>
      <c r="B1" s="8"/>
      <c r="C1" s="8"/>
    </row>
    <row r="2" spans="1:14" ht="15.75">
      <c r="A2" s="8"/>
      <c r="B2" s="8"/>
      <c r="C2" s="8"/>
    </row>
    <row r="3" spans="1:14" ht="18" customHeight="1">
      <c r="A3" s="8"/>
      <c r="B3" s="8"/>
      <c r="C3" s="8"/>
    </row>
    <row r="4" spans="1:14">
      <c r="A4" s="183" t="s">
        <v>33</v>
      </c>
      <c r="B4" s="183"/>
      <c r="C4" s="183"/>
      <c r="D4" s="183"/>
      <c r="E4" s="183"/>
      <c r="F4" s="183"/>
      <c r="G4" s="183"/>
      <c r="H4" s="183"/>
      <c r="I4" s="183"/>
      <c r="J4" s="183"/>
      <c r="K4" s="183"/>
      <c r="L4" s="183"/>
      <c r="M4" s="183"/>
      <c r="N4" s="183"/>
    </row>
    <row r="5" spans="1:14">
      <c r="A5" s="186" t="s">
        <v>34</v>
      </c>
      <c r="B5" s="186"/>
      <c r="C5" s="186"/>
      <c r="D5" s="186"/>
      <c r="E5" s="186"/>
      <c r="F5" s="186"/>
      <c r="G5" s="186"/>
      <c r="H5" s="186" t="s">
        <v>41</v>
      </c>
      <c r="I5" s="186"/>
      <c r="J5" s="186"/>
      <c r="K5" s="186"/>
      <c r="L5" s="186"/>
      <c r="M5" s="186"/>
      <c r="N5" s="186"/>
    </row>
    <row r="6" spans="1:14">
      <c r="A6" s="186"/>
      <c r="B6" s="186"/>
      <c r="C6" s="186"/>
      <c r="D6" s="186"/>
      <c r="E6" s="186"/>
      <c r="F6" s="186"/>
      <c r="G6" s="186"/>
      <c r="H6" s="186"/>
      <c r="I6" s="186"/>
      <c r="J6" s="186"/>
      <c r="K6" s="186"/>
      <c r="L6" s="186"/>
      <c r="M6" s="186"/>
      <c r="N6" s="186"/>
    </row>
    <row r="7" spans="1:14" ht="15.75">
      <c r="A7" s="73"/>
      <c r="B7" s="73"/>
      <c r="C7" s="73"/>
      <c r="D7" s="73"/>
      <c r="E7" s="73"/>
      <c r="F7" s="73"/>
      <c r="G7" s="73"/>
      <c r="H7" s="73"/>
      <c r="I7" s="73"/>
      <c r="J7" s="73"/>
      <c r="K7" s="73"/>
      <c r="L7" s="73"/>
      <c r="M7" s="9"/>
    </row>
    <row r="8" spans="1:14" ht="15.75">
      <c r="A8" s="73"/>
      <c r="B8" s="73"/>
      <c r="C8" s="73"/>
      <c r="D8" s="73"/>
      <c r="E8" s="73"/>
      <c r="F8" s="73"/>
      <c r="G8" s="73"/>
      <c r="H8" s="73"/>
      <c r="I8" s="73"/>
      <c r="J8" s="73"/>
      <c r="K8" s="73"/>
      <c r="L8" s="73"/>
      <c r="M8" s="9"/>
    </row>
    <row r="9" spans="1:14" ht="15.75">
      <c r="A9" s="73"/>
      <c r="B9" s="73"/>
      <c r="C9" s="73"/>
      <c r="D9" s="73"/>
      <c r="E9" s="73"/>
      <c r="F9" s="73"/>
      <c r="G9" s="73"/>
      <c r="H9" s="73"/>
      <c r="I9" s="73"/>
      <c r="J9" s="73"/>
      <c r="K9" s="73"/>
      <c r="L9" s="73"/>
      <c r="M9" s="9"/>
    </row>
    <row r="10" spans="1:14" ht="15.75">
      <c r="A10" s="73"/>
      <c r="B10" s="73"/>
      <c r="C10" s="73"/>
      <c r="D10" s="73"/>
      <c r="E10" s="73"/>
      <c r="F10" s="73"/>
      <c r="G10" s="73"/>
      <c r="H10" s="73"/>
      <c r="I10" s="73"/>
      <c r="J10" s="73"/>
      <c r="K10" s="73"/>
      <c r="L10" s="73"/>
      <c r="M10" s="9"/>
    </row>
    <row r="11" spans="1:14" ht="15.75">
      <c r="A11" s="73"/>
      <c r="B11" s="73"/>
      <c r="C11" s="73"/>
      <c r="D11" s="73"/>
      <c r="E11" s="73"/>
      <c r="F11" s="73"/>
      <c r="G11" s="73"/>
      <c r="H11" s="73"/>
      <c r="I11" s="73"/>
      <c r="J11" s="73"/>
      <c r="K11" s="73"/>
      <c r="L11" s="73"/>
      <c r="M11" s="9"/>
    </row>
    <row r="12" spans="1:14" ht="15.75">
      <c r="A12" s="73"/>
      <c r="B12" s="73"/>
      <c r="C12" s="73"/>
      <c r="D12" s="73"/>
      <c r="E12" s="73"/>
      <c r="F12" s="73"/>
      <c r="G12" s="73"/>
      <c r="H12" s="73"/>
      <c r="I12" s="73"/>
      <c r="J12" s="73"/>
      <c r="K12" s="73"/>
      <c r="L12" s="73"/>
      <c r="M12" s="9"/>
    </row>
    <row r="13" spans="1:14" ht="15.75">
      <c r="A13" s="73"/>
      <c r="B13" s="73"/>
      <c r="C13" s="73"/>
      <c r="D13" s="73"/>
      <c r="E13" s="73"/>
      <c r="F13" s="73"/>
      <c r="G13" s="73"/>
      <c r="H13" s="73"/>
      <c r="I13" s="73"/>
      <c r="J13" s="73"/>
      <c r="K13" s="73"/>
      <c r="L13" s="73"/>
      <c r="M13" s="9"/>
    </row>
    <row r="14" spans="1:14" ht="15.75">
      <c r="A14" s="73"/>
      <c r="B14" s="73"/>
      <c r="C14" s="73"/>
      <c r="D14" s="73"/>
      <c r="E14" s="73"/>
      <c r="F14" s="73"/>
      <c r="G14" s="73"/>
      <c r="H14" s="73"/>
      <c r="I14" s="73"/>
      <c r="J14" s="73"/>
      <c r="K14" s="73"/>
      <c r="L14" s="73"/>
      <c r="M14" s="9"/>
    </row>
    <row r="15" spans="1:14" ht="15.75">
      <c r="A15" s="73"/>
      <c r="B15" s="73"/>
      <c r="C15" s="73"/>
      <c r="D15" s="73"/>
      <c r="E15" s="73"/>
      <c r="F15" s="73"/>
      <c r="G15" s="73"/>
      <c r="H15" s="73"/>
      <c r="I15" s="73"/>
      <c r="J15" s="73"/>
      <c r="K15" s="73"/>
      <c r="L15" s="73"/>
      <c r="M15" s="9"/>
    </row>
    <row r="16" spans="1:14" ht="15.75">
      <c r="A16" s="73"/>
      <c r="B16" s="73"/>
      <c r="C16" s="73"/>
      <c r="D16" s="73"/>
      <c r="E16" s="73"/>
      <c r="F16" s="73"/>
      <c r="G16" s="73"/>
      <c r="H16" s="73"/>
      <c r="I16" s="73"/>
      <c r="J16" s="73"/>
      <c r="K16" s="73"/>
      <c r="L16" s="73"/>
      <c r="M16" s="9"/>
    </row>
    <row r="17" spans="1:14" ht="15.75">
      <c r="A17" s="73"/>
      <c r="B17" s="73"/>
      <c r="C17" s="73"/>
      <c r="D17" s="73"/>
      <c r="E17" s="73"/>
      <c r="F17" s="73"/>
      <c r="G17" s="73"/>
      <c r="H17" s="73"/>
      <c r="I17" s="73"/>
      <c r="J17" s="73"/>
      <c r="K17" s="73"/>
      <c r="L17" s="73"/>
      <c r="M17" s="9"/>
    </row>
    <row r="18" spans="1:14" ht="15.75">
      <c r="A18" s="73"/>
      <c r="B18" s="73"/>
      <c r="C18" s="73"/>
      <c r="D18" s="73"/>
      <c r="E18" s="73"/>
      <c r="F18" s="73"/>
      <c r="G18" s="73"/>
      <c r="H18" s="73"/>
      <c r="I18" s="73"/>
      <c r="J18" s="73"/>
      <c r="K18" s="73"/>
      <c r="L18" s="73"/>
      <c r="M18" s="9"/>
    </row>
    <row r="19" spans="1:14" ht="15.75">
      <c r="A19" s="73"/>
      <c r="B19" s="73"/>
      <c r="C19" s="73"/>
      <c r="D19" s="73"/>
      <c r="E19" s="73"/>
      <c r="F19" s="73"/>
      <c r="G19" s="73"/>
      <c r="H19" s="73"/>
      <c r="I19" s="73"/>
      <c r="J19" s="73"/>
      <c r="K19" s="73"/>
      <c r="L19" s="73"/>
      <c r="M19" s="9"/>
    </row>
    <row r="20" spans="1:14" ht="15.75">
      <c r="A20" s="73"/>
      <c r="B20" s="73"/>
      <c r="C20" s="73"/>
      <c r="D20" s="73"/>
      <c r="E20" s="73"/>
      <c r="F20" s="73"/>
      <c r="G20" s="73"/>
      <c r="H20" s="73"/>
      <c r="I20" s="73"/>
      <c r="J20" s="73"/>
      <c r="K20" s="73"/>
      <c r="L20" s="73"/>
      <c r="M20" s="9"/>
    </row>
    <row r="21" spans="1:14" ht="15.75" customHeight="1">
      <c r="A21" s="186" t="s">
        <v>370</v>
      </c>
      <c r="B21" s="186"/>
      <c r="C21" s="186"/>
      <c r="D21" s="186"/>
      <c r="E21" s="186"/>
      <c r="F21" s="186"/>
      <c r="G21" s="186"/>
      <c r="H21" s="185" t="s">
        <v>32</v>
      </c>
      <c r="I21" s="185"/>
      <c r="J21" s="185"/>
      <c r="K21" s="185"/>
      <c r="L21" s="185"/>
      <c r="M21" s="185"/>
      <c r="N21" s="185"/>
    </row>
    <row r="22" spans="1:14" ht="15.75" customHeight="1">
      <c r="A22" s="186"/>
      <c r="B22" s="186"/>
      <c r="C22" s="186"/>
      <c r="D22" s="186"/>
      <c r="E22" s="186"/>
      <c r="F22" s="186"/>
      <c r="G22" s="186"/>
      <c r="H22" s="185"/>
      <c r="I22" s="185"/>
      <c r="J22" s="185"/>
      <c r="K22" s="185"/>
      <c r="L22" s="185"/>
      <c r="M22" s="185"/>
      <c r="N22" s="185"/>
    </row>
    <row r="23" spans="1:14" ht="15.75">
      <c r="A23" s="73"/>
      <c r="B23" s="73"/>
      <c r="C23" s="73"/>
      <c r="D23" s="73"/>
      <c r="E23" s="73"/>
      <c r="F23" s="73"/>
      <c r="G23" s="73"/>
      <c r="H23" s="73"/>
      <c r="I23" s="73"/>
      <c r="J23" s="73"/>
      <c r="K23" s="73"/>
      <c r="L23" s="73"/>
      <c r="M23" s="9"/>
    </row>
    <row r="24" spans="1:14" ht="15.75">
      <c r="A24" s="73"/>
      <c r="B24" s="73"/>
      <c r="C24" s="73"/>
      <c r="D24" s="73"/>
      <c r="E24" s="73"/>
      <c r="F24" s="73"/>
      <c r="G24" s="73"/>
      <c r="H24" s="73"/>
      <c r="I24" s="73"/>
      <c r="J24" s="73"/>
      <c r="K24" s="73"/>
      <c r="L24" s="73"/>
      <c r="M24" s="9"/>
    </row>
    <row r="25" spans="1:14" ht="15.75">
      <c r="A25" s="73"/>
      <c r="B25" s="73"/>
      <c r="C25" s="73"/>
      <c r="D25" s="73"/>
      <c r="E25" s="73"/>
      <c r="F25" s="73"/>
      <c r="G25" s="73"/>
      <c r="H25" s="73"/>
      <c r="I25" s="73"/>
      <c r="J25" s="73"/>
      <c r="K25" s="73"/>
      <c r="L25" s="73"/>
      <c r="M25" s="9"/>
    </row>
    <row r="26" spans="1:14" ht="15.75">
      <c r="A26" s="73"/>
      <c r="B26" s="73"/>
      <c r="C26" s="73"/>
      <c r="D26" s="73"/>
      <c r="E26" s="73"/>
      <c r="F26" s="73"/>
      <c r="G26" s="73"/>
      <c r="H26" s="73"/>
      <c r="I26" s="73"/>
      <c r="J26" s="73"/>
      <c r="K26" s="73"/>
      <c r="L26" s="73"/>
      <c r="M26" s="9"/>
    </row>
    <row r="27" spans="1:14" ht="15.75">
      <c r="A27" s="73"/>
      <c r="B27" s="73"/>
      <c r="C27" s="73"/>
      <c r="D27" s="73"/>
      <c r="E27" s="73"/>
      <c r="F27" s="73"/>
      <c r="G27" s="73"/>
      <c r="H27" s="73"/>
      <c r="I27" s="73"/>
      <c r="J27" s="73"/>
      <c r="K27" s="73"/>
      <c r="L27" s="73"/>
      <c r="M27" s="9"/>
    </row>
    <row r="28" spans="1:14" ht="15.75">
      <c r="A28" s="73"/>
      <c r="B28" s="73"/>
      <c r="C28" s="73"/>
      <c r="D28" s="73"/>
      <c r="E28" s="73"/>
      <c r="F28" s="73"/>
      <c r="G28" s="73"/>
      <c r="H28" s="73"/>
      <c r="I28" s="73"/>
      <c r="J28" s="73"/>
      <c r="K28" s="73"/>
      <c r="L28" s="73"/>
      <c r="M28" s="9"/>
    </row>
    <row r="29" spans="1:14" ht="15.75">
      <c r="A29" s="73"/>
      <c r="B29" s="73"/>
      <c r="C29" s="73"/>
      <c r="D29" s="73"/>
      <c r="E29" s="73"/>
      <c r="F29" s="73"/>
      <c r="G29" s="73"/>
      <c r="H29" s="73"/>
      <c r="I29" s="73"/>
      <c r="J29" s="73"/>
      <c r="K29" s="73"/>
      <c r="L29" s="73"/>
      <c r="M29" s="9"/>
    </row>
    <row r="30" spans="1:14" ht="15.75">
      <c r="A30" s="73"/>
      <c r="B30" s="73"/>
      <c r="C30" s="73"/>
      <c r="D30" s="73"/>
      <c r="E30" s="73"/>
      <c r="F30" s="73"/>
      <c r="G30" s="73"/>
      <c r="H30" s="73"/>
      <c r="I30" s="73"/>
      <c r="J30" s="73"/>
      <c r="K30" s="73"/>
      <c r="L30" s="73"/>
      <c r="M30" s="9"/>
    </row>
    <row r="31" spans="1:14" ht="15.75">
      <c r="A31" s="73"/>
      <c r="B31" s="73"/>
      <c r="C31" s="73"/>
      <c r="D31" s="73"/>
      <c r="E31" s="73"/>
      <c r="F31" s="73"/>
      <c r="G31" s="73"/>
      <c r="H31" s="73"/>
      <c r="I31" s="73"/>
      <c r="J31" s="73"/>
      <c r="K31" s="73"/>
      <c r="L31" s="73"/>
      <c r="M31" s="9"/>
    </row>
    <row r="32" spans="1:14" ht="15.75">
      <c r="A32" s="73"/>
      <c r="B32" s="73"/>
      <c r="C32" s="73"/>
      <c r="D32" s="73"/>
      <c r="E32" s="73"/>
      <c r="F32" s="73"/>
      <c r="G32" s="73"/>
      <c r="H32" s="73"/>
      <c r="I32" s="73"/>
      <c r="J32" s="73"/>
      <c r="K32" s="73"/>
      <c r="L32" s="73"/>
      <c r="M32" s="9"/>
    </row>
    <row r="33" spans="1:13" ht="15.75">
      <c r="A33" s="73"/>
      <c r="B33" s="73"/>
      <c r="C33" s="73"/>
      <c r="D33" s="73"/>
      <c r="E33" s="73"/>
      <c r="F33" s="73"/>
      <c r="G33" s="73"/>
      <c r="H33" s="73"/>
      <c r="I33" s="73"/>
      <c r="J33" s="73"/>
      <c r="K33" s="73"/>
      <c r="L33" s="73"/>
      <c r="M33" s="9"/>
    </row>
    <row r="34" spans="1:13" ht="15.75">
      <c r="A34" s="73"/>
      <c r="B34" s="73"/>
      <c r="C34" s="73"/>
      <c r="D34" s="73"/>
      <c r="E34" s="73"/>
      <c r="F34" s="73"/>
      <c r="G34" s="73"/>
      <c r="H34" s="73"/>
      <c r="I34" s="73"/>
      <c r="J34" s="73"/>
      <c r="K34" s="73"/>
      <c r="L34" s="73"/>
      <c r="M34" s="9"/>
    </row>
    <row r="35" spans="1:13" ht="15.75">
      <c r="A35" s="73"/>
      <c r="B35" s="73"/>
      <c r="C35" s="73"/>
      <c r="D35" s="73"/>
      <c r="E35" s="73"/>
      <c r="F35" s="73"/>
      <c r="G35" s="73"/>
      <c r="H35" s="73"/>
      <c r="I35" s="73"/>
      <c r="J35" s="73"/>
      <c r="K35" s="73"/>
      <c r="L35" s="73"/>
      <c r="M35" s="9"/>
    </row>
    <row r="36" spans="1:13" ht="15.75">
      <c r="A36" s="73"/>
      <c r="B36" s="73"/>
      <c r="C36" s="73"/>
      <c r="D36" s="73"/>
      <c r="E36" s="73"/>
      <c r="F36" s="73"/>
      <c r="G36" s="73"/>
      <c r="H36" s="73"/>
      <c r="I36" s="73"/>
      <c r="J36" s="73"/>
      <c r="K36" s="73"/>
      <c r="L36" s="73"/>
      <c r="M36" s="9"/>
    </row>
    <row r="37" spans="1:13" ht="15.75">
      <c r="A37" s="5" t="s">
        <v>37</v>
      </c>
      <c r="B37" s="10"/>
      <c r="C37" s="10"/>
      <c r="D37" s="73"/>
      <c r="E37" s="73"/>
      <c r="F37" s="73"/>
      <c r="G37" s="73"/>
      <c r="H37" s="184"/>
      <c r="I37" s="184"/>
      <c r="J37" s="184"/>
      <c r="K37" s="184"/>
      <c r="L37" s="184"/>
      <c r="M37" s="9"/>
    </row>
    <row r="38" spans="1:13" ht="15.75">
      <c r="A38" s="73"/>
      <c r="B38" s="73"/>
      <c r="C38" s="73"/>
      <c r="D38" s="73"/>
      <c r="E38" s="73"/>
      <c r="F38" s="73"/>
      <c r="G38" s="73"/>
      <c r="H38" s="73"/>
      <c r="I38" s="73"/>
      <c r="J38" s="73"/>
      <c r="K38" s="73"/>
      <c r="L38" s="73"/>
      <c r="M38" s="9"/>
    </row>
    <row r="39" spans="1:13" ht="15.75">
      <c r="H39" s="73"/>
      <c r="I39" s="73"/>
      <c r="J39" s="73"/>
      <c r="K39" s="73"/>
      <c r="L39" s="73"/>
      <c r="M39" s="9"/>
    </row>
    <row r="40" spans="1:13" ht="15.75">
      <c r="H40" s="73"/>
      <c r="I40" s="73"/>
      <c r="J40" s="73"/>
      <c r="K40" s="73"/>
      <c r="L40" s="73"/>
      <c r="M40" s="9"/>
    </row>
    <row r="41" spans="1:13" ht="15.75">
      <c r="H41" s="73"/>
      <c r="I41" s="73"/>
      <c r="J41" s="73"/>
      <c r="K41" s="73"/>
      <c r="L41" s="73"/>
      <c r="M41" s="9"/>
    </row>
    <row r="42" spans="1:13" ht="15.75">
      <c r="H42" s="73"/>
      <c r="I42" s="73"/>
      <c r="J42" s="73"/>
      <c r="K42" s="73"/>
      <c r="L42" s="73"/>
      <c r="M42" s="9"/>
    </row>
    <row r="43" spans="1:13" ht="15.75">
      <c r="H43" s="73"/>
      <c r="I43" s="73"/>
      <c r="J43" s="73"/>
      <c r="K43" s="73"/>
      <c r="L43" s="73"/>
      <c r="M43" s="9"/>
    </row>
    <row r="44" spans="1:13" ht="15.75">
      <c r="H44" s="73"/>
      <c r="I44" s="73"/>
      <c r="J44" s="73"/>
      <c r="K44" s="73"/>
      <c r="L44" s="73"/>
      <c r="M44" s="9"/>
    </row>
    <row r="45" spans="1:13" ht="15.75">
      <c r="H45" s="73"/>
      <c r="I45" s="73"/>
      <c r="J45" s="73"/>
      <c r="K45" s="73"/>
      <c r="L45" s="73"/>
      <c r="M45" s="9"/>
    </row>
    <row r="46" spans="1:13" ht="15.75">
      <c r="H46" s="73"/>
      <c r="I46" s="73"/>
      <c r="J46" s="73"/>
      <c r="K46" s="73"/>
      <c r="L46" s="73"/>
      <c r="M46" s="9"/>
    </row>
    <row r="47" spans="1:13" ht="15.75">
      <c r="H47" s="73"/>
      <c r="I47" s="73"/>
      <c r="J47" s="73"/>
      <c r="K47" s="73"/>
      <c r="L47" s="73"/>
      <c r="M47" s="9"/>
    </row>
    <row r="48" spans="1:13" ht="15.75">
      <c r="H48" s="73"/>
      <c r="I48" s="73"/>
      <c r="J48" s="73"/>
      <c r="K48" s="73"/>
      <c r="L48" s="73"/>
      <c r="M48" s="9"/>
    </row>
    <row r="49" spans="8:13" ht="15.75">
      <c r="H49" s="73"/>
      <c r="I49" s="73"/>
      <c r="J49" s="73"/>
      <c r="K49" s="73"/>
      <c r="L49" s="73"/>
      <c r="M49" s="9"/>
    </row>
    <row r="50" spans="8:13" ht="15.75">
      <c r="H50" s="73"/>
      <c r="I50" s="73"/>
      <c r="J50" s="73"/>
      <c r="K50" s="73"/>
      <c r="L50" s="73"/>
      <c r="M50" s="9"/>
    </row>
    <row r="51" spans="8:13" ht="15.75">
      <c r="H51" s="73"/>
      <c r="I51" s="73"/>
      <c r="J51" s="73"/>
      <c r="K51" s="73"/>
      <c r="L51" s="73"/>
      <c r="M51" s="9"/>
    </row>
  </sheetData>
  <mergeCells count="6">
    <mergeCell ref="A4:N4"/>
    <mergeCell ref="H37:L37"/>
    <mergeCell ref="H21:N22"/>
    <mergeCell ref="A21:G22"/>
    <mergeCell ref="A5:G6"/>
    <mergeCell ref="H5:N6"/>
  </mergeCells>
  <phoneticPr fontId="73"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3:AA125"/>
  <sheetViews>
    <sheetView showGridLines="0" workbookViewId="0">
      <pane xSplit="13" topLeftCell="N1" activePane="topRight" state="frozenSplit"/>
      <selection pane="topRight" activeCell="H14" sqref="H14"/>
    </sheetView>
  </sheetViews>
  <sheetFormatPr defaultRowHeight="15.75"/>
  <cols>
    <col min="1" max="1" width="9" style="87"/>
    <col min="2" max="2" width="9" style="87" customWidth="1"/>
    <col min="3" max="3" width="10.25" style="87" customWidth="1"/>
    <col min="4" max="9" width="9" style="87" customWidth="1"/>
    <col min="10" max="10" width="11.125" style="87" bestFit="1" customWidth="1"/>
    <col min="11" max="12" width="9" style="87" customWidth="1"/>
    <col min="13" max="13" width="6" style="87" customWidth="1"/>
    <col min="14" max="16384" width="9" style="87"/>
  </cols>
  <sheetData>
    <row r="3" spans="1:13" ht="13.5" customHeight="1"/>
    <row r="4" spans="1:13" ht="16.5" thickBot="1">
      <c r="A4" s="105" t="s">
        <v>60</v>
      </c>
      <c r="B4" s="104">
        <f>通信行业周报!H7</f>
        <v>41850</v>
      </c>
      <c r="C4" s="104"/>
      <c r="D4" s="103"/>
    </row>
    <row r="5" spans="1:13" ht="24" customHeight="1" thickBot="1">
      <c r="A5" s="187" t="s">
        <v>59</v>
      </c>
      <c r="B5" s="188"/>
      <c r="C5" s="188"/>
      <c r="D5" s="188"/>
      <c r="E5" s="188"/>
      <c r="F5" s="188"/>
      <c r="G5" s="188"/>
      <c r="H5" s="188"/>
      <c r="I5" s="188"/>
      <c r="J5" s="188"/>
      <c r="K5" s="188"/>
      <c r="L5" s="189"/>
      <c r="M5" s="91"/>
    </row>
    <row r="6" spans="1:13" s="99" customFormat="1" ht="16.5" customHeight="1">
      <c r="A6" s="194" t="s">
        <v>58</v>
      </c>
      <c r="B6" s="195"/>
      <c r="C6" s="192" t="s">
        <v>57</v>
      </c>
      <c r="D6" s="193" t="s">
        <v>56</v>
      </c>
      <c r="E6" s="193"/>
      <c r="F6" s="193"/>
      <c r="G6" s="198" t="s">
        <v>55</v>
      </c>
      <c r="H6" s="199"/>
      <c r="I6" s="200"/>
      <c r="J6" s="102" t="s">
        <v>113</v>
      </c>
      <c r="K6" s="193" t="s">
        <v>54</v>
      </c>
      <c r="L6" s="193"/>
      <c r="M6" s="100"/>
    </row>
    <row r="7" spans="1:13" s="99" customFormat="1" ht="16.5" customHeight="1">
      <c r="A7" s="196"/>
      <c r="B7" s="197"/>
      <c r="C7" s="193"/>
      <c r="D7" s="101" t="s">
        <v>53</v>
      </c>
      <c r="E7" s="101" t="s">
        <v>52</v>
      </c>
      <c r="F7" s="101" t="s">
        <v>51</v>
      </c>
      <c r="G7" s="101" t="s">
        <v>53</v>
      </c>
      <c r="H7" s="101" t="s">
        <v>52</v>
      </c>
      <c r="I7" s="101" t="s">
        <v>51</v>
      </c>
      <c r="J7" s="101" t="s">
        <v>111</v>
      </c>
      <c r="K7" s="101" t="s">
        <v>111</v>
      </c>
      <c r="L7" s="101" t="s">
        <v>112</v>
      </c>
      <c r="M7" s="100"/>
    </row>
    <row r="8" spans="1:13">
      <c r="A8" s="98" t="s">
        <v>95</v>
      </c>
      <c r="B8" s="98" t="s">
        <v>77</v>
      </c>
      <c r="C8" s="98" t="s">
        <v>103</v>
      </c>
      <c r="D8" s="158">
        <v>-1.0176390773405708</v>
      </c>
      <c r="E8" s="158">
        <v>3.1855955678670389</v>
      </c>
      <c r="F8" s="158">
        <v>6.6992541195666</v>
      </c>
      <c r="G8" s="158">
        <v>7.0940281976643735</v>
      </c>
      <c r="H8" s="158">
        <v>55.889663604701518</v>
      </c>
      <c r="I8" s="158">
        <v>327.87778740311705</v>
      </c>
      <c r="J8" s="158">
        <v>32.458286285400391</v>
      </c>
      <c r="K8" s="158">
        <v>55.163848876953125</v>
      </c>
      <c r="L8" s="158">
        <v>44.427543640136719</v>
      </c>
      <c r="M8" s="91"/>
    </row>
    <row r="9" spans="1:13">
      <c r="A9" s="98" t="s">
        <v>98</v>
      </c>
      <c r="B9" s="98" t="s">
        <v>90</v>
      </c>
      <c r="C9" s="98" t="s">
        <v>102</v>
      </c>
      <c r="D9" s="158">
        <v>-1.9963702359346636</v>
      </c>
      <c r="E9" s="158">
        <v>-13.761755485893412</v>
      </c>
      <c r="F9" s="158">
        <v>30.10379730766568</v>
      </c>
      <c r="G9" s="158">
        <v>14.938160477824077</v>
      </c>
      <c r="H9" s="158">
        <v>69.047708055099321</v>
      </c>
      <c r="I9" s="158">
        <v>434.6100266400905</v>
      </c>
      <c r="J9" s="158">
        <v>40.166614532470703</v>
      </c>
      <c r="K9" s="158">
        <v>77.846015930175781</v>
      </c>
      <c r="L9" s="158">
        <v>59.261703491210938</v>
      </c>
      <c r="M9" s="91"/>
    </row>
    <row r="10" spans="1:13">
      <c r="A10" s="98" t="s">
        <v>110</v>
      </c>
      <c r="B10" s="98" t="s">
        <v>128</v>
      </c>
      <c r="C10" s="98" t="s">
        <v>135</v>
      </c>
      <c r="D10" s="158">
        <v>-3.6790606653620439</v>
      </c>
      <c r="E10" s="158">
        <v>-9.682029296177209</v>
      </c>
      <c r="F10" s="158">
        <v>19.388658996107932</v>
      </c>
      <c r="G10" s="158">
        <v>5.1460590782202473</v>
      </c>
      <c r="H10" s="158">
        <v>29.198793653506524</v>
      </c>
      <c r="I10" s="158">
        <v>314.95058764883481</v>
      </c>
      <c r="J10" s="158">
        <v>27.605159759521484</v>
      </c>
      <c r="K10" s="158">
        <v>30.85630989074707</v>
      </c>
      <c r="L10" s="158">
        <v>33.971599578857422</v>
      </c>
      <c r="M10" s="91"/>
    </row>
    <row r="11" spans="1:13">
      <c r="A11" s="98" t="s">
        <v>96</v>
      </c>
      <c r="B11" s="98" t="s">
        <v>129</v>
      </c>
      <c r="C11" s="98" t="s">
        <v>101</v>
      </c>
      <c r="D11" s="158">
        <v>0.97555043143211506</v>
      </c>
      <c r="E11" s="158">
        <v>4.6589540641271743</v>
      </c>
      <c r="F11" s="158">
        <v>5.0593326183127951</v>
      </c>
      <c r="G11" s="158">
        <v>6.2696324744560759</v>
      </c>
      <c r="H11" s="158">
        <v>25.773924247848576</v>
      </c>
      <c r="I11" s="158">
        <v>151.94963397754984</v>
      </c>
      <c r="J11" s="158">
        <v>17.170818328857422</v>
      </c>
      <c r="K11" s="158">
        <v>99.230438232421875</v>
      </c>
      <c r="L11" s="158">
        <v>25.807025909423828</v>
      </c>
      <c r="M11" s="91"/>
    </row>
    <row r="12" spans="1:13">
      <c r="A12" s="98" t="s">
        <v>104</v>
      </c>
      <c r="B12" s="98" t="s">
        <v>130</v>
      </c>
      <c r="C12" s="98" t="s">
        <v>105</v>
      </c>
      <c r="D12" s="158">
        <v>0</v>
      </c>
      <c r="E12" s="158">
        <v>0</v>
      </c>
      <c r="F12" s="158">
        <v>7.4815125938341831</v>
      </c>
      <c r="G12" s="158">
        <v>0</v>
      </c>
      <c r="H12" s="158">
        <v>0</v>
      </c>
      <c r="I12" s="158">
        <v>288.29743972246706</v>
      </c>
      <c r="J12" s="158">
        <v>37.865272521972656</v>
      </c>
      <c r="K12" s="158">
        <v>62.791103363037109</v>
      </c>
      <c r="L12" s="158">
        <v>36.524078369140625</v>
      </c>
      <c r="M12" s="91"/>
    </row>
    <row r="13" spans="1:13">
      <c r="A13" s="98" t="s">
        <v>100</v>
      </c>
      <c r="B13" s="98" t="s">
        <v>131</v>
      </c>
      <c r="C13" s="98" t="s">
        <v>134</v>
      </c>
      <c r="D13" s="158">
        <v>-2.8225806451612878</v>
      </c>
      <c r="E13" s="158">
        <v>-6.9518716577540278</v>
      </c>
      <c r="F13" s="158">
        <v>20.803054604933948</v>
      </c>
      <c r="G13" s="158">
        <v>14.34126437774994</v>
      </c>
      <c r="H13" s="158">
        <v>82.78983546363159</v>
      </c>
      <c r="I13" s="158">
        <v>523.25011839037052</v>
      </c>
      <c r="J13" s="158">
        <v>24.377908706665039</v>
      </c>
      <c r="K13" s="158">
        <v>27.800373077392578</v>
      </c>
      <c r="L13" s="158">
        <v>30.005699157714844</v>
      </c>
      <c r="M13" s="91"/>
    </row>
    <row r="14" spans="1:13">
      <c r="A14" s="98" t="s">
        <v>97</v>
      </c>
      <c r="B14" s="98" t="s">
        <v>93</v>
      </c>
      <c r="C14" s="98" t="s">
        <v>106</v>
      </c>
      <c r="D14" s="158">
        <v>-7.3962264150943309</v>
      </c>
      <c r="E14" s="158">
        <v>-7.9450144237307345</v>
      </c>
      <c r="F14" s="158">
        <v>31.166177860790011</v>
      </c>
      <c r="G14" s="158">
        <v>8.719179193633245</v>
      </c>
      <c r="H14" s="158">
        <v>33.40560117320112</v>
      </c>
      <c r="I14" s="158">
        <v>289.79540620188237</v>
      </c>
      <c r="J14" s="158">
        <v>41.188320159912109</v>
      </c>
      <c r="K14" s="158">
        <v>223.60539245605469</v>
      </c>
      <c r="L14" s="158">
        <v>68.886146545410156</v>
      </c>
      <c r="M14" s="91"/>
    </row>
    <row r="15" spans="1:13">
      <c r="A15" s="98" t="s">
        <v>107</v>
      </c>
      <c r="B15" s="98" t="s">
        <v>132</v>
      </c>
      <c r="C15" s="98" t="s">
        <v>108</v>
      </c>
      <c r="D15" s="158">
        <v>4.2397660818713323</v>
      </c>
      <c r="E15" s="158">
        <v>6.6765578635014977</v>
      </c>
      <c r="F15" s="158">
        <v>12.872841444270033</v>
      </c>
      <c r="G15" s="158">
        <v>13.534853337987826</v>
      </c>
      <c r="H15" s="158">
        <v>51.958195957916367</v>
      </c>
      <c r="I15" s="158">
        <v>375.27374274853565</v>
      </c>
      <c r="J15" s="158">
        <v>55.833984375</v>
      </c>
      <c r="K15" s="158">
        <v>138.80462646484375</v>
      </c>
      <c r="L15" s="158">
        <v>153.93852233886719</v>
      </c>
      <c r="M15" s="91"/>
    </row>
    <row r="16" spans="1:13">
      <c r="A16" s="113" t="s">
        <v>99</v>
      </c>
      <c r="B16" s="113" t="s">
        <v>133</v>
      </c>
      <c r="C16" s="113" t="s">
        <v>109</v>
      </c>
      <c r="D16" s="159">
        <v>-5.5034396497811278</v>
      </c>
      <c r="E16" s="159">
        <v>-2.2699386503067465</v>
      </c>
      <c r="F16" s="159">
        <v>40.028589117299227</v>
      </c>
      <c r="G16" s="159">
        <v>6.2753908049782279</v>
      </c>
      <c r="H16" s="159">
        <v>33.492836939975135</v>
      </c>
      <c r="I16" s="159">
        <v>154.4934670386987</v>
      </c>
      <c r="J16" s="159">
        <v>22.691095352172852</v>
      </c>
      <c r="K16" s="159">
        <v>9.0902595520019531</v>
      </c>
      <c r="L16" s="159">
        <v>18.325414657592773</v>
      </c>
      <c r="M16" s="91"/>
    </row>
    <row r="17" spans="1:27">
      <c r="A17" s="90"/>
      <c r="B17" s="90"/>
      <c r="C17" s="90"/>
      <c r="D17" s="90"/>
      <c r="E17" s="90"/>
      <c r="F17" s="90"/>
      <c r="G17" s="90"/>
      <c r="H17" s="90"/>
      <c r="I17" s="90"/>
      <c r="J17" s="90"/>
      <c r="K17" s="90"/>
      <c r="L17" s="90"/>
      <c r="M17" s="94"/>
      <c r="N17" s="96"/>
      <c r="O17" s="95"/>
      <c r="P17" s="95"/>
      <c r="Q17" s="95"/>
      <c r="R17" s="95"/>
      <c r="S17" s="95"/>
      <c r="T17" s="95"/>
      <c r="U17" s="95"/>
      <c r="V17" s="95"/>
      <c r="W17" s="95"/>
      <c r="X17" s="95"/>
      <c r="Y17" s="95"/>
      <c r="Z17" s="95"/>
      <c r="AA17" s="95"/>
    </row>
    <row r="18" spans="1:27">
      <c r="A18" s="5" t="s">
        <v>114</v>
      </c>
      <c r="B18" s="90"/>
      <c r="C18" s="90"/>
      <c r="D18" s="90"/>
      <c r="E18" s="90"/>
      <c r="F18" s="90"/>
      <c r="G18" s="90"/>
      <c r="H18" s="90"/>
      <c r="I18" s="90"/>
      <c r="J18" s="90"/>
      <c r="K18" s="90"/>
      <c r="L18" s="90"/>
      <c r="M18" s="94"/>
      <c r="N18" s="96"/>
      <c r="O18" s="95"/>
      <c r="P18" s="95"/>
      <c r="Q18" s="95"/>
      <c r="R18" s="95"/>
      <c r="S18" s="95"/>
      <c r="T18" s="95"/>
      <c r="U18" s="95"/>
      <c r="V18" s="95"/>
      <c r="W18" s="95"/>
      <c r="X18" s="95"/>
      <c r="Y18" s="95"/>
      <c r="Z18" s="95"/>
      <c r="AA18" s="95"/>
    </row>
    <row r="19" spans="1:27">
      <c r="A19" s="90"/>
      <c r="B19" s="90"/>
      <c r="C19" s="90"/>
      <c r="D19" s="90"/>
      <c r="E19" s="90"/>
      <c r="F19" s="90"/>
      <c r="G19" s="90"/>
      <c r="H19" s="90"/>
      <c r="I19" s="90"/>
      <c r="J19" s="90"/>
      <c r="K19" s="90"/>
      <c r="L19" s="90"/>
      <c r="M19" s="94"/>
      <c r="N19" s="96"/>
      <c r="O19" s="95"/>
      <c r="P19" s="95"/>
      <c r="Q19" s="95"/>
      <c r="R19" s="95"/>
      <c r="S19" s="95"/>
      <c r="T19" s="95"/>
      <c r="U19" s="95"/>
      <c r="V19" s="95"/>
      <c r="W19" s="95"/>
      <c r="X19" s="95"/>
      <c r="Y19" s="95"/>
      <c r="Z19" s="95"/>
      <c r="AA19" s="95"/>
    </row>
    <row r="20" spans="1:27">
      <c r="A20" s="90"/>
      <c r="B20" s="90"/>
      <c r="C20" s="90"/>
      <c r="D20" s="90"/>
      <c r="E20" s="90"/>
      <c r="F20" s="90"/>
      <c r="G20" s="90"/>
      <c r="H20" s="90"/>
      <c r="I20" s="90"/>
      <c r="J20" s="90"/>
      <c r="K20" s="90"/>
      <c r="L20" s="90"/>
      <c r="M20" s="94"/>
      <c r="N20" s="96"/>
      <c r="O20" s="95"/>
      <c r="P20" s="95"/>
      <c r="Q20" s="95"/>
      <c r="R20" s="95"/>
      <c r="S20" s="95"/>
      <c r="T20" s="95"/>
      <c r="U20" s="95"/>
      <c r="V20" s="95"/>
      <c r="W20" s="95"/>
      <c r="X20" s="95"/>
      <c r="Y20" s="95"/>
      <c r="Z20" s="95"/>
      <c r="AA20" s="95"/>
    </row>
    <row r="21" spans="1:27">
      <c r="A21" s="90"/>
      <c r="B21" s="90"/>
      <c r="C21" s="90"/>
      <c r="D21" s="90"/>
      <c r="E21" s="90"/>
      <c r="F21" s="90"/>
      <c r="G21" s="90"/>
      <c r="H21" s="90"/>
      <c r="I21" s="90"/>
      <c r="J21" s="90"/>
      <c r="K21" s="90"/>
      <c r="L21" s="90"/>
      <c r="M21" s="94"/>
      <c r="N21" s="96"/>
      <c r="O21" s="95"/>
      <c r="P21" s="95"/>
      <c r="Q21" s="95"/>
      <c r="R21" s="95"/>
      <c r="S21" s="95"/>
      <c r="T21" s="95"/>
      <c r="U21" s="95"/>
      <c r="V21" s="95"/>
      <c r="W21" s="95"/>
      <c r="X21" s="95"/>
      <c r="Y21" s="95"/>
      <c r="Z21" s="95"/>
      <c r="AA21" s="95"/>
    </row>
    <row r="22" spans="1:27">
      <c r="A22" s="90"/>
      <c r="B22" s="90"/>
      <c r="C22" s="90"/>
      <c r="D22" s="90"/>
      <c r="E22" s="90"/>
      <c r="F22" s="90"/>
      <c r="G22" s="90"/>
      <c r="H22" s="90"/>
      <c r="I22" s="90"/>
      <c r="J22" s="90"/>
      <c r="K22" s="90"/>
      <c r="L22" s="90"/>
      <c r="M22" s="94"/>
      <c r="N22" s="96"/>
      <c r="O22" s="95"/>
      <c r="P22" s="95"/>
      <c r="Q22" s="95"/>
      <c r="R22" s="95"/>
      <c r="S22" s="95"/>
      <c r="T22" s="95"/>
      <c r="U22" s="95"/>
      <c r="V22" s="95"/>
      <c r="W22" s="95"/>
      <c r="X22" s="95"/>
      <c r="Y22" s="95"/>
      <c r="Z22" s="95"/>
      <c r="AA22" s="95"/>
    </row>
    <row r="23" spans="1:27">
      <c r="A23" s="90"/>
      <c r="B23" s="90"/>
      <c r="C23" s="90"/>
      <c r="D23" s="90"/>
      <c r="E23" s="90"/>
      <c r="F23" s="90"/>
      <c r="G23" s="90"/>
      <c r="H23" s="90"/>
      <c r="I23" s="90"/>
      <c r="J23" s="90"/>
      <c r="K23" s="90"/>
      <c r="L23" s="90"/>
      <c r="M23" s="94"/>
      <c r="N23" s="96"/>
      <c r="O23" s="95"/>
      <c r="P23" s="95"/>
      <c r="Q23" s="95"/>
      <c r="R23" s="95"/>
      <c r="S23" s="95"/>
      <c r="T23" s="95"/>
      <c r="U23" s="95"/>
      <c r="V23" s="95"/>
      <c r="W23" s="95"/>
      <c r="X23" s="95"/>
      <c r="Y23" s="95"/>
      <c r="Z23" s="95"/>
      <c r="AA23" s="95"/>
    </row>
    <row r="24" spans="1:27">
      <c r="A24" s="90"/>
      <c r="B24" s="90"/>
      <c r="C24" s="90"/>
      <c r="D24" s="90"/>
      <c r="E24" s="90"/>
      <c r="F24" s="90"/>
      <c r="G24" s="90"/>
      <c r="H24" s="90"/>
      <c r="I24" s="90"/>
      <c r="J24" s="90"/>
      <c r="K24" s="90"/>
      <c r="L24" s="90"/>
      <c r="M24" s="94"/>
      <c r="N24" s="97"/>
    </row>
    <row r="25" spans="1:27">
      <c r="A25" s="90"/>
      <c r="B25" s="90"/>
      <c r="C25" s="90"/>
      <c r="D25" s="90"/>
      <c r="E25" s="90"/>
      <c r="F25" s="90"/>
      <c r="G25" s="90"/>
      <c r="H25" s="90"/>
      <c r="I25" s="90"/>
      <c r="J25" s="90"/>
      <c r="K25" s="90"/>
      <c r="L25" s="90"/>
      <c r="M25" s="94"/>
      <c r="N25" s="96"/>
      <c r="O25" s="96"/>
      <c r="P25" s="96"/>
      <c r="Q25" s="96"/>
      <c r="R25" s="96"/>
      <c r="S25" s="96"/>
      <c r="T25" s="96"/>
      <c r="U25" s="96"/>
      <c r="V25" s="96"/>
      <c r="W25" s="96"/>
      <c r="X25" s="96"/>
      <c r="Y25" s="96"/>
      <c r="Z25" s="96"/>
      <c r="AA25" s="96"/>
    </row>
    <row r="26" spans="1:27">
      <c r="A26" s="90"/>
      <c r="B26" s="90"/>
      <c r="C26" s="90"/>
      <c r="D26" s="90"/>
      <c r="E26" s="90"/>
      <c r="F26" s="90"/>
      <c r="G26" s="90"/>
      <c r="H26" s="90"/>
      <c r="I26" s="90"/>
      <c r="J26" s="90"/>
      <c r="K26" s="90"/>
      <c r="L26" s="90"/>
      <c r="M26" s="94"/>
      <c r="N26" s="96"/>
      <c r="O26" s="95"/>
      <c r="P26" s="95"/>
      <c r="Q26" s="95"/>
      <c r="R26" s="95"/>
      <c r="S26" s="95"/>
      <c r="T26" s="95"/>
      <c r="U26" s="95"/>
      <c r="V26" s="95"/>
      <c r="W26" s="95"/>
      <c r="X26" s="95"/>
      <c r="Y26" s="95"/>
      <c r="Z26" s="95"/>
      <c r="AA26" s="95"/>
    </row>
    <row r="27" spans="1:27">
      <c r="A27" s="90"/>
      <c r="B27" s="90"/>
      <c r="C27" s="90"/>
      <c r="D27" s="90"/>
      <c r="E27" s="90"/>
      <c r="F27" s="90"/>
      <c r="G27" s="90"/>
      <c r="H27" s="90"/>
      <c r="I27" s="90"/>
      <c r="J27" s="90"/>
      <c r="K27" s="90"/>
      <c r="L27" s="90"/>
      <c r="M27" s="94"/>
      <c r="N27" s="96"/>
      <c r="O27" s="95"/>
      <c r="P27" s="95"/>
      <c r="Q27" s="95"/>
      <c r="R27" s="95"/>
      <c r="S27" s="95"/>
      <c r="T27" s="95"/>
      <c r="U27" s="95"/>
      <c r="V27" s="95"/>
      <c r="W27" s="95"/>
      <c r="X27" s="95"/>
      <c r="Y27" s="95"/>
      <c r="Z27" s="95"/>
      <c r="AA27" s="95"/>
    </row>
    <row r="28" spans="1:27">
      <c r="A28" s="90"/>
      <c r="B28" s="90"/>
      <c r="C28" s="90"/>
      <c r="D28" s="90"/>
      <c r="E28" s="90"/>
      <c r="F28" s="90"/>
      <c r="G28" s="90"/>
      <c r="H28" s="90"/>
      <c r="I28" s="90"/>
      <c r="J28" s="90"/>
      <c r="K28" s="90"/>
      <c r="L28" s="90"/>
      <c r="M28" s="94"/>
      <c r="N28" s="96"/>
      <c r="O28" s="95"/>
      <c r="P28" s="95"/>
      <c r="Q28" s="95"/>
      <c r="R28" s="95"/>
      <c r="S28" s="95"/>
      <c r="T28" s="95"/>
      <c r="U28" s="95"/>
      <c r="V28" s="95"/>
      <c r="W28" s="95"/>
      <c r="X28" s="95"/>
      <c r="Y28" s="95"/>
      <c r="Z28" s="95"/>
      <c r="AA28" s="95"/>
    </row>
    <row r="29" spans="1:27">
      <c r="A29" s="90"/>
      <c r="B29" s="90"/>
      <c r="C29" s="90"/>
      <c r="D29" s="90"/>
      <c r="E29" s="90"/>
      <c r="F29" s="90"/>
      <c r="G29" s="90"/>
      <c r="H29" s="90"/>
      <c r="I29" s="90"/>
      <c r="J29" s="90"/>
      <c r="K29" s="90"/>
      <c r="L29" s="90"/>
      <c r="M29" s="94"/>
      <c r="N29" s="96"/>
      <c r="O29" s="95"/>
      <c r="P29" s="95"/>
      <c r="Q29" s="95"/>
      <c r="R29" s="95"/>
      <c r="S29" s="95"/>
      <c r="T29" s="95"/>
      <c r="U29" s="95"/>
      <c r="V29" s="95"/>
      <c r="W29" s="95"/>
      <c r="X29" s="95"/>
      <c r="Y29" s="95"/>
      <c r="Z29" s="95"/>
      <c r="AA29" s="95"/>
    </row>
    <row r="30" spans="1:27">
      <c r="A30" s="190"/>
      <c r="B30" s="191"/>
      <c r="C30" s="191"/>
      <c r="D30" s="191"/>
      <c r="E30" s="191"/>
      <c r="F30" s="90"/>
      <c r="G30" s="90"/>
      <c r="H30" s="90"/>
      <c r="I30" s="90"/>
      <c r="J30" s="90"/>
      <c r="K30" s="90"/>
      <c r="L30" s="90"/>
      <c r="M30" s="94"/>
      <c r="N30" s="96"/>
      <c r="O30" s="95"/>
      <c r="P30" s="95"/>
      <c r="Q30" s="95"/>
      <c r="R30" s="95"/>
      <c r="S30" s="95"/>
      <c r="T30" s="95"/>
      <c r="U30" s="95"/>
      <c r="V30" s="95"/>
      <c r="W30" s="95"/>
      <c r="X30" s="95"/>
      <c r="Y30" s="95"/>
      <c r="Z30" s="95"/>
      <c r="AA30" s="95"/>
    </row>
    <row r="31" spans="1:27">
      <c r="A31" s="191"/>
      <c r="B31" s="191"/>
      <c r="C31" s="191"/>
      <c r="D31" s="191"/>
      <c r="E31" s="191"/>
      <c r="F31" s="90"/>
      <c r="G31" s="90"/>
      <c r="H31" s="90"/>
      <c r="I31" s="90"/>
      <c r="J31" s="90"/>
      <c r="K31" s="90"/>
      <c r="L31" s="90"/>
      <c r="M31" s="94"/>
      <c r="N31" s="96"/>
      <c r="O31" s="95"/>
      <c r="P31" s="95"/>
      <c r="Q31" s="95"/>
      <c r="R31" s="95"/>
      <c r="S31" s="95"/>
      <c r="T31" s="95"/>
      <c r="U31" s="95"/>
      <c r="V31" s="95"/>
      <c r="W31" s="95"/>
      <c r="X31" s="95"/>
      <c r="Y31" s="95"/>
      <c r="Z31" s="95"/>
      <c r="AA31" s="95"/>
    </row>
    <row r="32" spans="1:27">
      <c r="A32" s="90"/>
      <c r="B32" s="90"/>
      <c r="C32" s="90"/>
      <c r="D32" s="90"/>
      <c r="E32" s="90"/>
      <c r="F32" s="90"/>
      <c r="G32" s="90"/>
      <c r="H32" s="90"/>
      <c r="I32" s="90"/>
      <c r="J32" s="90"/>
      <c r="K32" s="90"/>
      <c r="L32" s="90"/>
      <c r="M32" s="94"/>
      <c r="N32" s="96"/>
      <c r="O32" s="95"/>
      <c r="P32" s="95"/>
      <c r="Q32" s="95"/>
      <c r="R32" s="95"/>
      <c r="S32" s="95"/>
      <c r="T32" s="95"/>
      <c r="U32" s="95"/>
      <c r="V32" s="95"/>
      <c r="W32" s="95"/>
      <c r="X32" s="95"/>
      <c r="Y32" s="95"/>
      <c r="Z32" s="95"/>
      <c r="AA32" s="95"/>
    </row>
    <row r="33" spans="1:13">
      <c r="A33" s="90"/>
      <c r="B33" s="90"/>
      <c r="C33" s="90"/>
      <c r="D33" s="90"/>
      <c r="E33" s="90"/>
      <c r="F33" s="90"/>
      <c r="G33" s="90"/>
      <c r="H33" s="90"/>
      <c r="I33" s="90"/>
      <c r="J33" s="90"/>
      <c r="K33" s="90"/>
      <c r="L33" s="90"/>
      <c r="M33" s="94"/>
    </row>
    <row r="34" spans="1:13">
      <c r="A34" s="90"/>
      <c r="B34" s="90"/>
      <c r="C34" s="90"/>
      <c r="D34" s="90"/>
      <c r="E34" s="90"/>
      <c r="F34" s="90"/>
      <c r="G34" s="90"/>
      <c r="H34" s="90"/>
      <c r="I34" s="90"/>
      <c r="J34" s="90"/>
      <c r="K34" s="90"/>
      <c r="L34" s="90"/>
      <c r="M34" s="94"/>
    </row>
    <row r="35" spans="1:13">
      <c r="A35" s="90"/>
      <c r="B35" s="90"/>
      <c r="C35" s="90"/>
      <c r="D35" s="90"/>
      <c r="E35" s="90"/>
      <c r="F35" s="90"/>
      <c r="G35" s="90"/>
      <c r="H35" s="90"/>
      <c r="I35" s="90"/>
      <c r="J35" s="90"/>
      <c r="K35" s="90"/>
      <c r="L35" s="90"/>
      <c r="M35" s="94"/>
    </row>
    <row r="36" spans="1:13">
      <c r="A36" s="90"/>
      <c r="B36" s="90"/>
      <c r="C36" s="90"/>
      <c r="D36" s="90"/>
      <c r="E36" s="90"/>
      <c r="F36" s="90"/>
      <c r="G36" s="90"/>
      <c r="H36" s="90"/>
      <c r="I36" s="90"/>
      <c r="J36" s="90"/>
      <c r="K36" s="90"/>
      <c r="L36" s="90"/>
      <c r="M36" s="94"/>
    </row>
    <row r="37" spans="1:13">
      <c r="A37" s="90"/>
      <c r="B37" s="90"/>
      <c r="C37" s="90"/>
      <c r="D37" s="90"/>
      <c r="E37" s="90"/>
      <c r="F37" s="90"/>
      <c r="G37" s="90"/>
      <c r="H37" s="90"/>
      <c r="I37" s="90"/>
      <c r="J37" s="90"/>
      <c r="K37" s="90"/>
      <c r="L37" s="90"/>
      <c r="M37" s="94"/>
    </row>
    <row r="38" spans="1:13">
      <c r="A38" s="90"/>
      <c r="B38" s="90"/>
      <c r="C38" s="90"/>
      <c r="D38" s="90"/>
      <c r="E38" s="90"/>
      <c r="F38" s="90"/>
      <c r="G38" s="90"/>
      <c r="H38" s="90"/>
      <c r="I38" s="90"/>
      <c r="J38" s="90"/>
      <c r="K38" s="90"/>
      <c r="L38" s="90"/>
      <c r="M38" s="94"/>
    </row>
    <row r="39" spans="1:13">
      <c r="A39" s="90"/>
      <c r="B39" s="90"/>
      <c r="C39" s="90"/>
      <c r="D39" s="90"/>
      <c r="E39" s="90"/>
      <c r="F39" s="90"/>
      <c r="G39" s="90"/>
      <c r="H39" s="90"/>
      <c r="I39" s="90"/>
      <c r="J39" s="90"/>
      <c r="K39" s="90"/>
      <c r="L39" s="90"/>
      <c r="M39" s="94"/>
    </row>
    <row r="40" spans="1:13">
      <c r="A40" s="90"/>
      <c r="B40" s="90"/>
      <c r="C40" s="90"/>
      <c r="D40" s="90"/>
      <c r="E40" s="90"/>
      <c r="F40" s="90"/>
      <c r="G40" s="90"/>
      <c r="H40" s="90"/>
      <c r="I40" s="90"/>
      <c r="J40" s="90"/>
      <c r="K40" s="90"/>
      <c r="L40" s="90"/>
      <c r="M40" s="94"/>
    </row>
    <row r="41" spans="1:13">
      <c r="A41" s="90"/>
      <c r="B41" s="90"/>
      <c r="C41" s="90"/>
      <c r="D41" s="90"/>
      <c r="E41" s="90"/>
      <c r="F41" s="90"/>
      <c r="G41" s="90"/>
      <c r="H41" s="90"/>
      <c r="I41" s="90"/>
      <c r="J41" s="90"/>
      <c r="K41" s="90"/>
      <c r="L41" s="90"/>
      <c r="M41" s="94"/>
    </row>
    <row r="42" spans="1:13">
      <c r="A42" s="90"/>
      <c r="B42" s="90"/>
      <c r="C42" s="90"/>
      <c r="D42" s="90"/>
      <c r="E42" s="90"/>
      <c r="F42" s="90"/>
      <c r="G42" s="90"/>
      <c r="H42" s="90"/>
      <c r="I42" s="90"/>
      <c r="J42" s="90"/>
      <c r="K42" s="90"/>
      <c r="L42" s="90"/>
      <c r="M42" s="94"/>
    </row>
    <row r="43" spans="1:13">
      <c r="A43" s="90"/>
      <c r="B43" s="90"/>
      <c r="C43" s="90"/>
      <c r="D43" s="90"/>
      <c r="E43" s="90"/>
      <c r="F43" s="90"/>
      <c r="G43" s="90"/>
      <c r="H43" s="90"/>
      <c r="I43" s="90"/>
      <c r="J43" s="90"/>
      <c r="K43" s="90"/>
      <c r="L43" s="90"/>
      <c r="M43" s="94"/>
    </row>
    <row r="44" spans="1:13">
      <c r="A44" s="90"/>
      <c r="B44" s="90"/>
      <c r="C44" s="90"/>
      <c r="D44" s="90"/>
      <c r="E44" s="90"/>
      <c r="F44" s="90"/>
      <c r="G44" s="90"/>
      <c r="H44" s="90"/>
      <c r="I44" s="90"/>
      <c r="J44" s="90"/>
      <c r="K44" s="90"/>
      <c r="L44" s="90"/>
      <c r="M44" s="94"/>
    </row>
    <row r="45" spans="1:13">
      <c r="A45" s="93"/>
      <c r="B45" s="92"/>
      <c r="C45" s="92"/>
      <c r="D45" s="92"/>
      <c r="E45" s="90"/>
      <c r="F45" s="90"/>
      <c r="G45" s="90"/>
      <c r="H45" s="90"/>
      <c r="I45" s="90"/>
      <c r="J45" s="90"/>
      <c r="K45" s="90"/>
      <c r="L45" s="90"/>
    </row>
    <row r="46" spans="1:13">
      <c r="B46" s="92"/>
      <c r="C46" s="92"/>
      <c r="D46" s="92"/>
      <c r="E46" s="90"/>
      <c r="F46" s="90"/>
      <c r="G46" s="90"/>
      <c r="H46" s="90"/>
      <c r="I46" s="90"/>
      <c r="J46" s="90"/>
      <c r="K46" s="90"/>
      <c r="L46" s="90"/>
    </row>
    <row r="47" spans="1:13">
      <c r="A47" s="90"/>
      <c r="B47" s="90"/>
      <c r="C47" s="90"/>
      <c r="D47" s="90"/>
      <c r="E47" s="90"/>
      <c r="F47" s="90"/>
      <c r="G47" s="90"/>
      <c r="H47" s="90"/>
      <c r="I47" s="90"/>
      <c r="J47" s="90"/>
      <c r="K47" s="90"/>
      <c r="L47" s="90"/>
    </row>
    <row r="48" spans="1:13">
      <c r="A48" s="90"/>
      <c r="B48" s="90"/>
      <c r="C48" s="90"/>
      <c r="D48" s="90"/>
      <c r="E48" s="90"/>
      <c r="F48" s="90"/>
      <c r="G48" s="90"/>
      <c r="H48" s="90"/>
      <c r="I48" s="90"/>
      <c r="J48" s="90"/>
      <c r="K48" s="90"/>
      <c r="L48" s="90"/>
    </row>
    <row r="49" spans="1:13">
      <c r="A49" s="90"/>
      <c r="B49" s="90"/>
      <c r="C49" s="90"/>
      <c r="D49" s="90"/>
      <c r="E49" s="90"/>
      <c r="F49" s="90"/>
      <c r="G49" s="90"/>
      <c r="H49" s="90"/>
      <c r="I49" s="90"/>
      <c r="J49" s="90"/>
      <c r="K49" s="90"/>
      <c r="L49" s="90"/>
    </row>
    <row r="50" spans="1:13">
      <c r="A50" s="90"/>
      <c r="B50" s="90"/>
      <c r="C50" s="90"/>
      <c r="D50" s="90"/>
      <c r="E50" s="90"/>
      <c r="F50" s="90"/>
      <c r="G50" s="90"/>
      <c r="H50" s="90"/>
      <c r="I50" s="90"/>
      <c r="J50" s="90"/>
      <c r="K50" s="90"/>
      <c r="L50" s="90"/>
    </row>
    <row r="51" spans="1:13">
      <c r="A51" s="90"/>
      <c r="B51" s="90"/>
      <c r="C51" s="90"/>
      <c r="D51" s="90"/>
      <c r="E51" s="90"/>
      <c r="F51" s="90"/>
      <c r="G51" s="90"/>
      <c r="H51" s="90"/>
      <c r="I51" s="90"/>
      <c r="J51" s="90"/>
      <c r="K51" s="90"/>
      <c r="L51" s="90"/>
    </row>
    <row r="52" spans="1:13">
      <c r="A52" s="90"/>
      <c r="B52" s="90"/>
      <c r="C52" s="90"/>
      <c r="D52" s="90"/>
      <c r="E52" s="90"/>
      <c r="F52" s="90"/>
      <c r="G52" s="90"/>
      <c r="H52" s="90"/>
      <c r="I52" s="90"/>
      <c r="J52" s="90"/>
      <c r="K52" s="90"/>
      <c r="L52" s="90"/>
    </row>
    <row r="53" spans="1:13">
      <c r="A53" s="90"/>
      <c r="B53" s="90"/>
      <c r="C53" s="90"/>
      <c r="D53" s="90"/>
      <c r="E53" s="90"/>
      <c r="F53" s="90"/>
      <c r="G53" s="90"/>
      <c r="H53" s="90"/>
      <c r="I53" s="90"/>
      <c r="J53" s="90"/>
      <c r="K53" s="90"/>
      <c r="L53" s="90"/>
    </row>
    <row r="54" spans="1:13">
      <c r="A54" s="90"/>
      <c r="B54" s="90"/>
      <c r="C54" s="90"/>
      <c r="D54" s="90"/>
      <c r="E54" s="90"/>
      <c r="F54" s="90"/>
      <c r="G54" s="90"/>
      <c r="H54" s="90"/>
      <c r="I54" s="90"/>
      <c r="J54" s="90"/>
      <c r="K54" s="90"/>
      <c r="L54" s="90"/>
    </row>
    <row r="55" spans="1:13">
      <c r="A55" s="90"/>
      <c r="B55" s="90"/>
      <c r="C55" s="90"/>
      <c r="D55" s="90"/>
      <c r="E55" s="90"/>
      <c r="F55" s="90"/>
      <c r="G55" s="90"/>
      <c r="H55" s="90"/>
      <c r="I55" s="90"/>
      <c r="J55" s="90"/>
      <c r="K55" s="90"/>
      <c r="L55" s="90"/>
    </row>
    <row r="56" spans="1:13">
      <c r="E56" s="92"/>
      <c r="F56" s="92"/>
      <c r="G56" s="92"/>
      <c r="H56" s="92"/>
      <c r="I56" s="92"/>
      <c r="J56" s="92"/>
      <c r="K56" s="92"/>
      <c r="L56" s="92"/>
      <c r="M56" s="91"/>
    </row>
    <row r="57" spans="1:13">
      <c r="A57" s="90"/>
      <c r="B57" s="90"/>
      <c r="C57" s="90"/>
      <c r="D57" s="90"/>
      <c r="E57" s="90"/>
      <c r="F57" s="90"/>
      <c r="G57" s="90"/>
      <c r="H57" s="90"/>
      <c r="I57" s="90"/>
      <c r="J57" s="90"/>
      <c r="K57" s="90"/>
      <c r="L57" s="90"/>
    </row>
    <row r="58" spans="1:13">
      <c r="A58" s="90"/>
      <c r="B58" s="90"/>
      <c r="C58" s="90"/>
      <c r="D58" s="90"/>
      <c r="E58" s="90"/>
      <c r="F58" s="90"/>
      <c r="G58" s="90"/>
      <c r="H58" s="90"/>
      <c r="I58" s="90"/>
      <c r="J58" s="90"/>
      <c r="K58" s="90"/>
      <c r="L58" s="90"/>
    </row>
    <row r="59" spans="1:13">
      <c r="A59" s="90"/>
      <c r="B59" s="90"/>
      <c r="C59" s="90"/>
      <c r="D59" s="90"/>
      <c r="E59" s="90"/>
      <c r="F59" s="90"/>
      <c r="G59" s="90"/>
      <c r="H59" s="90"/>
      <c r="I59" s="90"/>
      <c r="J59" s="90"/>
      <c r="K59" s="90"/>
      <c r="L59" s="90"/>
    </row>
    <row r="60" spans="1:13">
      <c r="A60" s="90"/>
      <c r="B60" s="90"/>
      <c r="C60" s="90"/>
      <c r="D60" s="90"/>
      <c r="E60" s="90"/>
      <c r="F60" s="90"/>
      <c r="G60" s="90"/>
      <c r="H60" s="90"/>
      <c r="I60" s="90"/>
      <c r="J60" s="90"/>
      <c r="K60" s="90"/>
      <c r="L60" s="90"/>
    </row>
    <row r="61" spans="1:13">
      <c r="A61" s="90"/>
      <c r="B61" s="90"/>
      <c r="C61" s="90"/>
      <c r="D61" s="90"/>
      <c r="E61" s="90"/>
      <c r="F61" s="90"/>
      <c r="G61" s="90"/>
      <c r="H61" s="90"/>
      <c r="I61" s="90"/>
      <c r="J61" s="90"/>
      <c r="K61" s="90"/>
      <c r="L61" s="90"/>
    </row>
    <row r="62" spans="1:13">
      <c r="A62" s="90"/>
      <c r="B62" s="90"/>
      <c r="C62" s="90"/>
      <c r="D62" s="90"/>
      <c r="E62" s="90"/>
      <c r="F62" s="90"/>
      <c r="G62" s="90"/>
      <c r="H62" s="90"/>
      <c r="I62" s="90"/>
      <c r="J62" s="90"/>
      <c r="K62" s="90"/>
      <c r="L62" s="90"/>
    </row>
    <row r="63" spans="1:13">
      <c r="A63" s="90"/>
      <c r="B63" s="90"/>
      <c r="C63" s="90"/>
      <c r="D63" s="90"/>
      <c r="E63" s="90"/>
      <c r="F63" s="90"/>
      <c r="G63" s="90"/>
      <c r="H63" s="90"/>
      <c r="I63" s="90"/>
      <c r="J63" s="90"/>
      <c r="K63" s="90"/>
      <c r="L63" s="90"/>
    </row>
    <row r="64" spans="1:13">
      <c r="A64" s="90"/>
      <c r="B64" s="90"/>
      <c r="C64" s="90"/>
      <c r="D64" s="90"/>
      <c r="E64" s="90"/>
      <c r="F64" s="90"/>
      <c r="G64" s="90"/>
      <c r="H64" s="90"/>
      <c r="I64" s="90"/>
      <c r="J64" s="90"/>
      <c r="K64" s="90"/>
      <c r="L64" s="90"/>
    </row>
    <row r="65" spans="1:12">
      <c r="A65" s="90"/>
      <c r="B65" s="90"/>
      <c r="C65" s="90"/>
      <c r="D65" s="90"/>
      <c r="E65" s="90"/>
      <c r="F65" s="90"/>
      <c r="G65" s="90"/>
      <c r="H65" s="90"/>
      <c r="I65" s="90"/>
      <c r="J65" s="90"/>
      <c r="K65" s="90"/>
      <c r="L65" s="90"/>
    </row>
    <row r="66" spans="1:12">
      <c r="A66" s="90"/>
      <c r="B66" s="90"/>
      <c r="C66" s="90"/>
      <c r="D66" s="90"/>
      <c r="E66" s="90"/>
      <c r="F66" s="90"/>
      <c r="G66" s="90"/>
      <c r="H66" s="90"/>
      <c r="I66" s="90"/>
      <c r="J66" s="90"/>
      <c r="K66" s="90"/>
      <c r="L66" s="90"/>
    </row>
    <row r="67" spans="1:12">
      <c r="A67" s="90"/>
      <c r="B67" s="90"/>
      <c r="C67" s="90"/>
      <c r="D67" s="90"/>
      <c r="E67" s="90"/>
      <c r="F67" s="90"/>
      <c r="G67" s="90"/>
      <c r="H67" s="90"/>
      <c r="I67" s="90"/>
      <c r="J67" s="90"/>
      <c r="K67" s="90"/>
      <c r="L67" s="90"/>
    </row>
    <row r="68" spans="1:12">
      <c r="A68" s="90"/>
      <c r="B68" s="90"/>
      <c r="C68" s="90"/>
      <c r="D68" s="90"/>
      <c r="E68" s="90"/>
      <c r="F68" s="90"/>
      <c r="G68" s="90"/>
      <c r="H68" s="90"/>
      <c r="I68" s="90"/>
      <c r="J68" s="90"/>
      <c r="K68" s="90"/>
      <c r="L68" s="90"/>
    </row>
    <row r="69" spans="1:12">
      <c r="A69" s="90"/>
      <c r="B69" s="90"/>
      <c r="C69" s="90"/>
      <c r="D69" s="90"/>
      <c r="E69" s="90"/>
      <c r="F69" s="90"/>
      <c r="G69" s="90"/>
      <c r="H69" s="90"/>
      <c r="I69" s="90"/>
      <c r="J69" s="90"/>
      <c r="K69" s="90"/>
      <c r="L69" s="90"/>
    </row>
    <row r="70" spans="1:12">
      <c r="A70" s="90"/>
      <c r="B70" s="90"/>
      <c r="C70" s="90"/>
      <c r="D70" s="90"/>
      <c r="E70" s="90"/>
      <c r="F70" s="90"/>
      <c r="G70" s="90"/>
      <c r="H70" s="90"/>
      <c r="I70" s="90"/>
      <c r="J70" s="90"/>
      <c r="K70" s="90"/>
      <c r="L70" s="90"/>
    </row>
    <row r="71" spans="1:12">
      <c r="A71" s="90"/>
      <c r="B71" s="90"/>
      <c r="C71" s="90"/>
      <c r="D71" s="90"/>
      <c r="E71" s="90"/>
      <c r="F71" s="90"/>
      <c r="G71" s="90"/>
      <c r="H71" s="90"/>
      <c r="I71" s="90"/>
      <c r="J71" s="90"/>
      <c r="K71" s="90"/>
      <c r="L71" s="90"/>
    </row>
    <row r="72" spans="1:12">
      <c r="A72" s="90"/>
      <c r="B72" s="90"/>
      <c r="C72" s="90"/>
      <c r="D72" s="90"/>
      <c r="E72" s="90"/>
      <c r="F72" s="90"/>
      <c r="G72" s="90"/>
      <c r="H72" s="90"/>
      <c r="I72" s="90"/>
      <c r="J72" s="90"/>
      <c r="K72" s="90"/>
      <c r="L72" s="90"/>
    </row>
    <row r="73" spans="1:12">
      <c r="A73" s="90"/>
      <c r="B73" s="90"/>
      <c r="C73" s="90"/>
      <c r="D73" s="90"/>
      <c r="E73" s="90"/>
      <c r="F73" s="90"/>
      <c r="G73" s="90"/>
      <c r="H73" s="90"/>
      <c r="I73" s="90"/>
      <c r="J73" s="90"/>
      <c r="K73" s="90"/>
      <c r="L73" s="90"/>
    </row>
    <row r="74" spans="1:12">
      <c r="A74" s="90"/>
      <c r="B74" s="90"/>
      <c r="C74" s="90"/>
      <c r="D74" s="90"/>
      <c r="E74" s="90"/>
      <c r="F74" s="90"/>
      <c r="G74" s="90"/>
      <c r="H74" s="90"/>
      <c r="I74" s="90"/>
      <c r="J74" s="90"/>
      <c r="K74" s="90"/>
      <c r="L74" s="90"/>
    </row>
    <row r="75" spans="1:12">
      <c r="A75" s="90"/>
      <c r="B75" s="90"/>
      <c r="C75" s="90"/>
      <c r="D75" s="90"/>
      <c r="E75" s="90"/>
      <c r="F75" s="90"/>
      <c r="G75" s="90"/>
      <c r="H75" s="90"/>
      <c r="I75" s="90"/>
      <c r="J75" s="90"/>
      <c r="K75" s="90"/>
      <c r="L75" s="90"/>
    </row>
    <row r="76" spans="1:12">
      <c r="A76" s="90"/>
      <c r="B76" s="90"/>
      <c r="C76" s="90"/>
      <c r="D76" s="90"/>
      <c r="E76" s="90"/>
      <c r="F76" s="90"/>
      <c r="G76" s="90"/>
      <c r="H76" s="90"/>
      <c r="I76" s="90"/>
      <c r="J76" s="90"/>
      <c r="K76" s="90"/>
      <c r="L76" s="90"/>
    </row>
    <row r="77" spans="1:12">
      <c r="A77" s="90"/>
      <c r="B77" s="90"/>
      <c r="C77" s="90"/>
      <c r="D77" s="90"/>
      <c r="E77" s="90"/>
      <c r="F77" s="90"/>
      <c r="G77" s="90"/>
      <c r="H77" s="90"/>
      <c r="I77" s="90"/>
      <c r="J77" s="90"/>
      <c r="K77" s="90"/>
      <c r="L77" s="90"/>
    </row>
    <row r="78" spans="1:12">
      <c r="A78" s="90"/>
      <c r="B78" s="90"/>
      <c r="C78" s="90"/>
      <c r="D78" s="90"/>
      <c r="E78" s="90"/>
      <c r="F78" s="90"/>
      <c r="G78" s="90"/>
      <c r="H78" s="90"/>
      <c r="I78" s="90"/>
      <c r="J78" s="90"/>
      <c r="K78" s="90"/>
      <c r="L78" s="90"/>
    </row>
    <row r="79" spans="1:12">
      <c r="A79" s="90"/>
      <c r="B79" s="90"/>
      <c r="C79" s="90"/>
      <c r="D79" s="90"/>
      <c r="E79" s="90"/>
      <c r="F79" s="90"/>
      <c r="G79" s="90"/>
      <c r="H79" s="90"/>
      <c r="I79" s="90"/>
      <c r="J79" s="90"/>
      <c r="K79" s="90"/>
      <c r="L79" s="90"/>
    </row>
    <row r="80" spans="1:12">
      <c r="A80" s="90"/>
      <c r="B80" s="90"/>
      <c r="C80" s="90"/>
      <c r="D80" s="90"/>
      <c r="E80" s="90"/>
      <c r="F80" s="90"/>
      <c r="G80" s="90"/>
      <c r="H80" s="90"/>
      <c r="I80" s="90"/>
      <c r="J80" s="90"/>
      <c r="K80" s="90"/>
      <c r="L80" s="90"/>
    </row>
    <row r="81" spans="1:12">
      <c r="A81" s="90"/>
      <c r="B81" s="90"/>
      <c r="C81" s="90"/>
      <c r="D81" s="90"/>
      <c r="E81" s="90"/>
      <c r="F81" s="90"/>
      <c r="G81" s="90"/>
      <c r="H81" s="90"/>
      <c r="I81" s="90"/>
      <c r="J81" s="90"/>
      <c r="K81" s="90"/>
      <c r="L81" s="90"/>
    </row>
    <row r="82" spans="1:12">
      <c r="A82" s="90"/>
      <c r="B82" s="90"/>
      <c r="C82" s="90"/>
      <c r="D82" s="90"/>
      <c r="E82" s="90"/>
      <c r="F82" s="90"/>
      <c r="G82" s="90"/>
      <c r="H82" s="90"/>
      <c r="I82" s="90"/>
      <c r="J82" s="90"/>
      <c r="K82" s="90"/>
      <c r="L82" s="90"/>
    </row>
    <row r="83" spans="1:12">
      <c r="A83" s="90"/>
      <c r="B83" s="90"/>
      <c r="C83" s="90"/>
      <c r="D83" s="90"/>
      <c r="E83" s="90"/>
      <c r="F83" s="90"/>
      <c r="G83" s="90"/>
      <c r="H83" s="90"/>
      <c r="I83" s="90"/>
      <c r="J83" s="90"/>
      <c r="K83" s="90"/>
      <c r="L83" s="90"/>
    </row>
    <row r="84" spans="1:12">
      <c r="A84" s="90"/>
      <c r="B84" s="90"/>
      <c r="C84" s="90"/>
      <c r="D84" s="90"/>
      <c r="E84" s="90"/>
      <c r="F84" s="90"/>
      <c r="G84" s="90"/>
      <c r="H84" s="90"/>
      <c r="I84" s="90"/>
      <c r="J84" s="90"/>
      <c r="K84" s="90"/>
      <c r="L84" s="90"/>
    </row>
    <row r="85" spans="1:12">
      <c r="A85" s="90"/>
      <c r="B85" s="90"/>
      <c r="C85" s="90"/>
      <c r="D85" s="90"/>
      <c r="E85" s="90"/>
      <c r="F85" s="90"/>
      <c r="G85" s="90"/>
      <c r="H85" s="90"/>
      <c r="I85" s="90"/>
      <c r="J85" s="90"/>
      <c r="K85" s="90"/>
      <c r="L85" s="90"/>
    </row>
    <row r="86" spans="1:12">
      <c r="A86" s="90"/>
      <c r="B86" s="90"/>
      <c r="C86" s="90"/>
      <c r="D86" s="90"/>
      <c r="E86" s="90"/>
      <c r="F86" s="90"/>
      <c r="G86" s="90"/>
      <c r="H86" s="90"/>
      <c r="I86" s="90"/>
      <c r="J86" s="90"/>
      <c r="K86" s="90"/>
      <c r="L86" s="90"/>
    </row>
    <row r="87" spans="1:12">
      <c r="A87" s="90"/>
      <c r="B87" s="90"/>
      <c r="C87" s="90"/>
      <c r="D87" s="90"/>
      <c r="E87" s="90"/>
      <c r="F87" s="90"/>
      <c r="G87" s="90"/>
      <c r="H87" s="90"/>
      <c r="I87" s="90"/>
      <c r="J87" s="90"/>
      <c r="K87" s="90"/>
      <c r="L87" s="90"/>
    </row>
    <row r="88" spans="1:12">
      <c r="A88" s="90"/>
      <c r="B88" s="90"/>
      <c r="C88" s="90"/>
      <c r="D88" s="90"/>
      <c r="E88" s="90"/>
      <c r="F88" s="90"/>
      <c r="G88" s="90"/>
      <c r="H88" s="90"/>
      <c r="I88" s="90"/>
      <c r="J88" s="90"/>
      <c r="K88" s="90"/>
      <c r="L88" s="90"/>
    </row>
    <row r="89" spans="1:12">
      <c r="A89" s="90"/>
      <c r="B89" s="90"/>
      <c r="C89" s="90"/>
      <c r="D89" s="90"/>
      <c r="E89" s="90"/>
      <c r="F89" s="90"/>
      <c r="G89" s="90"/>
      <c r="H89" s="90"/>
      <c r="I89" s="90"/>
      <c r="J89" s="90"/>
      <c r="K89" s="90"/>
      <c r="L89" s="90"/>
    </row>
    <row r="90" spans="1:12">
      <c r="A90" s="90"/>
      <c r="B90" s="90"/>
      <c r="C90" s="90"/>
      <c r="D90" s="90"/>
      <c r="E90" s="90"/>
      <c r="F90" s="90"/>
      <c r="G90" s="90"/>
      <c r="H90" s="90"/>
      <c r="I90" s="90"/>
      <c r="J90" s="90"/>
      <c r="K90" s="90"/>
      <c r="L90" s="90"/>
    </row>
    <row r="91" spans="1:12">
      <c r="A91" s="90"/>
      <c r="B91" s="90"/>
      <c r="C91" s="90"/>
      <c r="D91" s="90"/>
      <c r="E91" s="90"/>
      <c r="F91" s="90"/>
      <c r="G91" s="90"/>
      <c r="H91" s="90"/>
      <c r="I91" s="90"/>
      <c r="J91" s="90"/>
      <c r="K91" s="90"/>
      <c r="L91" s="90"/>
    </row>
    <row r="92" spans="1:12">
      <c r="A92" s="90"/>
      <c r="B92" s="90"/>
      <c r="C92" s="90"/>
      <c r="D92" s="90"/>
      <c r="E92" s="90"/>
      <c r="F92" s="90"/>
      <c r="G92" s="90"/>
      <c r="H92" s="90"/>
      <c r="I92" s="90"/>
      <c r="J92" s="90"/>
      <c r="K92" s="90"/>
      <c r="L92" s="90"/>
    </row>
    <row r="93" spans="1:12">
      <c r="A93" s="90"/>
      <c r="B93" s="90"/>
      <c r="C93" s="90"/>
      <c r="D93" s="90"/>
      <c r="E93" s="90"/>
      <c r="F93" s="90"/>
      <c r="G93" s="90"/>
      <c r="H93" s="90"/>
      <c r="I93" s="90"/>
      <c r="J93" s="90"/>
      <c r="K93" s="90"/>
      <c r="L93" s="90"/>
    </row>
    <row r="94" spans="1:12">
      <c r="A94" s="90"/>
      <c r="B94" s="90"/>
      <c r="C94" s="90"/>
      <c r="D94" s="90"/>
      <c r="E94" s="90"/>
      <c r="F94" s="90"/>
      <c r="G94" s="90"/>
      <c r="H94" s="90"/>
      <c r="I94" s="90"/>
      <c r="J94" s="90"/>
      <c r="K94" s="90"/>
      <c r="L94" s="90"/>
    </row>
    <row r="95" spans="1:12">
      <c r="A95" s="90"/>
      <c r="B95" s="90"/>
      <c r="C95" s="90"/>
      <c r="D95" s="90"/>
      <c r="E95" s="90"/>
      <c r="F95" s="90"/>
      <c r="G95" s="90"/>
      <c r="H95" s="90"/>
      <c r="I95" s="90"/>
      <c r="J95" s="90"/>
      <c r="K95" s="90"/>
      <c r="L95" s="90"/>
    </row>
    <row r="96" spans="1:12">
      <c r="A96" s="90"/>
      <c r="B96" s="90"/>
      <c r="C96" s="90"/>
      <c r="D96" s="90"/>
      <c r="E96" s="90"/>
      <c r="F96" s="90"/>
      <c r="G96" s="90"/>
      <c r="H96" s="90"/>
      <c r="I96" s="90"/>
      <c r="J96" s="90"/>
      <c r="K96" s="90"/>
      <c r="L96" s="90"/>
    </row>
    <row r="97" spans="1:12">
      <c r="A97" s="90"/>
      <c r="B97" s="90"/>
      <c r="C97" s="90"/>
      <c r="D97" s="90"/>
      <c r="E97" s="90"/>
      <c r="F97" s="90"/>
      <c r="G97" s="90"/>
      <c r="H97" s="90"/>
      <c r="I97" s="90"/>
      <c r="J97" s="90"/>
      <c r="K97" s="90"/>
      <c r="L97" s="90"/>
    </row>
    <row r="98" spans="1:12">
      <c r="A98" s="90"/>
      <c r="B98" s="90"/>
      <c r="C98" s="90"/>
      <c r="D98" s="90"/>
      <c r="E98" s="90"/>
      <c r="F98" s="90"/>
      <c r="G98" s="90"/>
      <c r="H98" s="90"/>
      <c r="I98" s="90"/>
      <c r="J98" s="90"/>
      <c r="K98" s="90"/>
      <c r="L98" s="90"/>
    </row>
    <row r="99" spans="1:12">
      <c r="A99" s="90"/>
      <c r="B99" s="90"/>
      <c r="C99" s="90"/>
      <c r="D99" s="90"/>
      <c r="E99" s="90"/>
      <c r="F99" s="90"/>
      <c r="G99" s="90"/>
      <c r="H99" s="90"/>
      <c r="I99" s="90"/>
      <c r="J99" s="90"/>
      <c r="K99" s="90"/>
      <c r="L99" s="90"/>
    </row>
    <row r="100" spans="1:12">
      <c r="A100" s="90"/>
      <c r="B100" s="90"/>
      <c r="C100" s="90"/>
      <c r="D100" s="90"/>
      <c r="E100" s="90"/>
      <c r="F100" s="90"/>
      <c r="G100" s="90"/>
      <c r="H100" s="90"/>
      <c r="I100" s="90"/>
      <c r="J100" s="90"/>
      <c r="K100" s="90"/>
      <c r="L100" s="90"/>
    </row>
    <row r="101" spans="1:12">
      <c r="A101" s="90"/>
      <c r="B101" s="90"/>
      <c r="C101" s="90"/>
      <c r="D101" s="90"/>
      <c r="E101" s="90"/>
      <c r="F101" s="90"/>
      <c r="G101" s="90"/>
      <c r="H101" s="90"/>
      <c r="I101" s="90"/>
      <c r="J101" s="90"/>
      <c r="K101" s="90"/>
      <c r="L101" s="90"/>
    </row>
    <row r="102" spans="1:12">
      <c r="A102" s="90"/>
      <c r="B102" s="90"/>
      <c r="C102" s="90"/>
      <c r="D102" s="90"/>
      <c r="E102" s="90"/>
      <c r="F102" s="90"/>
      <c r="G102" s="90"/>
      <c r="H102" s="90"/>
      <c r="I102" s="90"/>
      <c r="J102" s="90"/>
      <c r="K102" s="90"/>
      <c r="L102" s="90"/>
    </row>
    <row r="103" spans="1:12">
      <c r="A103" s="90"/>
      <c r="B103" s="90"/>
      <c r="C103" s="90"/>
      <c r="D103" s="90"/>
      <c r="E103" s="90"/>
      <c r="F103" s="90"/>
      <c r="G103" s="90"/>
      <c r="H103" s="90"/>
      <c r="I103" s="90"/>
      <c r="J103" s="90"/>
      <c r="K103" s="90"/>
      <c r="L103" s="90"/>
    </row>
    <row r="104" spans="1:12">
      <c r="A104" s="90"/>
      <c r="B104" s="90"/>
      <c r="C104" s="90"/>
      <c r="D104" s="90"/>
      <c r="E104" s="90"/>
      <c r="F104" s="90"/>
      <c r="G104" s="90"/>
      <c r="H104" s="90"/>
      <c r="I104" s="90"/>
      <c r="J104" s="90"/>
      <c r="K104" s="90"/>
      <c r="L104" s="90"/>
    </row>
    <row r="105" spans="1:12">
      <c r="A105" s="90"/>
      <c r="B105" s="90"/>
      <c r="C105" s="90"/>
      <c r="D105" s="90"/>
      <c r="E105" s="90"/>
      <c r="F105" s="90"/>
      <c r="G105" s="90"/>
      <c r="H105" s="90"/>
      <c r="I105" s="90"/>
      <c r="J105" s="90"/>
      <c r="K105" s="90"/>
      <c r="L105" s="90"/>
    </row>
    <row r="106" spans="1:12">
      <c r="A106" s="90"/>
      <c r="B106" s="90"/>
      <c r="C106" s="90"/>
      <c r="D106" s="90"/>
      <c r="E106" s="90"/>
      <c r="F106" s="90"/>
      <c r="G106" s="90"/>
      <c r="H106" s="90"/>
      <c r="I106" s="90"/>
      <c r="J106" s="90"/>
      <c r="K106" s="90"/>
      <c r="L106" s="90"/>
    </row>
    <row r="107" spans="1:12">
      <c r="A107" s="90"/>
      <c r="B107" s="90"/>
      <c r="C107" s="90"/>
      <c r="D107" s="90"/>
      <c r="E107" s="90"/>
      <c r="F107" s="90"/>
      <c r="G107" s="90"/>
      <c r="H107" s="90"/>
      <c r="I107" s="90"/>
      <c r="J107" s="90"/>
      <c r="K107" s="90"/>
      <c r="L107" s="90"/>
    </row>
    <row r="108" spans="1:12">
      <c r="A108" s="90"/>
      <c r="B108" s="90"/>
      <c r="C108" s="90"/>
      <c r="D108" s="90"/>
      <c r="E108" s="90"/>
      <c r="F108" s="90"/>
      <c r="G108" s="90"/>
      <c r="H108" s="90"/>
      <c r="I108" s="90"/>
      <c r="J108" s="90"/>
      <c r="K108" s="90"/>
      <c r="L108" s="90"/>
    </row>
    <row r="109" spans="1:12">
      <c r="A109" s="90"/>
      <c r="B109" s="90"/>
      <c r="C109" s="90"/>
      <c r="D109" s="90"/>
      <c r="E109" s="90"/>
      <c r="F109" s="90"/>
      <c r="G109" s="90"/>
      <c r="H109" s="90"/>
      <c r="I109" s="90"/>
      <c r="J109" s="90"/>
      <c r="K109" s="90"/>
      <c r="L109" s="90"/>
    </row>
    <row r="110" spans="1:12">
      <c r="A110" s="90"/>
      <c r="B110" s="90"/>
      <c r="C110" s="90"/>
      <c r="D110" s="90"/>
      <c r="E110" s="90"/>
      <c r="F110" s="90"/>
      <c r="G110" s="90"/>
      <c r="H110" s="90"/>
      <c r="I110" s="90"/>
      <c r="J110" s="90"/>
      <c r="K110" s="90"/>
      <c r="L110" s="90"/>
    </row>
    <row r="111" spans="1:12">
      <c r="A111" s="90"/>
      <c r="B111" s="90"/>
      <c r="C111" s="90"/>
      <c r="D111" s="90"/>
      <c r="E111" s="90"/>
      <c r="F111" s="90"/>
      <c r="G111" s="90"/>
      <c r="H111" s="90"/>
      <c r="I111" s="90"/>
      <c r="J111" s="90"/>
      <c r="K111" s="90"/>
      <c r="L111" s="90"/>
    </row>
    <row r="112" spans="1:12">
      <c r="A112" s="90"/>
      <c r="B112" s="90"/>
      <c r="C112" s="90"/>
      <c r="D112" s="90"/>
      <c r="E112" s="90"/>
      <c r="F112" s="90"/>
      <c r="G112" s="90"/>
      <c r="H112" s="90"/>
      <c r="I112" s="90"/>
      <c r="J112" s="90"/>
      <c r="K112" s="90"/>
      <c r="L112" s="90"/>
    </row>
    <row r="113" spans="1:12">
      <c r="A113" s="90"/>
      <c r="B113" s="90"/>
      <c r="C113" s="90"/>
      <c r="D113" s="90"/>
      <c r="E113" s="90"/>
      <c r="F113" s="90"/>
      <c r="G113" s="90"/>
      <c r="H113" s="90"/>
      <c r="I113" s="90"/>
      <c r="J113" s="90"/>
      <c r="K113" s="90"/>
      <c r="L113" s="90"/>
    </row>
    <row r="114" spans="1:12">
      <c r="A114" s="90"/>
      <c r="B114" s="90"/>
      <c r="C114" s="90"/>
      <c r="D114" s="90"/>
      <c r="E114" s="90"/>
      <c r="F114" s="90"/>
      <c r="G114" s="90"/>
      <c r="H114" s="90"/>
      <c r="I114" s="90"/>
      <c r="J114" s="90"/>
      <c r="K114" s="90"/>
      <c r="L114" s="90"/>
    </row>
    <row r="115" spans="1:12">
      <c r="A115" s="90"/>
      <c r="B115" s="90"/>
      <c r="C115" s="90"/>
      <c r="D115" s="90"/>
      <c r="E115" s="90"/>
      <c r="F115" s="90"/>
      <c r="G115" s="90"/>
      <c r="H115" s="90"/>
      <c r="I115" s="90"/>
      <c r="J115" s="90"/>
      <c r="K115" s="90"/>
      <c r="L115" s="90"/>
    </row>
    <row r="116" spans="1:12">
      <c r="A116" s="90"/>
      <c r="B116" s="90"/>
      <c r="C116" s="90"/>
      <c r="D116" s="90"/>
      <c r="E116" s="90"/>
      <c r="F116" s="90"/>
      <c r="G116" s="90"/>
      <c r="H116" s="90"/>
      <c r="I116" s="90"/>
      <c r="J116" s="90"/>
      <c r="K116" s="90"/>
      <c r="L116" s="90"/>
    </row>
    <row r="117" spans="1:12">
      <c r="A117" s="90"/>
      <c r="B117" s="90"/>
      <c r="C117" s="90"/>
      <c r="D117" s="90"/>
      <c r="E117" s="90"/>
      <c r="F117" s="90"/>
      <c r="G117" s="90"/>
      <c r="H117" s="90"/>
      <c r="I117" s="90"/>
      <c r="J117" s="90"/>
      <c r="K117" s="90"/>
      <c r="L117" s="90"/>
    </row>
    <row r="118" spans="1:12">
      <c r="A118" s="90"/>
      <c r="B118" s="90"/>
      <c r="C118" s="90"/>
      <c r="D118" s="90"/>
      <c r="E118" s="90"/>
      <c r="F118" s="90"/>
      <c r="G118" s="90"/>
      <c r="H118" s="90"/>
      <c r="I118" s="90"/>
      <c r="J118" s="90"/>
      <c r="K118" s="90"/>
      <c r="L118" s="90"/>
    </row>
    <row r="119" spans="1:12">
      <c r="A119" s="90"/>
      <c r="B119" s="90"/>
      <c r="C119" s="90"/>
      <c r="D119" s="90"/>
      <c r="E119" s="90"/>
      <c r="F119" s="90"/>
      <c r="G119" s="90"/>
      <c r="H119" s="90"/>
      <c r="I119" s="90"/>
      <c r="J119" s="90"/>
      <c r="K119" s="90"/>
      <c r="L119" s="90"/>
    </row>
    <row r="120" spans="1:12">
      <c r="A120" s="90"/>
      <c r="B120" s="90"/>
      <c r="C120" s="90"/>
      <c r="D120" s="90"/>
      <c r="E120" s="90"/>
      <c r="F120" s="90"/>
      <c r="G120" s="90"/>
      <c r="H120" s="90"/>
      <c r="I120" s="90"/>
      <c r="J120" s="90"/>
      <c r="K120" s="90"/>
      <c r="L120" s="90"/>
    </row>
    <row r="121" spans="1:12">
      <c r="A121" s="90"/>
      <c r="B121" s="90"/>
      <c r="C121" s="90"/>
      <c r="D121" s="90"/>
      <c r="E121" s="90"/>
      <c r="F121" s="90"/>
      <c r="G121" s="90"/>
      <c r="H121" s="90"/>
      <c r="I121" s="90"/>
      <c r="J121" s="90"/>
      <c r="K121" s="90"/>
      <c r="L121" s="90"/>
    </row>
    <row r="122" spans="1:12">
      <c r="A122" s="90"/>
      <c r="B122" s="90"/>
      <c r="C122" s="90"/>
      <c r="D122" s="90"/>
      <c r="E122" s="90"/>
      <c r="F122" s="90"/>
      <c r="G122" s="90"/>
      <c r="H122" s="90"/>
      <c r="I122" s="90"/>
      <c r="J122" s="90"/>
      <c r="K122" s="90"/>
      <c r="L122" s="90"/>
    </row>
    <row r="123" spans="1:12">
      <c r="A123" s="90"/>
      <c r="B123" s="90"/>
      <c r="C123" s="90"/>
      <c r="D123" s="90"/>
      <c r="E123" s="90"/>
      <c r="F123" s="90"/>
      <c r="G123" s="90"/>
      <c r="H123" s="90"/>
      <c r="I123" s="90"/>
      <c r="J123" s="90"/>
      <c r="K123" s="90"/>
      <c r="L123" s="90"/>
    </row>
    <row r="124" spans="1:12">
      <c r="A124" s="90"/>
      <c r="B124" s="90"/>
      <c r="C124" s="90"/>
      <c r="D124" s="90"/>
      <c r="E124" s="90"/>
      <c r="F124" s="90"/>
      <c r="G124" s="90"/>
      <c r="H124" s="90"/>
      <c r="I124" s="90"/>
      <c r="J124" s="90"/>
      <c r="K124" s="90"/>
      <c r="L124" s="90"/>
    </row>
    <row r="125" spans="1:12">
      <c r="A125" s="90"/>
      <c r="B125" s="90"/>
      <c r="C125" s="90"/>
      <c r="D125" s="90"/>
      <c r="E125" s="90"/>
      <c r="F125" s="90"/>
      <c r="G125" s="90"/>
      <c r="H125" s="90"/>
      <c r="I125" s="90"/>
      <c r="J125" s="90"/>
      <c r="K125" s="90"/>
      <c r="L125" s="90"/>
    </row>
  </sheetData>
  <mergeCells count="7">
    <mergeCell ref="A5:L5"/>
    <mergeCell ref="A30:E31"/>
    <mergeCell ref="C6:C7"/>
    <mergeCell ref="D6:F6"/>
    <mergeCell ref="K6:L6"/>
    <mergeCell ref="A6:B7"/>
    <mergeCell ref="G6:I6"/>
  </mergeCells>
  <phoneticPr fontId="4" type="noConversion"/>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64"/>
  <sheetViews>
    <sheetView showGridLines="0" workbookViewId="0">
      <selection activeCell="P12" sqref="P12"/>
    </sheetView>
  </sheetViews>
  <sheetFormatPr defaultRowHeight="14.25"/>
  <cols>
    <col min="1" max="5" width="9" customWidth="1"/>
    <col min="8" max="8" width="12.375" customWidth="1"/>
    <col min="9" max="9" width="17.125" style="121" bestFit="1" customWidth="1"/>
    <col min="10" max="10" width="13.375" style="122" bestFit="1" customWidth="1"/>
    <col min="11" max="11" width="10.625" style="122" bestFit="1" customWidth="1"/>
    <col min="12" max="12" width="12.25" style="122" customWidth="1"/>
    <col min="13" max="13" width="11.5" style="130" bestFit="1" customWidth="1"/>
    <col min="14" max="14" width="8.125" style="130" bestFit="1" customWidth="1"/>
    <col min="15" max="15" width="9" customWidth="1"/>
    <col min="16" max="16" width="7.625" customWidth="1"/>
  </cols>
  <sheetData>
    <row r="1" spans="2:16">
      <c r="J1" s="201" t="s">
        <v>118</v>
      </c>
      <c r="K1" s="201"/>
      <c r="L1" s="137" t="s">
        <v>125</v>
      </c>
      <c r="M1" s="202" t="s">
        <v>121</v>
      </c>
      <c r="N1" s="202"/>
      <c r="O1" s="202" t="s">
        <v>122</v>
      </c>
      <c r="P1" s="202"/>
    </row>
    <row r="2" spans="2:16" ht="24">
      <c r="E2" s="8"/>
      <c r="F2" s="8"/>
      <c r="G2" s="8"/>
      <c r="H2" s="124"/>
      <c r="I2" s="134" t="s">
        <v>35</v>
      </c>
      <c r="J2" s="127" t="s">
        <v>116</v>
      </c>
      <c r="K2" s="127" t="s">
        <v>117</v>
      </c>
      <c r="L2" s="127" t="s">
        <v>126</v>
      </c>
      <c r="M2" s="133" t="s">
        <v>119</v>
      </c>
      <c r="N2" s="133" t="s">
        <v>120</v>
      </c>
      <c r="O2" s="135" t="s">
        <v>123</v>
      </c>
      <c r="P2" s="135" t="s">
        <v>124</v>
      </c>
    </row>
    <row r="3" spans="2:16" ht="15.75">
      <c r="E3" s="8"/>
      <c r="F3" s="8"/>
      <c r="G3" s="8"/>
      <c r="I3" s="125">
        <v>41820</v>
      </c>
      <c r="J3" s="126">
        <v>17982.1708</v>
      </c>
      <c r="K3" s="128">
        <v>146.0025</v>
      </c>
      <c r="L3" s="128"/>
      <c r="M3" s="131">
        <v>46406.5</v>
      </c>
      <c r="N3" s="131">
        <v>36.94</v>
      </c>
      <c r="O3" s="131">
        <v>1394.3</v>
      </c>
      <c r="P3" s="131"/>
    </row>
    <row r="4" spans="2:16">
      <c r="B4" s="74"/>
      <c r="I4" s="119">
        <v>41790</v>
      </c>
      <c r="J4" s="120">
        <v>14000.2523</v>
      </c>
      <c r="K4" s="129">
        <v>179.7602</v>
      </c>
      <c r="L4" s="128"/>
      <c r="M4" s="131">
        <v>45419.5</v>
      </c>
      <c r="N4" s="131">
        <v>36.28</v>
      </c>
      <c r="O4" s="131">
        <v>810.9</v>
      </c>
      <c r="P4" s="131"/>
    </row>
    <row r="5" spans="2:16">
      <c r="I5" s="119">
        <v>41759</v>
      </c>
      <c r="J5" s="120">
        <v>9441.4302000000007</v>
      </c>
      <c r="K5" s="129">
        <v>158.01599999999999</v>
      </c>
      <c r="L5" s="128"/>
      <c r="M5" s="131">
        <v>44501.8</v>
      </c>
      <c r="N5" s="131">
        <v>35.9</v>
      </c>
      <c r="O5" s="131">
        <v>479.8</v>
      </c>
      <c r="P5" s="131"/>
    </row>
    <row r="6" spans="2:16" ht="15" customHeight="1">
      <c r="I6" s="119">
        <v>41729</v>
      </c>
      <c r="J6" s="120">
        <v>7176.7</v>
      </c>
      <c r="K6" s="129">
        <v>161.5</v>
      </c>
      <c r="L6" s="128"/>
      <c r="M6" s="131">
        <v>42978.6</v>
      </c>
      <c r="N6" s="131">
        <v>34.700000000000003</v>
      </c>
      <c r="O6" s="131">
        <v>279.3</v>
      </c>
      <c r="P6" s="136">
        <f t="shared" ref="P6" si="0">O6*100</f>
        <v>27930</v>
      </c>
    </row>
    <row r="7" spans="2:16">
      <c r="I7" s="119">
        <v>41698</v>
      </c>
      <c r="J7" s="120">
        <v>4156.2464</v>
      </c>
      <c r="K7" s="129">
        <v>136.90389999999999</v>
      </c>
      <c r="L7" s="128">
        <v>226.3</v>
      </c>
      <c r="M7" s="131">
        <v>41923.800000000003</v>
      </c>
      <c r="N7" s="131">
        <v>33.94</v>
      </c>
      <c r="O7" s="131">
        <v>134</v>
      </c>
      <c r="P7" s="136"/>
    </row>
    <row r="8" spans="2:16">
      <c r="I8" s="119">
        <v>41639</v>
      </c>
      <c r="J8" s="120">
        <v>14248.525299999999</v>
      </c>
      <c r="K8" s="129">
        <v>21.2316</v>
      </c>
      <c r="L8" s="128">
        <v>1111.7</v>
      </c>
      <c r="M8" s="131">
        <v>40161.1</v>
      </c>
      <c r="N8" s="131">
        <v>32.700000000000003</v>
      </c>
      <c r="O8" s="131"/>
      <c r="P8" s="136">
        <v>20010</v>
      </c>
    </row>
    <row r="9" spans="2:16">
      <c r="I9" s="119">
        <v>41608</v>
      </c>
      <c r="J9" s="120">
        <v>11858.0774</v>
      </c>
      <c r="K9" s="129">
        <v>15.2537</v>
      </c>
      <c r="L9" s="128">
        <v>335.2</v>
      </c>
      <c r="M9" s="131">
        <v>38687.800000000003</v>
      </c>
      <c r="N9" s="131">
        <v>31.6</v>
      </c>
      <c r="O9" s="131"/>
      <c r="P9" s="136"/>
    </row>
    <row r="10" spans="2:16">
      <c r="I10" s="119">
        <v>41578</v>
      </c>
      <c r="J10" s="120">
        <v>10617.266</v>
      </c>
      <c r="K10" s="129">
        <v>13.7151</v>
      </c>
      <c r="L10" s="128">
        <v>230.3</v>
      </c>
      <c r="M10" s="131">
        <v>37940.6</v>
      </c>
      <c r="N10" s="131">
        <v>31.2</v>
      </c>
      <c r="O10" s="131"/>
      <c r="P10" s="136"/>
    </row>
    <row r="11" spans="2:16">
      <c r="I11" s="119">
        <v>41547</v>
      </c>
      <c r="J11" s="120">
        <v>9404.1836000000003</v>
      </c>
      <c r="K11" s="129">
        <v>9.3699999999999992</v>
      </c>
      <c r="L11" s="128">
        <v>347.8</v>
      </c>
      <c r="M11" s="131">
        <v>36759.800000000003</v>
      </c>
      <c r="N11" s="131">
        <v>30.47</v>
      </c>
      <c r="O11" s="131"/>
      <c r="P11" s="136">
        <v>15769.999999999998</v>
      </c>
    </row>
    <row r="12" spans="2:16">
      <c r="I12" s="119">
        <v>41517</v>
      </c>
      <c r="J12" s="120">
        <v>8211.0764999999992</v>
      </c>
      <c r="K12" s="129">
        <v>4.5747</v>
      </c>
      <c r="L12" s="128">
        <v>215.6</v>
      </c>
      <c r="M12" s="131">
        <v>35129</v>
      </c>
      <c r="N12" s="131">
        <v>29.4</v>
      </c>
      <c r="O12" s="131"/>
      <c r="P12" s="136"/>
    </row>
    <row r="13" spans="2:16">
      <c r="I13" s="119">
        <v>41486</v>
      </c>
      <c r="J13" s="120">
        <v>6987.058</v>
      </c>
      <c r="K13" s="129">
        <v>-1.2089000000000001</v>
      </c>
      <c r="L13" s="128">
        <v>217.7</v>
      </c>
      <c r="M13" s="131">
        <v>33373.9</v>
      </c>
      <c r="N13" s="131">
        <v>28.16</v>
      </c>
      <c r="O13" s="131"/>
      <c r="P13" s="136"/>
    </row>
    <row r="14" spans="2:16">
      <c r="I14" s="119">
        <v>41455</v>
      </c>
      <c r="J14" s="120">
        <v>5789.4312</v>
      </c>
      <c r="K14" s="129">
        <v>-5.6936999999999998</v>
      </c>
      <c r="L14" s="128">
        <v>470.1</v>
      </c>
      <c r="M14" s="131">
        <v>31887</v>
      </c>
      <c r="N14" s="131">
        <v>27.1</v>
      </c>
      <c r="O14" s="131"/>
      <c r="P14" s="136">
        <v>12610</v>
      </c>
    </row>
    <row r="15" spans="2:16">
      <c r="I15" s="119">
        <v>41425</v>
      </c>
      <c r="J15" s="120">
        <v>4376.4119000000001</v>
      </c>
      <c r="K15" s="129">
        <v>-9.9749999999999996</v>
      </c>
      <c r="L15" s="128">
        <v>173.9</v>
      </c>
      <c r="M15" s="131">
        <v>30437.3</v>
      </c>
      <c r="N15" s="131">
        <v>26.1</v>
      </c>
      <c r="O15" s="131"/>
      <c r="P15" s="136"/>
    </row>
    <row r="16" spans="2:16">
      <c r="I16" s="119">
        <v>41394</v>
      </c>
      <c r="J16" s="120">
        <v>3450.8</v>
      </c>
      <c r="K16" s="129">
        <v>-8.1999999999999993</v>
      </c>
      <c r="L16" s="128">
        <v>164.5</v>
      </c>
      <c r="M16" s="131">
        <v>28874.3</v>
      </c>
      <c r="N16" s="131">
        <v>25</v>
      </c>
      <c r="O16" s="131"/>
      <c r="P16" s="136"/>
    </row>
    <row r="17" spans="1:16">
      <c r="I17" s="119">
        <v>41364</v>
      </c>
      <c r="J17" s="120">
        <v>2566.3000000000002</v>
      </c>
      <c r="K17" s="129">
        <v>10.4</v>
      </c>
      <c r="L17" s="128">
        <v>488</v>
      </c>
      <c r="M17" s="131">
        <v>27726.7</v>
      </c>
      <c r="N17" s="131">
        <v>24.2</v>
      </c>
      <c r="O17" s="131"/>
      <c r="P17" s="136">
        <v>9020</v>
      </c>
    </row>
    <row r="18" spans="1:16">
      <c r="I18" s="119">
        <v>41333</v>
      </c>
      <c r="J18" s="120">
        <v>1681.2208000000001</v>
      </c>
      <c r="K18" s="129">
        <v>27.23</v>
      </c>
      <c r="L18" s="128"/>
      <c r="M18" s="131">
        <v>25991.599999999999</v>
      </c>
      <c r="N18" s="131">
        <v>23</v>
      </c>
      <c r="O18" s="131"/>
      <c r="P18" s="136"/>
    </row>
    <row r="19" spans="1:16">
      <c r="I19" s="119">
        <v>41274</v>
      </c>
      <c r="J19" s="120">
        <v>11777.5</v>
      </c>
      <c r="K19" s="129">
        <v>41</v>
      </c>
      <c r="L19" s="128"/>
      <c r="M19" s="131">
        <v>24588</v>
      </c>
      <c r="N19" s="131">
        <v>21.9</v>
      </c>
      <c r="O19" s="131"/>
      <c r="P19" s="136">
        <v>6833</v>
      </c>
    </row>
    <row r="20" spans="1:16">
      <c r="I20" s="119">
        <v>41243</v>
      </c>
      <c r="J20" s="120">
        <v>10310.6</v>
      </c>
      <c r="K20" s="129">
        <v>36.799999999999997</v>
      </c>
      <c r="L20" s="128"/>
      <c r="M20" s="131">
        <v>23280.3</v>
      </c>
      <c r="N20" s="131">
        <v>20.9</v>
      </c>
      <c r="O20" s="131"/>
      <c r="P20" s="136"/>
    </row>
    <row r="21" spans="1:16">
      <c r="I21" s="119">
        <v>41213</v>
      </c>
      <c r="J21" s="120">
        <v>9355.7999999999993</v>
      </c>
      <c r="K21" s="129">
        <v>36.700000000000003</v>
      </c>
      <c r="L21" s="128"/>
      <c r="M21" s="131">
        <v>22048.6</v>
      </c>
      <c r="N21" s="131">
        <v>20</v>
      </c>
      <c r="O21" s="131"/>
      <c r="P21" s="136"/>
    </row>
    <row r="22" spans="1:16">
      <c r="I22" s="119">
        <v>41182</v>
      </c>
      <c r="J22" s="120">
        <v>8616.2999999999993</v>
      </c>
      <c r="K22" s="129">
        <v>37.5</v>
      </c>
      <c r="L22" s="128"/>
      <c r="M22" s="131">
        <v>21241.5</v>
      </c>
      <c r="N22" s="131">
        <v>19</v>
      </c>
      <c r="O22" s="131"/>
      <c r="P22" s="136">
        <v>4370</v>
      </c>
    </row>
    <row r="23" spans="1:16">
      <c r="A23" s="5"/>
      <c r="I23" s="119">
        <v>41152</v>
      </c>
      <c r="J23" s="120">
        <v>7868</v>
      </c>
      <c r="K23" s="129">
        <v>40.5</v>
      </c>
      <c r="L23" s="128"/>
      <c r="M23" s="131">
        <v>20263.900000000001</v>
      </c>
      <c r="N23" s="131">
        <v>18.7</v>
      </c>
      <c r="O23" s="131"/>
      <c r="P23" s="136"/>
    </row>
    <row r="24" spans="1:16">
      <c r="I24" s="119">
        <v>41121</v>
      </c>
      <c r="J24" s="120">
        <v>7086.2</v>
      </c>
      <c r="K24" s="129">
        <v>44.1</v>
      </c>
      <c r="L24" s="128"/>
      <c r="M24" s="131">
        <v>19255.7</v>
      </c>
      <c r="N24" s="131">
        <v>18</v>
      </c>
      <c r="O24" s="131"/>
      <c r="P24" s="136"/>
    </row>
    <row r="25" spans="1:16">
      <c r="I25" s="119">
        <v>41090</v>
      </c>
      <c r="J25" s="120">
        <v>6317.5</v>
      </c>
      <c r="K25" s="129">
        <v>30.8</v>
      </c>
      <c r="L25" s="128"/>
      <c r="M25" s="131">
        <v>18376.099999999999</v>
      </c>
      <c r="N25" s="131">
        <v>17.3</v>
      </c>
      <c r="O25" s="131"/>
      <c r="P25" s="136">
        <v>2770</v>
      </c>
    </row>
    <row r="26" spans="1:16">
      <c r="I26" s="119">
        <v>41060</v>
      </c>
      <c r="J26" s="120">
        <v>5000.6000000000004</v>
      </c>
      <c r="K26" s="129">
        <v>44.2</v>
      </c>
      <c r="L26" s="128"/>
      <c r="M26" s="131">
        <v>17575.3</v>
      </c>
      <c r="N26" s="131">
        <v>16.7</v>
      </c>
      <c r="O26" s="131"/>
      <c r="P26" s="136"/>
    </row>
    <row r="27" spans="1:16">
      <c r="I27" s="119">
        <v>41029</v>
      </c>
      <c r="J27" s="120">
        <v>3903.7</v>
      </c>
      <c r="K27" s="129">
        <v>57.8</v>
      </c>
      <c r="L27" s="128"/>
      <c r="M27" s="131">
        <v>16667.5</v>
      </c>
      <c r="N27" s="131">
        <v>16</v>
      </c>
      <c r="O27" s="131"/>
      <c r="P27" s="136"/>
    </row>
    <row r="28" spans="1:16">
      <c r="I28" s="119">
        <v>40999</v>
      </c>
      <c r="J28" s="120">
        <v>3024.5</v>
      </c>
      <c r="K28" s="129">
        <v>99.1</v>
      </c>
      <c r="L28" s="128"/>
      <c r="M28" s="131">
        <v>15897.1</v>
      </c>
      <c r="N28" s="131">
        <v>15.4</v>
      </c>
      <c r="O28" s="131"/>
      <c r="P28" s="136">
        <v>1780</v>
      </c>
    </row>
    <row r="29" spans="1:16">
      <c r="I29" s="119">
        <v>40968</v>
      </c>
      <c r="J29" s="120">
        <v>1281</v>
      </c>
      <c r="K29" s="129">
        <v>38.9</v>
      </c>
      <c r="L29" s="128"/>
      <c r="M29" s="131">
        <v>15206</v>
      </c>
      <c r="N29" s="131">
        <v>14.9</v>
      </c>
      <c r="O29" s="131"/>
      <c r="P29" s="136"/>
    </row>
    <row r="30" spans="1:16">
      <c r="I30" s="119">
        <v>40939</v>
      </c>
      <c r="J30" s="120">
        <v>553.60230000000001</v>
      </c>
      <c r="K30" s="129">
        <v>17.325600000000001</v>
      </c>
      <c r="L30" s="128"/>
      <c r="M30" s="131">
        <v>14391.9</v>
      </c>
      <c r="N30" s="131">
        <v>14.3</v>
      </c>
      <c r="O30" s="131"/>
      <c r="P30" s="136"/>
    </row>
    <row r="31" spans="1:16">
      <c r="I31" s="119">
        <v>40908</v>
      </c>
      <c r="J31" s="120">
        <v>6962.9</v>
      </c>
      <c r="K31" s="129">
        <v>5.2</v>
      </c>
      <c r="L31" s="128"/>
      <c r="M31" s="131">
        <v>13660</v>
      </c>
      <c r="N31" s="131">
        <v>13.7</v>
      </c>
      <c r="O31" s="131"/>
      <c r="P31" s="136">
        <v>1040</v>
      </c>
    </row>
    <row r="32" spans="1:16">
      <c r="I32" s="119">
        <v>40877</v>
      </c>
      <c r="J32" s="120">
        <v>6271.1</v>
      </c>
      <c r="K32" s="129">
        <v>10.3</v>
      </c>
      <c r="L32" s="128"/>
      <c r="M32" s="131">
        <v>12842.4</v>
      </c>
      <c r="N32" s="131">
        <v>13</v>
      </c>
      <c r="O32" s="131"/>
      <c r="P32" s="136"/>
    </row>
    <row r="33" spans="9:16">
      <c r="I33" s="119">
        <v>40847</v>
      </c>
      <c r="J33" s="120">
        <v>5718.9</v>
      </c>
      <c r="K33" s="129">
        <v>14</v>
      </c>
      <c r="L33" s="128"/>
      <c r="M33" s="131"/>
      <c r="N33" s="131">
        <v>12.2</v>
      </c>
      <c r="O33" s="131"/>
      <c r="P33" s="136"/>
    </row>
    <row r="34" spans="9:16">
      <c r="I34" s="119">
        <v>40816</v>
      </c>
      <c r="J34" s="120">
        <v>5262.6</v>
      </c>
      <c r="K34" s="129">
        <v>24.2</v>
      </c>
      <c r="L34" s="128"/>
      <c r="M34" s="131"/>
      <c r="N34" s="131">
        <v>11.5</v>
      </c>
      <c r="O34" s="131"/>
      <c r="P34" s="136">
        <v>450</v>
      </c>
    </row>
    <row r="35" spans="9:16">
      <c r="I35" s="119">
        <v>40786</v>
      </c>
      <c r="J35" s="120">
        <v>4823.8999999999996</v>
      </c>
      <c r="K35" s="129">
        <v>37.5</v>
      </c>
      <c r="L35" s="128"/>
      <c r="M35" s="131"/>
      <c r="N35" s="131">
        <v>10.8</v>
      </c>
      <c r="O35" s="131"/>
      <c r="P35" s="136"/>
    </row>
    <row r="36" spans="9:16">
      <c r="I36" s="119">
        <v>40755</v>
      </c>
      <c r="J36" s="120">
        <v>4219.1000000000004</v>
      </c>
      <c r="K36" s="129">
        <v>45.3</v>
      </c>
      <c r="L36" s="128"/>
      <c r="M36" s="131"/>
      <c r="N36" s="131">
        <v>10</v>
      </c>
      <c r="O36" s="131"/>
      <c r="P36" s="136"/>
    </row>
    <row r="37" spans="9:16">
      <c r="I37" s="119">
        <v>40724</v>
      </c>
      <c r="J37" s="120">
        <v>4106.7</v>
      </c>
      <c r="K37" s="129">
        <v>68.099999999999994</v>
      </c>
      <c r="L37" s="128"/>
      <c r="M37" s="131"/>
      <c r="N37" s="131">
        <v>9.4</v>
      </c>
      <c r="O37" s="131"/>
      <c r="P37" s="136">
        <v>220.00000000000003</v>
      </c>
    </row>
    <row r="38" spans="9:16">
      <c r="I38" s="119">
        <v>40694</v>
      </c>
      <c r="J38" s="120">
        <v>2884.3</v>
      </c>
      <c r="K38" s="129">
        <v>44.4</v>
      </c>
      <c r="L38" s="128"/>
      <c r="M38" s="131"/>
      <c r="N38" s="131">
        <v>8.6999999999999993</v>
      </c>
      <c r="O38" s="131"/>
      <c r="P38" s="136"/>
    </row>
    <row r="39" spans="9:16">
      <c r="I39" s="119">
        <v>40663</v>
      </c>
      <c r="J39" s="120">
        <v>2026.9</v>
      </c>
      <c r="K39" s="129">
        <v>27.3</v>
      </c>
      <c r="L39" s="128"/>
      <c r="M39" s="131"/>
      <c r="N39" s="131">
        <v>8.1</v>
      </c>
      <c r="O39" s="131"/>
      <c r="P39" s="136"/>
    </row>
    <row r="40" spans="9:16">
      <c r="I40" s="119">
        <v>40633</v>
      </c>
      <c r="J40" s="120">
        <v>1359.1</v>
      </c>
      <c r="K40" s="129">
        <v>27.1</v>
      </c>
      <c r="L40" s="128"/>
      <c r="M40" s="131"/>
      <c r="N40" s="131">
        <v>7.5</v>
      </c>
      <c r="O40" s="131"/>
      <c r="P40" s="136">
        <v>80</v>
      </c>
    </row>
    <row r="41" spans="9:16">
      <c r="I41" s="119">
        <v>40602</v>
      </c>
      <c r="J41" s="120">
        <v>842.5</v>
      </c>
      <c r="K41" s="129">
        <v>18.5</v>
      </c>
      <c r="L41" s="128"/>
      <c r="M41" s="131"/>
      <c r="N41" s="131">
        <v>7</v>
      </c>
      <c r="O41" s="131"/>
      <c r="P41" s="136"/>
    </row>
    <row r="42" spans="9:16">
      <c r="I42" s="119">
        <v>40574</v>
      </c>
      <c r="J42" s="120">
        <v>442.87740000000002</v>
      </c>
      <c r="K42" s="129">
        <v>19.7546</v>
      </c>
      <c r="L42" s="128"/>
      <c r="M42" s="131"/>
      <c r="N42" s="131">
        <v>6.4</v>
      </c>
      <c r="O42" s="131"/>
      <c r="P42" s="136"/>
    </row>
    <row r="43" spans="9:16">
      <c r="I43" s="119">
        <v>40543</v>
      </c>
      <c r="J43" s="120">
        <v>6593</v>
      </c>
      <c r="K43" s="129">
        <v>4.5999999999999996</v>
      </c>
      <c r="L43" s="128"/>
      <c r="M43" s="131"/>
      <c r="N43" s="131"/>
      <c r="O43" s="131"/>
      <c r="P43" s="136">
        <v>20</v>
      </c>
    </row>
    <row r="44" spans="9:16">
      <c r="I44" s="119">
        <v>40512</v>
      </c>
      <c r="J44" s="120">
        <v>5701.9</v>
      </c>
      <c r="K44" s="129">
        <v>-1</v>
      </c>
      <c r="L44" s="128"/>
      <c r="M44" s="131"/>
      <c r="N44" s="131"/>
      <c r="O44" s="131"/>
      <c r="P44" s="136"/>
    </row>
    <row r="45" spans="9:16">
      <c r="I45" s="119">
        <v>40482</v>
      </c>
      <c r="J45" s="120">
        <v>5070.6000000000004</v>
      </c>
      <c r="K45" s="129">
        <v>-3.6</v>
      </c>
      <c r="L45" s="128"/>
      <c r="M45" s="131"/>
      <c r="N45" s="131"/>
      <c r="O45" s="131"/>
      <c r="P45" s="136"/>
    </row>
    <row r="46" spans="9:16">
      <c r="I46" s="119">
        <v>40451</v>
      </c>
      <c r="J46" s="120">
        <v>4298.8999999999996</v>
      </c>
      <c r="K46" s="129">
        <v>-10.3</v>
      </c>
      <c r="L46" s="128"/>
      <c r="M46" s="131"/>
      <c r="N46" s="131"/>
      <c r="O46" s="131"/>
      <c r="P46" s="136"/>
    </row>
    <row r="47" spans="9:16">
      <c r="I47" s="119">
        <v>40421</v>
      </c>
      <c r="J47" s="120">
        <v>3539.1</v>
      </c>
      <c r="K47" s="129">
        <v>-16.399999999999999</v>
      </c>
      <c r="L47" s="128"/>
      <c r="M47" s="132"/>
      <c r="N47" s="132"/>
      <c r="O47" s="131"/>
      <c r="P47" s="136"/>
    </row>
    <row r="48" spans="9:16">
      <c r="I48" s="119">
        <v>40390</v>
      </c>
      <c r="J48" s="120">
        <v>1084.5999999999999</v>
      </c>
      <c r="K48" s="129">
        <v>-34.1</v>
      </c>
      <c r="L48" s="128"/>
      <c r="M48" s="132"/>
      <c r="N48" s="132"/>
      <c r="O48" s="131"/>
      <c r="P48" s="136"/>
    </row>
    <row r="49" spans="1:16">
      <c r="I49" s="119">
        <v>40359</v>
      </c>
      <c r="J49" s="120">
        <v>917.1</v>
      </c>
      <c r="K49" s="129">
        <v>-40.6</v>
      </c>
      <c r="L49" s="128"/>
      <c r="M49" s="132"/>
      <c r="N49" s="132"/>
      <c r="O49" s="131"/>
      <c r="P49" s="136"/>
    </row>
    <row r="50" spans="1:16">
      <c r="I50" s="119">
        <v>40329</v>
      </c>
      <c r="J50" s="120">
        <v>744.4</v>
      </c>
      <c r="K50" s="129">
        <v>-45.8</v>
      </c>
      <c r="L50" s="128"/>
      <c r="M50" s="132"/>
      <c r="N50" s="132"/>
      <c r="O50" s="131"/>
      <c r="P50" s="136"/>
    </row>
    <row r="51" spans="1:16">
      <c r="I51" s="119">
        <v>40298</v>
      </c>
      <c r="J51" s="120">
        <v>1003.2</v>
      </c>
      <c r="K51" s="129">
        <v>-40.6</v>
      </c>
      <c r="L51" s="128"/>
      <c r="M51" s="132"/>
      <c r="N51" s="132"/>
      <c r="O51" s="131"/>
      <c r="P51" s="136"/>
    </row>
    <row r="52" spans="1:16">
      <c r="I52" s="119">
        <v>40268</v>
      </c>
      <c r="J52" s="120">
        <v>460.4</v>
      </c>
      <c r="K52" s="129">
        <v>-41.3</v>
      </c>
      <c r="L52" s="128"/>
      <c r="M52" s="132"/>
      <c r="N52" s="132"/>
      <c r="O52" s="131"/>
      <c r="P52" s="136"/>
    </row>
    <row r="53" spans="1:16">
      <c r="I53" s="119">
        <v>40237</v>
      </c>
      <c r="J53" s="120">
        <v>255.4</v>
      </c>
      <c r="K53" s="129">
        <v>-19</v>
      </c>
      <c r="L53" s="128"/>
      <c r="M53" s="132"/>
      <c r="N53" s="132"/>
      <c r="O53" s="131"/>
      <c r="P53" s="136"/>
    </row>
    <row r="54" spans="1:16">
      <c r="I54" s="119">
        <v>40209</v>
      </c>
      <c r="J54" s="120">
        <v>120.3706</v>
      </c>
      <c r="K54" s="129">
        <v>13.2098</v>
      </c>
      <c r="L54" s="128"/>
      <c r="M54" s="132"/>
      <c r="N54" s="132"/>
      <c r="O54" s="131"/>
      <c r="P54" s="136"/>
    </row>
    <row r="55" spans="1:16">
      <c r="I55" s="119">
        <v>40178</v>
      </c>
      <c r="J55" s="120">
        <v>3021.58</v>
      </c>
      <c r="K55" s="129">
        <v>102.2</v>
      </c>
      <c r="L55" s="128"/>
      <c r="M55" s="132"/>
      <c r="N55" s="132"/>
      <c r="O55" s="131"/>
      <c r="P55" s="136"/>
    </row>
    <row r="56" spans="1:16">
      <c r="I56" s="119">
        <v>40147</v>
      </c>
      <c r="J56" s="120">
        <v>2750.11</v>
      </c>
      <c r="K56" s="129">
        <v>112.8</v>
      </c>
      <c r="L56" s="128"/>
      <c r="M56" s="132"/>
      <c r="N56" s="132"/>
      <c r="O56" s="131"/>
      <c r="P56" s="136"/>
    </row>
    <row r="57" spans="1:16">
      <c r="I57" s="119">
        <v>40117</v>
      </c>
      <c r="J57" s="120">
        <v>2596.33</v>
      </c>
      <c r="K57" s="129">
        <v>123.5</v>
      </c>
      <c r="L57" s="128"/>
      <c r="M57" s="132"/>
      <c r="N57" s="132"/>
      <c r="O57" s="131"/>
      <c r="P57" s="136"/>
    </row>
    <row r="58" spans="1:16">
      <c r="I58" s="119">
        <v>40086</v>
      </c>
      <c r="J58" s="120">
        <v>2475.7399999999998</v>
      </c>
      <c r="K58" s="129">
        <v>136.1</v>
      </c>
      <c r="L58" s="128"/>
      <c r="M58" s="132"/>
      <c r="N58" s="132"/>
      <c r="O58" s="131"/>
      <c r="P58" s="136"/>
    </row>
    <row r="59" spans="1:16">
      <c r="I59" s="119">
        <v>40056</v>
      </c>
      <c r="J59" s="120">
        <v>2343</v>
      </c>
      <c r="K59" s="129">
        <v>147.4</v>
      </c>
      <c r="L59" s="128"/>
      <c r="M59" s="132"/>
      <c r="N59" s="132"/>
      <c r="O59" s="131"/>
      <c r="P59" s="136"/>
    </row>
    <row r="60" spans="1:16">
      <c r="I60" s="119">
        <v>40025</v>
      </c>
      <c r="J60" s="120">
        <v>2233.3000000000002</v>
      </c>
      <c r="K60" s="129">
        <v>159.1</v>
      </c>
      <c r="L60" s="128"/>
      <c r="M60" s="132"/>
      <c r="N60" s="132"/>
      <c r="O60" s="131"/>
      <c r="P60" s="136"/>
    </row>
    <row r="61" spans="1:16">
      <c r="I61" s="119">
        <v>39994</v>
      </c>
      <c r="J61" s="120">
        <v>2153.73</v>
      </c>
      <c r="K61" s="129">
        <v>193.7</v>
      </c>
      <c r="L61" s="128"/>
      <c r="M61" s="132"/>
      <c r="N61" s="132"/>
      <c r="O61" s="131"/>
      <c r="P61" s="136"/>
    </row>
    <row r="62" spans="1:16">
      <c r="I62" s="119">
        <v>39964</v>
      </c>
      <c r="J62" s="120">
        <v>2018.61</v>
      </c>
      <c r="K62" s="129">
        <v>306</v>
      </c>
      <c r="L62" s="128"/>
      <c r="M62" s="132"/>
      <c r="N62" s="132"/>
      <c r="O62" s="131"/>
      <c r="P62" s="136"/>
    </row>
    <row r="64" spans="1:16" ht="15.75">
      <c r="A64" s="5" t="s">
        <v>127</v>
      </c>
      <c r="B64" s="10"/>
      <c r="C64" s="10"/>
      <c r="I64" s="123"/>
    </row>
  </sheetData>
  <mergeCells count="3">
    <mergeCell ref="J1:K1"/>
    <mergeCell ref="M1:N1"/>
    <mergeCell ref="O1:P1"/>
  </mergeCells>
  <phoneticPr fontId="73"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8"/>
  <sheetViews>
    <sheetView topLeftCell="A16" workbookViewId="0">
      <selection activeCell="A8" sqref="A8:L8"/>
    </sheetView>
  </sheetViews>
  <sheetFormatPr defaultRowHeight="12"/>
  <cols>
    <col min="1" max="1" width="9.75" style="85" customWidth="1"/>
    <col min="2" max="59" width="9" style="85"/>
    <col min="60" max="16384" width="9" style="84"/>
  </cols>
  <sheetData>
    <row r="1" spans="1:29" s="87" customFormat="1" ht="15.75">
      <c r="A1" s="83"/>
      <c r="B1" s="83"/>
      <c r="C1" s="83"/>
      <c r="D1" s="83"/>
      <c r="E1" s="83"/>
      <c r="F1" s="83"/>
      <c r="G1" s="83"/>
      <c r="H1" s="83"/>
      <c r="I1" s="83"/>
      <c r="J1" s="83"/>
      <c r="K1" s="83"/>
      <c r="L1" s="83"/>
      <c r="M1" s="83"/>
      <c r="N1" s="89"/>
      <c r="O1" s="89"/>
      <c r="P1" s="89"/>
      <c r="Q1" s="89"/>
      <c r="R1" s="89"/>
      <c r="S1" s="89"/>
      <c r="T1" s="89"/>
      <c r="U1" s="89"/>
      <c r="V1" s="89"/>
      <c r="W1" s="89"/>
      <c r="X1" s="89"/>
      <c r="Y1" s="89"/>
      <c r="Z1" s="88"/>
      <c r="AA1" s="88"/>
      <c r="AB1" s="88"/>
      <c r="AC1" s="88"/>
    </row>
    <row r="2" spans="1:29" s="87" customFormat="1" ht="15.75">
      <c r="A2" s="83"/>
      <c r="B2" s="83"/>
      <c r="C2" s="83"/>
      <c r="D2" s="83"/>
      <c r="E2" s="83"/>
      <c r="F2" s="83"/>
      <c r="G2" s="83"/>
      <c r="H2" s="83"/>
      <c r="I2" s="83"/>
      <c r="J2" s="83"/>
      <c r="K2" s="83"/>
      <c r="L2" s="83"/>
      <c r="M2" s="83"/>
      <c r="N2" s="89"/>
      <c r="O2" s="89"/>
      <c r="P2" s="89"/>
      <c r="Q2" s="89"/>
      <c r="R2" s="89"/>
      <c r="S2" s="89"/>
      <c r="T2" s="89"/>
      <c r="U2" s="89"/>
      <c r="V2" s="89"/>
      <c r="W2" s="89"/>
      <c r="X2" s="89"/>
      <c r="Y2" s="89"/>
      <c r="Z2" s="88"/>
      <c r="AA2" s="88"/>
      <c r="AB2" s="88"/>
      <c r="AC2" s="88"/>
    </row>
    <row r="3" spans="1:29" ht="14.25" customHeight="1"/>
    <row r="4" spans="1:29" ht="24.75" customHeight="1" thickBot="1">
      <c r="A4" s="209" t="s">
        <v>219</v>
      </c>
      <c r="B4" s="210"/>
      <c r="C4" s="210"/>
      <c r="D4" s="210"/>
      <c r="E4" s="210"/>
      <c r="F4" s="210"/>
      <c r="G4" s="210"/>
      <c r="H4" s="210"/>
      <c r="I4" s="210"/>
      <c r="J4" s="210"/>
      <c r="K4" s="210"/>
      <c r="L4" s="211"/>
    </row>
    <row r="5" spans="1:29" s="86" customFormat="1" ht="15" thickBot="1">
      <c r="A5" s="203" t="s">
        <v>371</v>
      </c>
      <c r="B5" s="204"/>
      <c r="C5" s="204"/>
      <c r="D5" s="204"/>
      <c r="E5" s="204"/>
      <c r="F5" s="204"/>
      <c r="G5" s="204"/>
      <c r="H5" s="204"/>
      <c r="I5" s="204"/>
      <c r="J5" s="204"/>
      <c r="K5" s="204"/>
      <c r="L5" s="205"/>
    </row>
    <row r="6" spans="1:29" s="86" customFormat="1" ht="113.25" customHeight="1" thickBot="1">
      <c r="A6" s="206" t="s">
        <v>372</v>
      </c>
      <c r="B6" s="207"/>
      <c r="C6" s="207"/>
      <c r="D6" s="207"/>
      <c r="E6" s="207"/>
      <c r="F6" s="207"/>
      <c r="G6" s="207"/>
      <c r="H6" s="207"/>
      <c r="I6" s="207"/>
      <c r="J6" s="207"/>
      <c r="K6" s="207"/>
      <c r="L6" s="208"/>
    </row>
    <row r="7" spans="1:29" s="86" customFormat="1" ht="15" thickBot="1">
      <c r="A7" s="203" t="s">
        <v>414</v>
      </c>
      <c r="B7" s="204"/>
      <c r="C7" s="204"/>
      <c r="D7" s="204"/>
      <c r="E7" s="204"/>
      <c r="F7" s="204"/>
      <c r="G7" s="204"/>
      <c r="H7" s="204"/>
      <c r="I7" s="204"/>
      <c r="J7" s="204"/>
      <c r="K7" s="204"/>
      <c r="L7" s="205"/>
    </row>
    <row r="8" spans="1:29" s="86" customFormat="1" ht="99" customHeight="1" thickBot="1">
      <c r="A8" s="206" t="s">
        <v>415</v>
      </c>
      <c r="B8" s="207"/>
      <c r="C8" s="207"/>
      <c r="D8" s="207"/>
      <c r="E8" s="207"/>
      <c r="F8" s="207"/>
      <c r="G8" s="207"/>
      <c r="H8" s="207"/>
      <c r="I8" s="207"/>
      <c r="J8" s="207"/>
      <c r="K8" s="207"/>
      <c r="L8" s="208"/>
    </row>
    <row r="9" spans="1:29" s="86" customFormat="1" ht="15" customHeight="1" thickBot="1">
      <c r="A9" s="203" t="s">
        <v>380</v>
      </c>
      <c r="B9" s="204"/>
      <c r="C9" s="204"/>
      <c r="D9" s="204"/>
      <c r="E9" s="204"/>
      <c r="F9" s="204"/>
      <c r="G9" s="204"/>
      <c r="H9" s="204"/>
      <c r="I9" s="204"/>
      <c r="J9" s="204"/>
      <c r="K9" s="204"/>
      <c r="L9" s="205"/>
    </row>
    <row r="10" spans="1:29" s="86" customFormat="1" ht="66.75" customHeight="1" thickBot="1">
      <c r="A10" s="206" t="s">
        <v>390</v>
      </c>
      <c r="B10" s="207"/>
      <c r="C10" s="207"/>
      <c r="D10" s="207"/>
      <c r="E10" s="207"/>
      <c r="F10" s="207"/>
      <c r="G10" s="207"/>
      <c r="H10" s="207"/>
      <c r="I10" s="207"/>
      <c r="J10" s="207"/>
      <c r="K10" s="207"/>
      <c r="L10" s="208"/>
      <c r="N10" s="146"/>
    </row>
    <row r="11" spans="1:29" s="86" customFormat="1" ht="15" thickBot="1">
      <c r="A11" s="203" t="s">
        <v>389</v>
      </c>
      <c r="B11" s="204"/>
      <c r="C11" s="204"/>
      <c r="D11" s="204"/>
      <c r="E11" s="204"/>
      <c r="F11" s="204"/>
      <c r="G11" s="204"/>
      <c r="H11" s="204"/>
      <c r="I11" s="204"/>
      <c r="J11" s="204"/>
      <c r="K11" s="204"/>
      <c r="L11" s="205"/>
    </row>
    <row r="12" spans="1:29" s="86" customFormat="1" ht="73.5" customHeight="1" thickBot="1">
      <c r="A12" s="206" t="s">
        <v>391</v>
      </c>
      <c r="B12" s="207"/>
      <c r="C12" s="207"/>
      <c r="D12" s="207"/>
      <c r="E12" s="207"/>
      <c r="F12" s="207"/>
      <c r="G12" s="207"/>
      <c r="H12" s="207"/>
      <c r="I12" s="207"/>
      <c r="J12" s="207"/>
      <c r="K12" s="207"/>
      <c r="L12" s="208"/>
    </row>
    <row r="13" spans="1:29" s="86" customFormat="1" ht="15" thickBot="1">
      <c r="A13" s="203" t="s">
        <v>394</v>
      </c>
      <c r="B13" s="204"/>
      <c r="C13" s="204"/>
      <c r="D13" s="204"/>
      <c r="E13" s="204"/>
      <c r="F13" s="204"/>
      <c r="G13" s="204"/>
      <c r="H13" s="204"/>
      <c r="I13" s="204"/>
      <c r="J13" s="204"/>
      <c r="K13" s="204"/>
      <c r="L13" s="205"/>
    </row>
    <row r="14" spans="1:29" s="86" customFormat="1" ht="45" customHeight="1" thickBot="1">
      <c r="A14" s="213" t="s">
        <v>395</v>
      </c>
      <c r="B14" s="214"/>
      <c r="C14" s="214"/>
      <c r="D14" s="214"/>
      <c r="E14" s="214"/>
      <c r="F14" s="214"/>
      <c r="G14" s="214"/>
      <c r="H14" s="214"/>
      <c r="I14" s="214"/>
      <c r="J14" s="214"/>
      <c r="K14" s="214"/>
      <c r="L14" s="215"/>
    </row>
    <row r="15" spans="1:29" ht="13.5" thickBot="1">
      <c r="A15" s="203" t="s">
        <v>396</v>
      </c>
      <c r="B15" s="204"/>
      <c r="C15" s="204"/>
      <c r="D15" s="204"/>
      <c r="E15" s="204"/>
      <c r="F15" s="204"/>
      <c r="G15" s="204"/>
      <c r="H15" s="204"/>
      <c r="I15" s="204"/>
      <c r="J15" s="204"/>
      <c r="K15" s="204"/>
      <c r="L15" s="205"/>
    </row>
    <row r="16" spans="1:29" ht="90" customHeight="1" thickBot="1">
      <c r="A16" s="206" t="s">
        <v>397</v>
      </c>
      <c r="B16" s="207"/>
      <c r="C16" s="207"/>
      <c r="D16" s="207"/>
      <c r="E16" s="207"/>
      <c r="F16" s="207"/>
      <c r="G16" s="207"/>
      <c r="H16" s="207"/>
      <c r="I16" s="207"/>
      <c r="J16" s="207"/>
      <c r="K16" s="207"/>
      <c r="L16" s="208"/>
    </row>
    <row r="17" spans="1:12" ht="16.5" customHeight="1" thickBot="1">
      <c r="A17" s="203" t="s">
        <v>408</v>
      </c>
      <c r="B17" s="204"/>
      <c r="C17" s="204"/>
      <c r="D17" s="204"/>
      <c r="E17" s="204"/>
      <c r="F17" s="204"/>
      <c r="G17" s="204"/>
      <c r="H17" s="204"/>
      <c r="I17" s="204"/>
      <c r="J17" s="204"/>
      <c r="K17" s="204"/>
      <c r="L17" s="205"/>
    </row>
    <row r="18" spans="1:12" ht="135.75" customHeight="1" thickBot="1">
      <c r="A18" s="206" t="s">
        <v>409</v>
      </c>
      <c r="B18" s="207"/>
      <c r="C18" s="207"/>
      <c r="D18" s="207"/>
      <c r="E18" s="207"/>
      <c r="F18" s="207"/>
      <c r="G18" s="207"/>
      <c r="H18" s="207"/>
      <c r="I18" s="207"/>
      <c r="J18" s="207"/>
      <c r="K18" s="207"/>
      <c r="L18" s="208"/>
    </row>
    <row r="19" spans="1:12" s="86" customFormat="1" ht="14.25">
      <c r="A19" s="212"/>
      <c r="B19" s="212"/>
      <c r="C19" s="212"/>
      <c r="D19" s="212"/>
      <c r="E19" s="212"/>
      <c r="F19" s="212"/>
      <c r="G19" s="212"/>
      <c r="H19" s="212"/>
      <c r="I19" s="212"/>
      <c r="J19" s="212"/>
      <c r="K19" s="212"/>
      <c r="L19" s="212"/>
    </row>
    <row r="20" spans="1:12" s="86" customFormat="1" ht="20.25" customHeight="1" thickBot="1">
      <c r="A20" s="209" t="s">
        <v>217</v>
      </c>
      <c r="B20" s="210"/>
      <c r="C20" s="210"/>
      <c r="D20" s="210"/>
      <c r="E20" s="210"/>
      <c r="F20" s="210"/>
      <c r="G20" s="210"/>
      <c r="H20" s="210"/>
      <c r="I20" s="210"/>
      <c r="J20" s="210"/>
      <c r="K20" s="210"/>
      <c r="L20" s="211"/>
    </row>
    <row r="21" spans="1:12" ht="13.5" thickBot="1">
      <c r="A21" s="203" t="s">
        <v>428</v>
      </c>
      <c r="B21" s="204"/>
      <c r="C21" s="204"/>
      <c r="D21" s="204"/>
      <c r="E21" s="204"/>
      <c r="F21" s="204"/>
      <c r="G21" s="204"/>
      <c r="H21" s="204"/>
      <c r="I21" s="204"/>
      <c r="J21" s="204"/>
      <c r="K21" s="204"/>
      <c r="L21" s="205"/>
    </row>
    <row r="22" spans="1:12" ht="38.25" customHeight="1" thickBot="1">
      <c r="A22" s="206" t="s">
        <v>429</v>
      </c>
      <c r="B22" s="207"/>
      <c r="C22" s="207"/>
      <c r="D22" s="207"/>
      <c r="E22" s="207"/>
      <c r="F22" s="207"/>
      <c r="G22" s="207"/>
      <c r="H22" s="207"/>
      <c r="I22" s="207"/>
      <c r="J22" s="207"/>
      <c r="K22" s="207"/>
      <c r="L22" s="208"/>
    </row>
    <row r="23" spans="1:12" ht="16.5" customHeight="1" thickBot="1">
      <c r="A23" s="203" t="s">
        <v>430</v>
      </c>
      <c r="B23" s="204"/>
      <c r="C23" s="204"/>
      <c r="D23" s="204"/>
      <c r="E23" s="204"/>
      <c r="F23" s="204"/>
      <c r="G23" s="204"/>
      <c r="H23" s="204"/>
      <c r="I23" s="204"/>
      <c r="J23" s="204"/>
      <c r="K23" s="204"/>
      <c r="L23" s="205"/>
    </row>
    <row r="24" spans="1:12" ht="85.5" customHeight="1" thickBot="1">
      <c r="A24" s="206" t="s">
        <v>431</v>
      </c>
      <c r="B24" s="207"/>
      <c r="C24" s="207"/>
      <c r="D24" s="207"/>
      <c r="E24" s="207"/>
      <c r="F24" s="207"/>
      <c r="G24" s="207"/>
      <c r="H24" s="207"/>
      <c r="I24" s="207"/>
      <c r="J24" s="207"/>
      <c r="K24" s="207"/>
      <c r="L24" s="208"/>
    </row>
    <row r="25" spans="1:12" ht="17.25" customHeight="1" thickBot="1">
      <c r="A25" s="203" t="s">
        <v>432</v>
      </c>
      <c r="B25" s="204"/>
      <c r="C25" s="204"/>
      <c r="D25" s="204"/>
      <c r="E25" s="204"/>
      <c r="F25" s="204"/>
      <c r="G25" s="204"/>
      <c r="H25" s="204"/>
      <c r="I25" s="204"/>
      <c r="J25" s="204"/>
      <c r="K25" s="204"/>
      <c r="L25" s="205"/>
    </row>
    <row r="26" spans="1:12" ht="60.75" customHeight="1" thickBot="1">
      <c r="A26" s="206" t="s">
        <v>433</v>
      </c>
      <c r="B26" s="207"/>
      <c r="C26" s="207"/>
      <c r="D26" s="207"/>
      <c r="E26" s="207"/>
      <c r="F26" s="207"/>
      <c r="G26" s="207"/>
      <c r="H26" s="207"/>
      <c r="I26" s="207"/>
      <c r="J26" s="207"/>
      <c r="K26" s="207"/>
      <c r="L26" s="208"/>
    </row>
    <row r="27" spans="1:12" ht="12.75">
      <c r="A27" s="114"/>
      <c r="B27" s="115"/>
      <c r="C27" s="115"/>
      <c r="D27" s="115"/>
      <c r="E27" s="115"/>
      <c r="F27" s="115"/>
      <c r="G27" s="115"/>
      <c r="H27" s="115"/>
      <c r="I27" s="115"/>
      <c r="J27" s="115"/>
      <c r="K27" s="115"/>
      <c r="L27" s="115"/>
    </row>
    <row r="28" spans="1:12">
      <c r="A28" s="116" t="s">
        <v>50</v>
      </c>
      <c r="B28" s="117"/>
      <c r="C28" s="117"/>
    </row>
  </sheetData>
  <mergeCells count="23">
    <mergeCell ref="A4:L4"/>
    <mergeCell ref="A19:L19"/>
    <mergeCell ref="A23:L23"/>
    <mergeCell ref="A24:L24"/>
    <mergeCell ref="A20:L20"/>
    <mergeCell ref="A7:L7"/>
    <mergeCell ref="A8:L8"/>
    <mergeCell ref="A11:L11"/>
    <mergeCell ref="A12:L12"/>
    <mergeCell ref="A21:L21"/>
    <mergeCell ref="A22:L22"/>
    <mergeCell ref="A13:L13"/>
    <mergeCell ref="A14:L14"/>
    <mergeCell ref="A5:L5"/>
    <mergeCell ref="A6:L6"/>
    <mergeCell ref="A25:L25"/>
    <mergeCell ref="A26:L26"/>
    <mergeCell ref="A9:L9"/>
    <mergeCell ref="A10:L10"/>
    <mergeCell ref="A15:L15"/>
    <mergeCell ref="A16:L16"/>
    <mergeCell ref="A17:L17"/>
    <mergeCell ref="A18:L18"/>
  </mergeCells>
  <phoneticPr fontId="4"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8"/>
  <sheetViews>
    <sheetView topLeftCell="A13" workbookViewId="0">
      <selection activeCell="A34" sqref="A34:L34"/>
    </sheetView>
  </sheetViews>
  <sheetFormatPr defaultRowHeight="12"/>
  <cols>
    <col min="1" max="1" width="9.75" style="85" customWidth="1"/>
    <col min="2" max="59" width="9" style="85"/>
    <col min="60" max="16384" width="9" style="84"/>
  </cols>
  <sheetData>
    <row r="1" spans="1:29" s="87" customFormat="1" ht="15.75">
      <c r="A1" s="83"/>
      <c r="B1" s="83"/>
      <c r="C1" s="83"/>
      <c r="D1" s="83"/>
      <c r="E1" s="83"/>
      <c r="F1" s="83"/>
      <c r="G1" s="83"/>
      <c r="H1" s="83"/>
      <c r="I1" s="83"/>
      <c r="J1" s="83"/>
      <c r="K1" s="83"/>
      <c r="L1" s="83"/>
      <c r="M1" s="83"/>
      <c r="N1" s="89"/>
      <c r="O1" s="89"/>
      <c r="P1" s="89"/>
      <c r="Q1" s="89"/>
      <c r="R1" s="89"/>
      <c r="S1" s="89"/>
      <c r="T1" s="89"/>
      <c r="U1" s="89"/>
      <c r="V1" s="89"/>
      <c r="W1" s="89"/>
      <c r="X1" s="89"/>
      <c r="Y1" s="89"/>
      <c r="Z1" s="88"/>
      <c r="AA1" s="88"/>
      <c r="AB1" s="88"/>
      <c r="AC1" s="88"/>
    </row>
    <row r="2" spans="1:29" s="87" customFormat="1" ht="15.75">
      <c r="A2" s="83"/>
      <c r="B2" s="83"/>
      <c r="C2" s="83"/>
      <c r="D2" s="83"/>
      <c r="E2" s="83"/>
      <c r="F2" s="83"/>
      <c r="G2" s="83"/>
      <c r="H2" s="83"/>
      <c r="I2" s="83"/>
      <c r="J2" s="83"/>
      <c r="K2" s="83"/>
      <c r="L2" s="83"/>
      <c r="M2" s="83"/>
      <c r="N2" s="89"/>
      <c r="O2" s="89"/>
      <c r="P2" s="89"/>
      <c r="Q2" s="89"/>
      <c r="R2" s="89"/>
      <c r="S2" s="89"/>
      <c r="T2" s="89"/>
      <c r="U2" s="89"/>
      <c r="V2" s="89"/>
      <c r="W2" s="89"/>
      <c r="X2" s="89"/>
      <c r="Y2" s="89"/>
      <c r="Z2" s="88"/>
      <c r="AA2" s="88"/>
      <c r="AB2" s="88"/>
      <c r="AC2" s="88"/>
    </row>
    <row r="3" spans="1:29" ht="14.25" customHeight="1"/>
    <row r="4" spans="1:29" ht="19.5" customHeight="1" thickBot="1">
      <c r="A4" s="209" t="s">
        <v>218</v>
      </c>
      <c r="B4" s="210"/>
      <c r="C4" s="210"/>
      <c r="D4" s="210"/>
      <c r="E4" s="210"/>
      <c r="F4" s="210"/>
      <c r="G4" s="210"/>
      <c r="H4" s="210"/>
      <c r="I4" s="210"/>
      <c r="J4" s="210"/>
      <c r="K4" s="210"/>
      <c r="L4" s="211"/>
    </row>
    <row r="5" spans="1:29" s="86" customFormat="1" ht="15" thickBot="1">
      <c r="A5" s="203" t="s">
        <v>374</v>
      </c>
      <c r="B5" s="204"/>
      <c r="C5" s="204"/>
      <c r="D5" s="204"/>
      <c r="E5" s="204"/>
      <c r="F5" s="204"/>
      <c r="G5" s="204"/>
      <c r="H5" s="204"/>
      <c r="I5" s="204"/>
      <c r="J5" s="204"/>
      <c r="K5" s="204"/>
      <c r="L5" s="205"/>
    </row>
    <row r="6" spans="1:29" s="86" customFormat="1" ht="89.25" customHeight="1" thickBot="1">
      <c r="A6" s="206" t="s">
        <v>375</v>
      </c>
      <c r="B6" s="207"/>
      <c r="C6" s="207"/>
      <c r="D6" s="207"/>
      <c r="E6" s="207"/>
      <c r="F6" s="207"/>
      <c r="G6" s="207"/>
      <c r="H6" s="207"/>
      <c r="I6" s="207"/>
      <c r="J6" s="207"/>
      <c r="K6" s="207"/>
      <c r="L6" s="208"/>
    </row>
    <row r="7" spans="1:29" s="86" customFormat="1" ht="15" thickBot="1">
      <c r="A7" s="203" t="s">
        <v>376</v>
      </c>
      <c r="B7" s="204"/>
      <c r="C7" s="204"/>
      <c r="D7" s="204"/>
      <c r="E7" s="204"/>
      <c r="F7" s="204"/>
      <c r="G7" s="204"/>
      <c r="H7" s="204"/>
      <c r="I7" s="204"/>
      <c r="J7" s="204"/>
      <c r="K7" s="204"/>
      <c r="L7" s="205"/>
    </row>
    <row r="8" spans="1:29" s="86" customFormat="1" ht="87.75" customHeight="1" thickBot="1">
      <c r="A8" s="206" t="s">
        <v>377</v>
      </c>
      <c r="B8" s="207"/>
      <c r="C8" s="207"/>
      <c r="D8" s="207"/>
      <c r="E8" s="207"/>
      <c r="F8" s="207"/>
      <c r="G8" s="207"/>
      <c r="H8" s="207"/>
      <c r="I8" s="207"/>
      <c r="J8" s="207"/>
      <c r="K8" s="207"/>
      <c r="L8" s="208"/>
    </row>
    <row r="9" spans="1:29" s="86" customFormat="1" ht="15" customHeight="1" thickBot="1">
      <c r="A9" s="203" t="s">
        <v>385</v>
      </c>
      <c r="B9" s="204"/>
      <c r="C9" s="204"/>
      <c r="D9" s="204"/>
      <c r="E9" s="204"/>
      <c r="F9" s="204"/>
      <c r="G9" s="204"/>
      <c r="H9" s="204"/>
      <c r="I9" s="204"/>
      <c r="J9" s="204"/>
      <c r="K9" s="204"/>
      <c r="L9" s="205"/>
    </row>
    <row r="10" spans="1:29" s="86" customFormat="1" ht="66.75" customHeight="1" thickBot="1">
      <c r="A10" s="206" t="s">
        <v>386</v>
      </c>
      <c r="B10" s="207"/>
      <c r="C10" s="207"/>
      <c r="D10" s="207"/>
      <c r="E10" s="207"/>
      <c r="F10" s="207"/>
      <c r="G10" s="207"/>
      <c r="H10" s="207"/>
      <c r="I10" s="207"/>
      <c r="J10" s="207"/>
      <c r="K10" s="207"/>
      <c r="L10" s="208"/>
    </row>
    <row r="11" spans="1:29" s="86" customFormat="1" ht="15" thickBot="1">
      <c r="A11" s="203" t="s">
        <v>387</v>
      </c>
      <c r="B11" s="204"/>
      <c r="C11" s="204"/>
      <c r="D11" s="204"/>
      <c r="E11" s="204"/>
      <c r="F11" s="204"/>
      <c r="G11" s="204"/>
      <c r="H11" s="204"/>
      <c r="I11" s="204"/>
      <c r="J11" s="204"/>
      <c r="K11" s="204"/>
      <c r="L11" s="205"/>
    </row>
    <row r="12" spans="1:29" s="86" customFormat="1" ht="78.75" customHeight="1" thickBot="1">
      <c r="A12" s="206" t="s">
        <v>388</v>
      </c>
      <c r="B12" s="207"/>
      <c r="C12" s="207"/>
      <c r="D12" s="207"/>
      <c r="E12" s="207"/>
      <c r="F12" s="207"/>
      <c r="G12" s="207"/>
      <c r="H12" s="207"/>
      <c r="I12" s="207"/>
      <c r="J12" s="207"/>
      <c r="K12" s="207"/>
      <c r="L12" s="208"/>
    </row>
    <row r="13" spans="1:29" ht="13.5" thickBot="1">
      <c r="A13" s="203" t="s">
        <v>398</v>
      </c>
      <c r="B13" s="204"/>
      <c r="C13" s="204"/>
      <c r="D13" s="204"/>
      <c r="E13" s="204"/>
      <c r="F13" s="204"/>
      <c r="G13" s="204"/>
      <c r="H13" s="204"/>
      <c r="I13" s="204"/>
      <c r="J13" s="204"/>
      <c r="K13" s="204"/>
      <c r="L13" s="205"/>
    </row>
    <row r="14" spans="1:29" ht="87.75" customHeight="1" thickBot="1">
      <c r="A14" s="206" t="s">
        <v>399</v>
      </c>
      <c r="B14" s="207"/>
      <c r="C14" s="207"/>
      <c r="D14" s="207"/>
      <c r="E14" s="207"/>
      <c r="F14" s="207"/>
      <c r="G14" s="207"/>
      <c r="H14" s="207"/>
      <c r="I14" s="207"/>
      <c r="J14" s="207"/>
      <c r="K14" s="207"/>
      <c r="L14" s="208"/>
    </row>
    <row r="15" spans="1:29" s="86" customFormat="1" ht="15" thickBot="1">
      <c r="A15" s="203" t="s">
        <v>402</v>
      </c>
      <c r="B15" s="204"/>
      <c r="C15" s="204"/>
      <c r="D15" s="204"/>
      <c r="E15" s="204"/>
      <c r="F15" s="204"/>
      <c r="G15" s="204"/>
      <c r="H15" s="204"/>
      <c r="I15" s="204"/>
      <c r="J15" s="204"/>
      <c r="K15" s="204"/>
      <c r="L15" s="205"/>
    </row>
    <row r="16" spans="1:29" s="86" customFormat="1" ht="74.25" customHeight="1" thickBot="1">
      <c r="A16" s="206" t="s">
        <v>403</v>
      </c>
      <c r="B16" s="207"/>
      <c r="C16" s="207"/>
      <c r="D16" s="207"/>
      <c r="E16" s="207"/>
      <c r="F16" s="207"/>
      <c r="G16" s="207"/>
      <c r="H16" s="207"/>
      <c r="I16" s="207"/>
      <c r="J16" s="207"/>
      <c r="K16" s="207"/>
      <c r="L16" s="208"/>
    </row>
    <row r="17" spans="1:15" s="86" customFormat="1" ht="15" thickBot="1">
      <c r="A17" s="203" t="s">
        <v>404</v>
      </c>
      <c r="B17" s="204"/>
      <c r="C17" s="204"/>
      <c r="D17" s="204"/>
      <c r="E17" s="204"/>
      <c r="F17" s="204"/>
      <c r="G17" s="204"/>
      <c r="H17" s="204"/>
      <c r="I17" s="204"/>
      <c r="J17" s="204"/>
      <c r="K17" s="204"/>
      <c r="L17" s="205"/>
    </row>
    <row r="18" spans="1:15" s="86" customFormat="1" ht="78" customHeight="1" thickBot="1">
      <c r="A18" s="206" t="s">
        <v>405</v>
      </c>
      <c r="B18" s="207"/>
      <c r="C18" s="207"/>
      <c r="D18" s="207"/>
      <c r="E18" s="207"/>
      <c r="F18" s="207"/>
      <c r="G18" s="207"/>
      <c r="H18" s="207"/>
      <c r="I18" s="207"/>
      <c r="J18" s="207"/>
      <c r="K18" s="207"/>
      <c r="L18" s="208"/>
    </row>
    <row r="19" spans="1:15" s="85" customFormat="1" ht="12.75">
      <c r="A19" s="212"/>
      <c r="B19" s="212"/>
      <c r="C19" s="212"/>
      <c r="D19" s="212"/>
      <c r="E19" s="212"/>
      <c r="F19" s="212"/>
      <c r="G19" s="212"/>
      <c r="H19" s="212"/>
      <c r="I19" s="212"/>
      <c r="J19" s="212"/>
      <c r="K19" s="212"/>
      <c r="L19" s="212"/>
    </row>
    <row r="20" spans="1:15" s="85" customFormat="1" ht="25.5" customHeight="1" thickBot="1">
      <c r="A20" s="209" t="s">
        <v>217</v>
      </c>
      <c r="B20" s="210"/>
      <c r="C20" s="210"/>
      <c r="D20" s="210"/>
      <c r="E20" s="210"/>
      <c r="F20" s="210"/>
      <c r="G20" s="210"/>
      <c r="H20" s="210"/>
      <c r="I20" s="210"/>
      <c r="J20" s="210"/>
      <c r="K20" s="210"/>
      <c r="L20" s="211"/>
    </row>
    <row r="21" spans="1:15" s="85" customFormat="1" ht="16.5" customHeight="1" thickBot="1">
      <c r="A21" s="203" t="s">
        <v>392</v>
      </c>
      <c r="B21" s="204"/>
      <c r="C21" s="204"/>
      <c r="D21" s="204"/>
      <c r="E21" s="204"/>
      <c r="F21" s="204"/>
      <c r="G21" s="204"/>
      <c r="H21" s="204"/>
      <c r="I21" s="204"/>
      <c r="J21" s="204"/>
      <c r="K21" s="204"/>
      <c r="L21" s="205"/>
    </row>
    <row r="22" spans="1:15" s="85" customFormat="1" ht="87" customHeight="1" thickBot="1">
      <c r="A22" s="206" t="s">
        <v>393</v>
      </c>
      <c r="B22" s="207"/>
      <c r="C22" s="207"/>
      <c r="D22" s="207"/>
      <c r="E22" s="207"/>
      <c r="F22" s="207"/>
      <c r="G22" s="207"/>
      <c r="H22" s="207"/>
      <c r="I22" s="207"/>
      <c r="J22" s="207"/>
      <c r="K22" s="207"/>
      <c r="L22" s="208"/>
      <c r="O22" s="160"/>
    </row>
    <row r="23" spans="1:15" ht="13.5" thickBot="1">
      <c r="A23" s="203" t="s">
        <v>418</v>
      </c>
      <c r="B23" s="204"/>
      <c r="C23" s="204"/>
      <c r="D23" s="204"/>
      <c r="E23" s="204"/>
      <c r="F23" s="204"/>
      <c r="G23" s="204"/>
      <c r="H23" s="204"/>
      <c r="I23" s="204"/>
      <c r="J23" s="204"/>
      <c r="K23" s="204"/>
      <c r="L23" s="205"/>
    </row>
    <row r="24" spans="1:15" ht="76.5" customHeight="1" thickBot="1">
      <c r="A24" s="206" t="s">
        <v>419</v>
      </c>
      <c r="B24" s="207"/>
      <c r="C24" s="207"/>
      <c r="D24" s="207"/>
      <c r="E24" s="207"/>
      <c r="F24" s="207"/>
      <c r="G24" s="207"/>
      <c r="H24" s="207"/>
      <c r="I24" s="207"/>
      <c r="J24" s="207"/>
      <c r="K24" s="207"/>
      <c r="L24" s="208"/>
    </row>
    <row r="25" spans="1:15" ht="13.5" thickBot="1">
      <c r="A25" s="203" t="s">
        <v>406</v>
      </c>
      <c r="B25" s="204"/>
      <c r="C25" s="204"/>
      <c r="D25" s="204"/>
      <c r="E25" s="204"/>
      <c r="F25" s="204"/>
      <c r="G25" s="204"/>
      <c r="H25" s="204"/>
      <c r="I25" s="204"/>
      <c r="J25" s="204"/>
      <c r="K25" s="204"/>
      <c r="L25" s="205"/>
    </row>
    <row r="26" spans="1:15" ht="102" customHeight="1" thickBot="1">
      <c r="A26" s="206" t="s">
        <v>407</v>
      </c>
      <c r="B26" s="207"/>
      <c r="C26" s="207"/>
      <c r="D26" s="207"/>
      <c r="E26" s="207"/>
      <c r="F26" s="207"/>
      <c r="G26" s="207"/>
      <c r="H26" s="207"/>
      <c r="I26" s="207"/>
      <c r="J26" s="207"/>
      <c r="K26" s="207"/>
      <c r="L26" s="208"/>
    </row>
    <row r="27" spans="1:15" ht="13.5" thickBot="1">
      <c r="A27" s="203" t="s">
        <v>410</v>
      </c>
      <c r="B27" s="204"/>
      <c r="C27" s="204"/>
      <c r="D27" s="204"/>
      <c r="E27" s="204"/>
      <c r="F27" s="204"/>
      <c r="G27" s="204"/>
      <c r="H27" s="204"/>
      <c r="I27" s="204"/>
      <c r="J27" s="204"/>
      <c r="K27" s="204"/>
      <c r="L27" s="205"/>
    </row>
    <row r="28" spans="1:15" ht="62.25" customHeight="1" thickBot="1">
      <c r="A28" s="206" t="s">
        <v>411</v>
      </c>
      <c r="B28" s="207"/>
      <c r="C28" s="207"/>
      <c r="D28" s="207"/>
      <c r="E28" s="207"/>
      <c r="F28" s="207"/>
      <c r="G28" s="207"/>
      <c r="H28" s="207"/>
      <c r="I28" s="207"/>
      <c r="J28" s="207"/>
      <c r="K28" s="207"/>
      <c r="L28" s="208"/>
    </row>
    <row r="29" spans="1:15" ht="14.25" customHeight="1" thickBot="1">
      <c r="A29" s="203" t="s">
        <v>412</v>
      </c>
      <c r="B29" s="204"/>
      <c r="C29" s="204"/>
      <c r="D29" s="204"/>
      <c r="E29" s="204"/>
      <c r="F29" s="204"/>
      <c r="G29" s="204"/>
      <c r="H29" s="204"/>
      <c r="I29" s="204"/>
      <c r="J29" s="204"/>
      <c r="K29" s="204"/>
      <c r="L29" s="205"/>
    </row>
    <row r="30" spans="1:15" ht="54" customHeight="1" thickBot="1">
      <c r="A30" s="206" t="s">
        <v>413</v>
      </c>
      <c r="B30" s="207"/>
      <c r="C30" s="207"/>
      <c r="D30" s="207"/>
      <c r="E30" s="207"/>
      <c r="F30" s="207"/>
      <c r="G30" s="207"/>
      <c r="H30" s="207"/>
      <c r="I30" s="207"/>
      <c r="J30" s="207"/>
      <c r="K30" s="207"/>
      <c r="L30" s="208"/>
    </row>
    <row r="31" spans="1:15" ht="13.5" thickBot="1">
      <c r="A31" s="203" t="s">
        <v>416</v>
      </c>
      <c r="B31" s="204"/>
      <c r="C31" s="204"/>
      <c r="D31" s="204"/>
      <c r="E31" s="204"/>
      <c r="F31" s="204"/>
      <c r="G31" s="204"/>
      <c r="H31" s="204"/>
      <c r="I31" s="204"/>
      <c r="J31" s="204"/>
      <c r="K31" s="204"/>
      <c r="L31" s="205"/>
    </row>
    <row r="32" spans="1:15" ht="78.75" customHeight="1" thickBot="1">
      <c r="A32" s="206" t="s">
        <v>417</v>
      </c>
      <c r="B32" s="207"/>
      <c r="C32" s="207"/>
      <c r="D32" s="207"/>
      <c r="E32" s="207"/>
      <c r="F32" s="207"/>
      <c r="G32" s="207"/>
      <c r="H32" s="207"/>
      <c r="I32" s="207"/>
      <c r="J32" s="207"/>
      <c r="K32" s="207"/>
      <c r="L32" s="208"/>
    </row>
    <row r="33" spans="1:12" ht="13.5" thickBot="1">
      <c r="A33" s="203" t="s">
        <v>424</v>
      </c>
      <c r="B33" s="204"/>
      <c r="C33" s="204"/>
      <c r="D33" s="204"/>
      <c r="E33" s="204"/>
      <c r="F33" s="204"/>
      <c r="G33" s="204"/>
      <c r="H33" s="204"/>
      <c r="I33" s="204"/>
      <c r="J33" s="204"/>
      <c r="K33" s="204"/>
      <c r="L33" s="205"/>
    </row>
    <row r="34" spans="1:12" ht="102" customHeight="1" thickBot="1">
      <c r="A34" s="206" t="s">
        <v>425</v>
      </c>
      <c r="B34" s="207"/>
      <c r="C34" s="207"/>
      <c r="D34" s="207"/>
      <c r="E34" s="207"/>
      <c r="F34" s="207"/>
      <c r="G34" s="207"/>
      <c r="H34" s="207"/>
      <c r="I34" s="207"/>
      <c r="J34" s="207"/>
      <c r="K34" s="207"/>
      <c r="L34" s="208"/>
    </row>
    <row r="35" spans="1:12" ht="12.75">
      <c r="A35" s="114"/>
      <c r="B35" s="115"/>
      <c r="C35" s="115"/>
      <c r="D35" s="115"/>
      <c r="E35" s="115"/>
      <c r="F35" s="115"/>
      <c r="G35" s="115"/>
      <c r="H35" s="115"/>
      <c r="I35" s="115"/>
      <c r="J35" s="115"/>
      <c r="K35" s="115"/>
      <c r="L35" s="115"/>
    </row>
    <row r="36" spans="1:12">
      <c r="A36" s="116" t="s">
        <v>50</v>
      </c>
      <c r="B36" s="117"/>
      <c r="C36" s="117"/>
    </row>
    <row r="38" spans="1:12">
      <c r="E38" s="160"/>
    </row>
  </sheetData>
  <mergeCells count="31">
    <mergeCell ref="A14:L14"/>
    <mergeCell ref="A15:L15"/>
    <mergeCell ref="A16:L16"/>
    <mergeCell ref="A19:L19"/>
    <mergeCell ref="A4:L4"/>
    <mergeCell ref="A5:L5"/>
    <mergeCell ref="A6:L6"/>
    <mergeCell ref="A9:L9"/>
    <mergeCell ref="A10:L10"/>
    <mergeCell ref="A7:L7"/>
    <mergeCell ref="A8:L8"/>
    <mergeCell ref="A11:L11"/>
    <mergeCell ref="A12:L12"/>
    <mergeCell ref="A13:L13"/>
    <mergeCell ref="A26:L26"/>
    <mergeCell ref="A17:L17"/>
    <mergeCell ref="A18:L18"/>
    <mergeCell ref="A27:L27"/>
    <mergeCell ref="A28:L28"/>
    <mergeCell ref="A23:L23"/>
    <mergeCell ref="A24:L24"/>
    <mergeCell ref="A25:L25"/>
    <mergeCell ref="A20:L20"/>
    <mergeCell ref="A21:L21"/>
    <mergeCell ref="A22:L22"/>
    <mergeCell ref="A31:L31"/>
    <mergeCell ref="A32:L32"/>
    <mergeCell ref="A33:L33"/>
    <mergeCell ref="A34:L34"/>
    <mergeCell ref="A29:L29"/>
    <mergeCell ref="A30:L30"/>
  </mergeCells>
  <phoneticPr fontId="97"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0"/>
  <sheetViews>
    <sheetView topLeftCell="A10" workbookViewId="0">
      <selection activeCell="N16" sqref="N16"/>
    </sheetView>
  </sheetViews>
  <sheetFormatPr defaultRowHeight="14.25"/>
  <cols>
    <col min="1" max="16384" width="9" style="86"/>
  </cols>
  <sheetData>
    <row r="1" spans="1:59" s="87" customFormat="1" ht="15.75">
      <c r="A1" s="83"/>
      <c r="B1" s="83"/>
      <c r="C1" s="83"/>
      <c r="D1" s="83"/>
      <c r="E1" s="83"/>
      <c r="F1" s="83"/>
      <c r="G1" s="83"/>
      <c r="H1" s="83"/>
      <c r="I1" s="83"/>
      <c r="J1" s="83"/>
      <c r="K1" s="83"/>
      <c r="L1" s="83"/>
      <c r="M1" s="83"/>
      <c r="N1" s="89"/>
      <c r="O1" s="89"/>
      <c r="P1" s="89"/>
      <c r="Q1" s="89"/>
      <c r="R1" s="89"/>
      <c r="S1" s="89"/>
      <c r="T1" s="89"/>
      <c r="U1" s="89"/>
      <c r="V1" s="89"/>
      <c r="W1" s="89"/>
      <c r="X1" s="89"/>
      <c r="Y1" s="89"/>
      <c r="Z1" s="88"/>
      <c r="AA1" s="88"/>
      <c r="AB1" s="88"/>
      <c r="AC1" s="88"/>
    </row>
    <row r="2" spans="1:59" s="87" customFormat="1" ht="15.75">
      <c r="A2" s="83"/>
      <c r="B2" s="83"/>
      <c r="C2" s="83"/>
      <c r="D2" s="83"/>
      <c r="E2" s="83"/>
      <c r="F2" s="83"/>
      <c r="G2" s="83"/>
      <c r="H2" s="83"/>
      <c r="I2" s="83"/>
      <c r="J2" s="83"/>
      <c r="K2" s="83"/>
      <c r="L2" s="83"/>
      <c r="M2" s="83"/>
      <c r="N2" s="89"/>
      <c r="O2" s="89"/>
      <c r="P2" s="89"/>
      <c r="Q2" s="89"/>
      <c r="R2" s="89"/>
      <c r="S2" s="89"/>
      <c r="T2" s="89"/>
      <c r="U2" s="89"/>
      <c r="V2" s="89"/>
      <c r="W2" s="89"/>
      <c r="X2" s="89"/>
      <c r="Y2" s="89"/>
      <c r="Z2" s="88"/>
      <c r="AA2" s="88"/>
      <c r="AB2" s="88"/>
      <c r="AC2" s="88"/>
    </row>
    <row r="3" spans="1:59" s="87" customFormat="1" ht="16.5" customHeight="1">
      <c r="A3" s="83"/>
      <c r="B3" s="83"/>
      <c r="C3" s="83"/>
      <c r="D3" s="83"/>
      <c r="E3" s="83"/>
      <c r="F3" s="83"/>
      <c r="G3" s="83"/>
      <c r="H3" s="83"/>
      <c r="I3" s="83"/>
      <c r="J3" s="83"/>
      <c r="K3" s="83"/>
      <c r="L3" s="83"/>
      <c r="M3" s="83"/>
      <c r="N3" s="89"/>
      <c r="O3" s="89"/>
      <c r="P3" s="89"/>
      <c r="Q3" s="89"/>
      <c r="R3" s="89"/>
      <c r="S3" s="89"/>
      <c r="T3" s="89"/>
      <c r="U3" s="89"/>
      <c r="V3" s="89"/>
      <c r="W3" s="89"/>
      <c r="X3" s="89"/>
      <c r="Y3" s="89"/>
      <c r="Z3" s="88"/>
      <c r="AA3" s="88"/>
      <c r="AB3" s="88"/>
      <c r="AC3" s="88"/>
    </row>
    <row r="4" spans="1:59" s="84" customFormat="1" thickBot="1">
      <c r="A4" s="209" t="s">
        <v>373</v>
      </c>
      <c r="B4" s="210"/>
      <c r="C4" s="210"/>
      <c r="D4" s="210"/>
      <c r="E4" s="210"/>
      <c r="F4" s="210"/>
      <c r="G4" s="210"/>
      <c r="H4" s="210"/>
      <c r="I4" s="210"/>
      <c r="J4" s="210"/>
      <c r="K4" s="210"/>
      <c r="L4" s="211"/>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15" customHeight="1" thickBot="1">
      <c r="A5" s="203" t="s">
        <v>378</v>
      </c>
      <c r="B5" s="218"/>
      <c r="C5" s="218"/>
      <c r="D5" s="218"/>
      <c r="E5" s="218"/>
      <c r="F5" s="218"/>
      <c r="G5" s="218"/>
      <c r="H5" s="218"/>
      <c r="I5" s="218"/>
      <c r="J5" s="218"/>
      <c r="K5" s="218"/>
      <c r="L5" s="219"/>
    </row>
    <row r="6" spans="1:59" ht="76.5" customHeight="1" thickBot="1">
      <c r="A6" s="206" t="s">
        <v>379</v>
      </c>
      <c r="B6" s="216"/>
      <c r="C6" s="216"/>
      <c r="D6" s="216"/>
      <c r="E6" s="216"/>
      <c r="F6" s="216"/>
      <c r="G6" s="216"/>
      <c r="H6" s="216"/>
      <c r="I6" s="216"/>
      <c r="J6" s="216"/>
      <c r="K6" s="216"/>
      <c r="L6" s="217"/>
    </row>
    <row r="7" spans="1:59" ht="15" customHeight="1" thickBot="1">
      <c r="A7" s="203" t="s">
        <v>381</v>
      </c>
      <c r="B7" s="204"/>
      <c r="C7" s="204"/>
      <c r="D7" s="204"/>
      <c r="E7" s="204"/>
      <c r="F7" s="204"/>
      <c r="G7" s="204"/>
      <c r="H7" s="204"/>
      <c r="I7" s="204"/>
      <c r="J7" s="204"/>
      <c r="K7" s="204"/>
      <c r="L7" s="205"/>
    </row>
    <row r="8" spans="1:59" ht="68.25" customHeight="1" thickBot="1">
      <c r="A8" s="206" t="s">
        <v>382</v>
      </c>
      <c r="B8" s="216"/>
      <c r="C8" s="216"/>
      <c r="D8" s="216"/>
      <c r="E8" s="216"/>
      <c r="F8" s="216"/>
      <c r="G8" s="216"/>
      <c r="H8" s="216"/>
      <c r="I8" s="216"/>
      <c r="J8" s="216"/>
      <c r="K8" s="216"/>
      <c r="L8" s="217"/>
    </row>
    <row r="9" spans="1:59" ht="15" customHeight="1" thickBot="1">
      <c r="A9" s="203" t="s">
        <v>383</v>
      </c>
      <c r="B9" s="204"/>
      <c r="C9" s="204"/>
      <c r="D9" s="204"/>
      <c r="E9" s="204"/>
      <c r="F9" s="204"/>
      <c r="G9" s="204"/>
      <c r="H9" s="204"/>
      <c r="I9" s="204"/>
      <c r="J9" s="204"/>
      <c r="K9" s="204"/>
      <c r="L9" s="205"/>
    </row>
    <row r="10" spans="1:59" ht="68.25" customHeight="1" thickBot="1">
      <c r="A10" s="206" t="s">
        <v>384</v>
      </c>
      <c r="B10" s="216"/>
      <c r="C10" s="216"/>
      <c r="D10" s="216"/>
      <c r="E10" s="216"/>
      <c r="F10" s="216"/>
      <c r="G10" s="216"/>
      <c r="H10" s="216"/>
      <c r="I10" s="216"/>
      <c r="J10" s="216"/>
      <c r="K10" s="216"/>
      <c r="L10" s="217"/>
    </row>
    <row r="11" spans="1:59" ht="15" customHeight="1" thickBot="1">
      <c r="A11" s="203" t="s">
        <v>400</v>
      </c>
      <c r="B11" s="218"/>
      <c r="C11" s="218"/>
      <c r="D11" s="218"/>
      <c r="E11" s="218"/>
      <c r="F11" s="218"/>
      <c r="G11" s="218"/>
      <c r="H11" s="218"/>
      <c r="I11" s="218"/>
      <c r="J11" s="218"/>
      <c r="K11" s="218"/>
      <c r="L11" s="219"/>
    </row>
    <row r="12" spans="1:59" ht="75" customHeight="1" thickBot="1">
      <c r="A12" s="206" t="s">
        <v>401</v>
      </c>
      <c r="B12" s="216"/>
      <c r="C12" s="216"/>
      <c r="D12" s="216"/>
      <c r="E12" s="216"/>
      <c r="F12" s="216"/>
      <c r="G12" s="216"/>
      <c r="H12" s="216"/>
      <c r="I12" s="216"/>
      <c r="J12" s="216"/>
      <c r="K12" s="216"/>
      <c r="L12" s="217"/>
    </row>
    <row r="13" spans="1:59" ht="17.25" customHeight="1" thickBot="1">
      <c r="A13" s="203" t="s">
        <v>420</v>
      </c>
      <c r="B13" s="204"/>
      <c r="C13" s="204"/>
      <c r="D13" s="204"/>
      <c r="E13" s="204"/>
      <c r="F13" s="204"/>
      <c r="G13" s="204"/>
      <c r="H13" s="204"/>
      <c r="I13" s="204"/>
      <c r="J13" s="204"/>
      <c r="K13" s="204"/>
      <c r="L13" s="205"/>
    </row>
    <row r="14" spans="1:59" ht="78.75" customHeight="1" thickBot="1">
      <c r="A14" s="206" t="s">
        <v>421</v>
      </c>
      <c r="B14" s="207"/>
      <c r="C14" s="207"/>
      <c r="D14" s="207"/>
      <c r="E14" s="207"/>
      <c r="F14" s="207"/>
      <c r="G14" s="207"/>
      <c r="H14" s="207"/>
      <c r="I14" s="207"/>
      <c r="J14" s="207"/>
      <c r="K14" s="207"/>
      <c r="L14" s="208"/>
    </row>
    <row r="15" spans="1:59" ht="19.5" customHeight="1" thickBot="1">
      <c r="A15" s="203" t="s">
        <v>422</v>
      </c>
      <c r="B15" s="204"/>
      <c r="C15" s="204"/>
      <c r="D15" s="204"/>
      <c r="E15" s="204"/>
      <c r="F15" s="204"/>
      <c r="G15" s="204"/>
      <c r="H15" s="204"/>
      <c r="I15" s="204"/>
      <c r="J15" s="204"/>
      <c r="K15" s="204"/>
      <c r="L15" s="205"/>
    </row>
    <row r="16" spans="1:59" ht="120.75" customHeight="1" thickBot="1">
      <c r="A16" s="206" t="s">
        <v>423</v>
      </c>
      <c r="B16" s="207"/>
      <c r="C16" s="207"/>
      <c r="D16" s="207"/>
      <c r="E16" s="207"/>
      <c r="F16" s="207"/>
      <c r="G16" s="207"/>
      <c r="H16" s="207"/>
      <c r="I16" s="207"/>
      <c r="J16" s="207"/>
      <c r="K16" s="207"/>
      <c r="L16" s="208"/>
    </row>
    <row r="17" spans="1:12" ht="16.5" customHeight="1" thickBot="1">
      <c r="A17" s="203" t="s">
        <v>426</v>
      </c>
      <c r="B17" s="204"/>
      <c r="C17" s="204"/>
      <c r="D17" s="204"/>
      <c r="E17" s="204"/>
      <c r="F17" s="204"/>
      <c r="G17" s="204"/>
      <c r="H17" s="204"/>
      <c r="I17" s="204"/>
      <c r="J17" s="204"/>
      <c r="K17" s="204"/>
      <c r="L17" s="205"/>
    </row>
    <row r="18" spans="1:12" ht="99" customHeight="1" thickBot="1">
      <c r="A18" s="206" t="s">
        <v>427</v>
      </c>
      <c r="B18" s="207"/>
      <c r="C18" s="207"/>
      <c r="D18" s="207"/>
      <c r="E18" s="207"/>
      <c r="F18" s="207"/>
      <c r="G18" s="207"/>
      <c r="H18" s="207"/>
      <c r="I18" s="207"/>
      <c r="J18" s="207"/>
      <c r="K18" s="207"/>
      <c r="L18" s="208"/>
    </row>
    <row r="19" spans="1:12">
      <c r="A19" s="114"/>
      <c r="B19" s="114"/>
      <c r="C19" s="114"/>
      <c r="D19" s="114"/>
      <c r="E19" s="114"/>
      <c r="F19" s="114"/>
      <c r="G19" s="114"/>
      <c r="H19" s="114"/>
      <c r="I19" s="114"/>
      <c r="J19" s="114"/>
      <c r="K19" s="114"/>
      <c r="L19" s="114"/>
    </row>
    <row r="20" spans="1:12">
      <c r="A20" s="116" t="s">
        <v>220</v>
      </c>
      <c r="B20" s="118"/>
      <c r="C20" s="118"/>
      <c r="D20" s="106"/>
      <c r="E20" s="106"/>
      <c r="F20" s="106"/>
      <c r="G20" s="106"/>
      <c r="H20" s="106"/>
      <c r="I20" s="106"/>
      <c r="J20" s="106"/>
      <c r="K20" s="106"/>
      <c r="L20" s="106"/>
    </row>
  </sheetData>
  <mergeCells count="15">
    <mergeCell ref="A9:L9"/>
    <mergeCell ref="A4:L4"/>
    <mergeCell ref="A5:L5"/>
    <mergeCell ref="A6:L6"/>
    <mergeCell ref="A7:L7"/>
    <mergeCell ref="A8:L8"/>
    <mergeCell ref="A17:L17"/>
    <mergeCell ref="A18:L18"/>
    <mergeCell ref="A16:L16"/>
    <mergeCell ref="A10:L10"/>
    <mergeCell ref="A11:L11"/>
    <mergeCell ref="A12:L12"/>
    <mergeCell ref="A13:L13"/>
    <mergeCell ref="A14:L14"/>
    <mergeCell ref="A15:L15"/>
  </mergeCells>
  <phoneticPr fontId="4"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0"/>
  <sheetViews>
    <sheetView workbookViewId="0">
      <selection activeCell="N26" sqref="N26"/>
    </sheetView>
  </sheetViews>
  <sheetFormatPr defaultRowHeight="14.25"/>
  <cols>
    <col min="1" max="16384" width="9" style="86"/>
  </cols>
  <sheetData>
    <row r="1" spans="1:59" s="87" customFormat="1" ht="15.75">
      <c r="A1" s="83"/>
      <c r="B1" s="83"/>
      <c r="C1" s="83"/>
      <c r="D1" s="83"/>
      <c r="E1" s="83"/>
      <c r="F1" s="83"/>
      <c r="G1" s="83"/>
      <c r="H1" s="83"/>
      <c r="I1" s="83"/>
      <c r="J1" s="83"/>
      <c r="K1" s="83"/>
      <c r="L1" s="83"/>
      <c r="M1" s="83"/>
      <c r="N1" s="89"/>
      <c r="O1" s="89"/>
      <c r="P1" s="89"/>
      <c r="Q1" s="89"/>
      <c r="R1" s="89"/>
      <c r="S1" s="89"/>
      <c r="T1" s="89"/>
      <c r="U1" s="89"/>
      <c r="V1" s="89"/>
      <c r="W1" s="89"/>
      <c r="X1" s="89"/>
      <c r="Y1" s="89"/>
      <c r="Z1" s="88"/>
      <c r="AA1" s="88"/>
      <c r="AB1" s="88"/>
      <c r="AC1" s="88"/>
    </row>
    <row r="2" spans="1:59" s="87" customFormat="1" ht="15.75">
      <c r="A2" s="83"/>
      <c r="B2" s="83"/>
      <c r="C2" s="83"/>
      <c r="D2" s="83"/>
      <c r="E2" s="83"/>
      <c r="F2" s="83"/>
      <c r="G2" s="83"/>
      <c r="H2" s="83"/>
      <c r="I2" s="83"/>
      <c r="J2" s="83"/>
      <c r="K2" s="83"/>
      <c r="L2" s="83"/>
      <c r="M2" s="83"/>
      <c r="N2" s="89"/>
      <c r="O2" s="89"/>
      <c r="P2" s="89"/>
      <c r="Q2" s="89"/>
      <c r="R2" s="89"/>
      <c r="S2" s="89"/>
      <c r="T2" s="89"/>
      <c r="U2" s="89"/>
      <c r="V2" s="89"/>
      <c r="W2" s="89"/>
      <c r="X2" s="89"/>
      <c r="Y2" s="89"/>
      <c r="Z2" s="88"/>
      <c r="AA2" s="88"/>
      <c r="AB2" s="88"/>
      <c r="AC2" s="88"/>
    </row>
    <row r="3" spans="1:59" s="87" customFormat="1" ht="16.5" customHeight="1">
      <c r="A3" s="83"/>
      <c r="B3" s="83"/>
      <c r="C3" s="83"/>
      <c r="D3" s="83"/>
      <c r="E3" s="83"/>
      <c r="F3" s="83"/>
      <c r="G3" s="83"/>
      <c r="H3" s="83"/>
      <c r="I3" s="83"/>
      <c r="J3" s="83"/>
      <c r="K3" s="83"/>
      <c r="L3" s="83"/>
      <c r="M3" s="83"/>
      <c r="N3" s="89"/>
      <c r="O3" s="89"/>
      <c r="P3" s="89"/>
      <c r="Q3" s="89"/>
      <c r="R3" s="89"/>
      <c r="S3" s="89"/>
      <c r="T3" s="89"/>
      <c r="U3" s="89"/>
      <c r="V3" s="89"/>
      <c r="W3" s="89"/>
      <c r="X3" s="89"/>
      <c r="Y3" s="89"/>
      <c r="Z3" s="88"/>
      <c r="AA3" s="88"/>
      <c r="AB3" s="88"/>
      <c r="AC3" s="88"/>
    </row>
    <row r="4" spans="1:59" s="84" customFormat="1" thickBot="1">
      <c r="A4" s="209" t="s">
        <v>221</v>
      </c>
      <c r="B4" s="210"/>
      <c r="C4" s="210"/>
      <c r="D4" s="210"/>
      <c r="E4" s="210"/>
      <c r="F4" s="210"/>
      <c r="G4" s="210"/>
      <c r="H4" s="210"/>
      <c r="I4" s="210"/>
      <c r="J4" s="210"/>
      <c r="K4" s="210"/>
      <c r="L4" s="211"/>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17.25" customHeight="1" thickBot="1">
      <c r="A5" s="203" t="s">
        <v>434</v>
      </c>
      <c r="B5" s="218"/>
      <c r="C5" s="218"/>
      <c r="D5" s="218"/>
      <c r="E5" s="218"/>
      <c r="F5" s="218"/>
      <c r="G5" s="218"/>
      <c r="H5" s="218"/>
      <c r="I5" s="218"/>
      <c r="J5" s="218"/>
      <c r="K5" s="218"/>
      <c r="L5" s="219"/>
    </row>
    <row r="6" spans="1:59" ht="68.25" customHeight="1" thickBot="1">
      <c r="A6" s="213" t="s">
        <v>435</v>
      </c>
      <c r="B6" s="220"/>
      <c r="C6" s="220"/>
      <c r="D6" s="220"/>
      <c r="E6" s="220"/>
      <c r="F6" s="220"/>
      <c r="G6" s="220"/>
      <c r="H6" s="220"/>
      <c r="I6" s="220"/>
      <c r="J6" s="220"/>
      <c r="K6" s="220"/>
      <c r="L6" s="221"/>
    </row>
    <row r="7" spans="1:59" ht="15" customHeight="1" thickBot="1">
      <c r="A7" s="203" t="s">
        <v>436</v>
      </c>
      <c r="B7" s="204"/>
      <c r="C7" s="204"/>
      <c r="D7" s="204"/>
      <c r="E7" s="204"/>
      <c r="F7" s="204"/>
      <c r="G7" s="204"/>
      <c r="H7" s="204"/>
      <c r="I7" s="204"/>
      <c r="J7" s="204"/>
      <c r="K7" s="204"/>
      <c r="L7" s="205"/>
    </row>
    <row r="8" spans="1:59" ht="75.75" customHeight="1" thickBot="1">
      <c r="A8" s="206" t="s">
        <v>437</v>
      </c>
      <c r="B8" s="207"/>
      <c r="C8" s="207"/>
      <c r="D8" s="207"/>
      <c r="E8" s="207"/>
      <c r="F8" s="207"/>
      <c r="G8" s="207"/>
      <c r="H8" s="207"/>
      <c r="I8" s="207"/>
      <c r="J8" s="207"/>
      <c r="K8" s="207"/>
      <c r="L8" s="208"/>
    </row>
    <row r="9" spans="1:59" ht="15" customHeight="1" thickBot="1">
      <c r="A9" s="203" t="s">
        <v>442</v>
      </c>
      <c r="B9" s="218"/>
      <c r="C9" s="218"/>
      <c r="D9" s="218"/>
      <c r="E9" s="218"/>
      <c r="F9" s="218"/>
      <c r="G9" s="218"/>
      <c r="H9" s="218"/>
      <c r="I9" s="218"/>
      <c r="J9" s="218"/>
      <c r="K9" s="218"/>
      <c r="L9" s="219"/>
    </row>
    <row r="10" spans="1:59" ht="70.5" customHeight="1" thickBot="1">
      <c r="A10" s="206" t="s">
        <v>443</v>
      </c>
      <c r="B10" s="216"/>
      <c r="C10" s="216"/>
      <c r="D10" s="216"/>
      <c r="E10" s="216"/>
      <c r="F10" s="216"/>
      <c r="G10" s="216"/>
      <c r="H10" s="216"/>
      <c r="I10" s="216"/>
      <c r="J10" s="216"/>
      <c r="K10" s="216"/>
      <c r="L10" s="217"/>
    </row>
    <row r="11" spans="1:59" ht="15" customHeight="1" thickBot="1">
      <c r="A11" s="203" t="s">
        <v>438</v>
      </c>
      <c r="B11" s="204"/>
      <c r="C11" s="204"/>
      <c r="D11" s="204"/>
      <c r="E11" s="204"/>
      <c r="F11" s="204"/>
      <c r="G11" s="204"/>
      <c r="H11" s="204"/>
      <c r="I11" s="204"/>
      <c r="J11" s="204"/>
      <c r="K11" s="204"/>
      <c r="L11" s="205"/>
    </row>
    <row r="12" spans="1:59" ht="91.5" customHeight="1" thickBot="1">
      <c r="A12" s="206" t="s">
        <v>439</v>
      </c>
      <c r="B12" s="207"/>
      <c r="C12" s="207"/>
      <c r="D12" s="207"/>
      <c r="E12" s="207"/>
      <c r="F12" s="207"/>
      <c r="G12" s="207"/>
      <c r="H12" s="207"/>
      <c r="I12" s="207"/>
      <c r="J12" s="207"/>
      <c r="K12" s="207"/>
      <c r="L12" s="208"/>
    </row>
    <row r="13" spans="1:59" ht="21.75" customHeight="1" thickBot="1">
      <c r="A13" s="203" t="s">
        <v>440</v>
      </c>
      <c r="B13" s="204"/>
      <c r="C13" s="204"/>
      <c r="D13" s="204"/>
      <c r="E13" s="204"/>
      <c r="F13" s="204"/>
      <c r="G13" s="204"/>
      <c r="H13" s="204"/>
      <c r="I13" s="204"/>
      <c r="J13" s="204"/>
      <c r="K13" s="204"/>
      <c r="L13" s="205"/>
    </row>
    <row r="14" spans="1:59" ht="33.75" customHeight="1" thickBot="1">
      <c r="A14" s="206" t="s">
        <v>441</v>
      </c>
      <c r="B14" s="207"/>
      <c r="C14" s="207"/>
      <c r="D14" s="207"/>
      <c r="E14" s="207"/>
      <c r="F14" s="207"/>
      <c r="G14" s="207"/>
      <c r="H14" s="207"/>
      <c r="I14" s="207"/>
      <c r="J14" s="207"/>
      <c r="K14" s="207"/>
      <c r="L14" s="208"/>
    </row>
    <row r="15" spans="1:59" ht="15" thickBot="1">
      <c r="A15" s="203" t="s">
        <v>444</v>
      </c>
      <c r="B15" s="204"/>
      <c r="C15" s="204"/>
      <c r="D15" s="204"/>
      <c r="E15" s="204"/>
      <c r="F15" s="204"/>
      <c r="G15" s="204"/>
      <c r="H15" s="204"/>
      <c r="I15" s="204"/>
      <c r="J15" s="204"/>
      <c r="K15" s="204"/>
      <c r="L15" s="205"/>
    </row>
    <row r="16" spans="1:59" ht="79.5" customHeight="1" thickBot="1">
      <c r="A16" s="206" t="s">
        <v>445</v>
      </c>
      <c r="B16" s="207"/>
      <c r="C16" s="207"/>
      <c r="D16" s="207"/>
      <c r="E16" s="207"/>
      <c r="F16" s="207"/>
      <c r="G16" s="207"/>
      <c r="H16" s="207"/>
      <c r="I16" s="207"/>
      <c r="J16" s="207"/>
      <c r="K16" s="207"/>
      <c r="L16" s="208"/>
    </row>
    <row r="17" spans="1:12" ht="15" thickBot="1">
      <c r="A17" s="203" t="s">
        <v>446</v>
      </c>
      <c r="B17" s="204"/>
      <c r="C17" s="204"/>
      <c r="D17" s="204"/>
      <c r="E17" s="204"/>
      <c r="F17" s="204"/>
      <c r="G17" s="204"/>
      <c r="H17" s="204"/>
      <c r="I17" s="204"/>
      <c r="J17" s="204"/>
      <c r="K17" s="204"/>
      <c r="L17" s="205"/>
    </row>
    <row r="18" spans="1:12" ht="79.5" customHeight="1" thickBot="1">
      <c r="A18" s="206" t="s">
        <v>447</v>
      </c>
      <c r="B18" s="207"/>
      <c r="C18" s="207"/>
      <c r="D18" s="207"/>
      <c r="E18" s="207"/>
      <c r="F18" s="207"/>
      <c r="G18" s="207"/>
      <c r="H18" s="207"/>
      <c r="I18" s="207"/>
      <c r="J18" s="207"/>
      <c r="K18" s="207"/>
      <c r="L18" s="208"/>
    </row>
    <row r="19" spans="1:12">
      <c r="A19" s="114"/>
      <c r="B19" s="114"/>
      <c r="C19" s="114"/>
      <c r="D19" s="114"/>
      <c r="E19" s="114"/>
      <c r="F19" s="114"/>
      <c r="G19" s="114"/>
      <c r="H19" s="114"/>
      <c r="I19" s="114"/>
      <c r="J19" s="114"/>
      <c r="K19" s="114"/>
      <c r="L19" s="114"/>
    </row>
    <row r="20" spans="1:12">
      <c r="A20" s="116" t="s">
        <v>222</v>
      </c>
      <c r="B20" s="118"/>
      <c r="C20" s="118"/>
      <c r="D20" s="106"/>
      <c r="E20" s="106"/>
      <c r="F20" s="106"/>
      <c r="G20" s="106"/>
      <c r="H20" s="106"/>
      <c r="I20" s="106"/>
      <c r="J20" s="106"/>
      <c r="K20" s="106"/>
      <c r="L20" s="106"/>
    </row>
  </sheetData>
  <mergeCells count="15">
    <mergeCell ref="A9:L9"/>
    <mergeCell ref="A10:L10"/>
    <mergeCell ref="A11:L11"/>
    <mergeCell ref="A12:L12"/>
    <mergeCell ref="A4:L4"/>
    <mergeCell ref="A7:L7"/>
    <mergeCell ref="A8:L8"/>
    <mergeCell ref="A5:L5"/>
    <mergeCell ref="A6:L6"/>
    <mergeCell ref="A13:L13"/>
    <mergeCell ref="A14:L14"/>
    <mergeCell ref="A17:L17"/>
    <mergeCell ref="A18:L18"/>
    <mergeCell ref="A16:L16"/>
    <mergeCell ref="A15:L15"/>
  </mergeCells>
  <phoneticPr fontId="4" type="noConversion"/>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workbookViewId="0">
      <selection activeCell="A7" sqref="A7"/>
    </sheetView>
  </sheetViews>
  <sheetFormatPr defaultRowHeight="12"/>
  <cols>
    <col min="1" max="2" width="9" style="108"/>
    <col min="3" max="3" width="11.625" style="109" bestFit="1" customWidth="1"/>
    <col min="4" max="4" width="13.875" style="110" customWidth="1"/>
    <col min="5" max="5" width="12.125" style="110" customWidth="1"/>
    <col min="6" max="6" width="10.25" style="110" bestFit="1" customWidth="1"/>
    <col min="7" max="7" width="9.125" style="110" bestFit="1" customWidth="1"/>
    <col min="8" max="8" width="11.375" style="110" customWidth="1"/>
    <col min="9" max="9" width="10.25" style="110" bestFit="1" customWidth="1"/>
    <col min="10" max="10" width="9.125" style="110" bestFit="1" customWidth="1"/>
    <col min="11" max="11" width="20.375" style="108" customWidth="1"/>
    <col min="12" max="16384" width="9" style="107"/>
  </cols>
  <sheetData>
    <row r="1" spans="1:11" ht="15.75" customHeight="1"/>
    <row r="2" spans="1:11" ht="15.75" customHeight="1"/>
    <row r="4" spans="1:11" ht="23.25" customHeight="1">
      <c r="A4" s="227" t="s">
        <v>202</v>
      </c>
      <c r="B4" s="228"/>
      <c r="C4" s="228"/>
      <c r="D4" s="228"/>
      <c r="E4" s="228"/>
      <c r="F4" s="228"/>
      <c r="G4" s="228"/>
      <c r="H4" s="228"/>
      <c r="I4" s="228"/>
      <c r="J4" s="228"/>
      <c r="K4" s="229"/>
    </row>
    <row r="5" spans="1:11" ht="15">
      <c r="A5" s="111"/>
      <c r="B5" s="112"/>
      <c r="C5" s="112"/>
      <c r="D5" s="112"/>
      <c r="E5" s="112" t="s">
        <v>89</v>
      </c>
      <c r="F5" s="112"/>
      <c r="G5" s="112"/>
      <c r="H5" s="112" t="s">
        <v>88</v>
      </c>
      <c r="I5" s="112"/>
      <c r="J5" s="112"/>
      <c r="K5" s="112"/>
    </row>
    <row r="6" spans="1:11" ht="12.75">
      <c r="A6" s="112" t="s">
        <v>8</v>
      </c>
      <c r="B6" s="140" t="s">
        <v>171</v>
      </c>
      <c r="C6" s="112" t="s">
        <v>86</v>
      </c>
      <c r="D6" s="112" t="s">
        <v>85</v>
      </c>
      <c r="E6" s="112" t="s">
        <v>84</v>
      </c>
      <c r="F6" s="112" t="s">
        <v>83</v>
      </c>
      <c r="G6" s="112" t="s">
        <v>82</v>
      </c>
      <c r="H6" s="112" t="s">
        <v>84</v>
      </c>
      <c r="I6" s="112" t="s">
        <v>83</v>
      </c>
      <c r="J6" s="112" t="s">
        <v>82</v>
      </c>
      <c r="K6" s="112" t="s">
        <v>81</v>
      </c>
    </row>
    <row r="7" spans="1:11" ht="18" customHeight="1">
      <c r="A7" s="152" t="s">
        <v>364</v>
      </c>
      <c r="B7" s="152" t="s">
        <v>76</v>
      </c>
      <c r="C7" s="153">
        <v>41849</v>
      </c>
      <c r="D7" s="145">
        <v>8796.7999999999993</v>
      </c>
      <c r="E7" s="145">
        <v>14272</v>
      </c>
      <c r="F7" s="145">
        <v>5463.2</v>
      </c>
      <c r="G7" s="145">
        <v>38.279147982062781</v>
      </c>
      <c r="H7" s="145">
        <v>14272</v>
      </c>
      <c r="I7" s="145">
        <v>14260</v>
      </c>
      <c r="J7" s="145">
        <v>99.915919282511211</v>
      </c>
      <c r="K7" s="152" t="s">
        <v>49</v>
      </c>
    </row>
    <row r="8" spans="1:11" ht="21" customHeight="1">
      <c r="A8" s="152" t="s">
        <v>365</v>
      </c>
      <c r="B8" s="152" t="s">
        <v>74</v>
      </c>
      <c r="C8" s="153">
        <v>41855</v>
      </c>
      <c r="D8" s="145">
        <v>4690.2</v>
      </c>
      <c r="E8" s="145">
        <v>8000</v>
      </c>
      <c r="F8" s="145">
        <v>3123.5</v>
      </c>
      <c r="G8" s="145">
        <v>39.043750000000003</v>
      </c>
      <c r="H8" s="145">
        <v>8000</v>
      </c>
      <c r="I8" s="145">
        <v>7813.7</v>
      </c>
      <c r="J8" s="145">
        <v>97.671250000000001</v>
      </c>
      <c r="K8" s="152" t="s">
        <v>49</v>
      </c>
    </row>
    <row r="9" spans="1:11" ht="21" customHeight="1">
      <c r="A9" s="152" t="s">
        <v>366</v>
      </c>
      <c r="B9" s="152" t="s">
        <v>72</v>
      </c>
      <c r="C9" s="153">
        <v>41871</v>
      </c>
      <c r="D9" s="145">
        <v>1764.7057</v>
      </c>
      <c r="E9" s="145">
        <v>17544.263999999999</v>
      </c>
      <c r="F9" s="145">
        <v>6007.5</v>
      </c>
      <c r="G9" s="145">
        <v>34.241960791287681</v>
      </c>
      <c r="H9" s="145">
        <v>17544.263999999999</v>
      </c>
      <c r="I9" s="145">
        <v>7772.2057000000004</v>
      </c>
      <c r="J9" s="145">
        <v>44.300551450890168</v>
      </c>
      <c r="K9" s="152" t="s">
        <v>48</v>
      </c>
    </row>
    <row r="10" spans="1:11" ht="20.25" customHeight="1">
      <c r="A10" s="152" t="s">
        <v>367</v>
      </c>
      <c r="B10" s="152" t="s">
        <v>66</v>
      </c>
      <c r="C10" s="153">
        <v>41892</v>
      </c>
      <c r="D10" s="145">
        <v>4279.8662999999997</v>
      </c>
      <c r="E10" s="145">
        <v>21426.5281</v>
      </c>
      <c r="F10" s="145">
        <v>9297.5375000000004</v>
      </c>
      <c r="G10" s="145">
        <v>43.39264605356199</v>
      </c>
      <c r="H10" s="145">
        <v>21426.5281</v>
      </c>
      <c r="I10" s="145">
        <v>13577.4038</v>
      </c>
      <c r="J10" s="145">
        <v>63.367260139546353</v>
      </c>
      <c r="K10" s="152" t="s">
        <v>48</v>
      </c>
    </row>
    <row r="11" spans="1:11" ht="21" customHeight="1">
      <c r="A11" s="152" t="s">
        <v>368</v>
      </c>
      <c r="B11" s="152" t="s">
        <v>70</v>
      </c>
      <c r="C11" s="153">
        <v>41898</v>
      </c>
      <c r="D11" s="145">
        <v>8488.17</v>
      </c>
      <c r="E11" s="145">
        <v>22950</v>
      </c>
      <c r="F11" s="145">
        <v>14109.4494</v>
      </c>
      <c r="G11" s="145">
        <v>61.479082352941177</v>
      </c>
      <c r="H11" s="145">
        <v>22950</v>
      </c>
      <c r="I11" s="145">
        <v>22597.6194</v>
      </c>
      <c r="J11" s="145">
        <v>98.464572549019607</v>
      </c>
      <c r="K11" s="152" t="s">
        <v>49</v>
      </c>
    </row>
    <row r="12" spans="1:11" ht="21.75" customHeight="1">
      <c r="A12" s="152" t="s">
        <v>369</v>
      </c>
      <c r="B12" s="152" t="s">
        <v>68</v>
      </c>
      <c r="C12" s="153">
        <v>41907</v>
      </c>
      <c r="D12" s="145">
        <v>283.0188</v>
      </c>
      <c r="E12" s="145">
        <v>18618.137699999999</v>
      </c>
      <c r="F12" s="145">
        <v>16000</v>
      </c>
      <c r="G12" s="145">
        <v>85.93770364046668</v>
      </c>
      <c r="H12" s="145">
        <v>18618.137699999999</v>
      </c>
      <c r="I12" s="145">
        <v>16283.0188</v>
      </c>
      <c r="J12" s="145">
        <v>87.457827750409209</v>
      </c>
      <c r="K12" s="152" t="s">
        <v>48</v>
      </c>
    </row>
    <row r="13" spans="1:11" ht="19.5" customHeight="1">
      <c r="A13" s="152" t="s">
        <v>67</v>
      </c>
      <c r="B13" s="152" t="s">
        <v>66</v>
      </c>
      <c r="C13" s="153">
        <v>41907</v>
      </c>
      <c r="D13" s="145">
        <v>1546.6618000000001</v>
      </c>
      <c r="E13" s="145">
        <v>21426.5281</v>
      </c>
      <c r="F13" s="145">
        <v>13577.4038</v>
      </c>
      <c r="G13" s="145">
        <v>63.367260139546353</v>
      </c>
      <c r="H13" s="145">
        <v>21426.5281</v>
      </c>
      <c r="I13" s="145">
        <v>15124.0656</v>
      </c>
      <c r="J13" s="145">
        <v>70.585703523288032</v>
      </c>
      <c r="K13" s="152" t="s">
        <v>48</v>
      </c>
    </row>
    <row r="14" spans="1:11" ht="21.75" customHeight="1">
      <c r="A14" s="152" t="s">
        <v>65</v>
      </c>
      <c r="B14" s="152" t="s">
        <v>64</v>
      </c>
      <c r="C14" s="153">
        <v>41911</v>
      </c>
      <c r="D14" s="145">
        <v>2672.9265</v>
      </c>
      <c r="E14" s="145">
        <v>22156.26</v>
      </c>
      <c r="F14" s="145">
        <v>7709.3627999999999</v>
      </c>
      <c r="G14" s="145">
        <v>34.795415832816552</v>
      </c>
      <c r="H14" s="145">
        <v>22156.26</v>
      </c>
      <c r="I14" s="145">
        <v>10382.2893</v>
      </c>
      <c r="J14" s="145">
        <v>46.859394590964364</v>
      </c>
      <c r="K14" s="152" t="s">
        <v>63</v>
      </c>
    </row>
    <row r="15" spans="1:11" ht="21.75" customHeight="1">
      <c r="A15" s="152" t="s">
        <v>62</v>
      </c>
      <c r="B15" s="152" t="s">
        <v>61</v>
      </c>
      <c r="C15" s="153">
        <v>41925</v>
      </c>
      <c r="D15" s="145">
        <v>4257.5129999999999</v>
      </c>
      <c r="E15" s="145">
        <v>42389.280200000001</v>
      </c>
      <c r="F15" s="145">
        <v>38131.767200000002</v>
      </c>
      <c r="G15" s="145">
        <v>89.956156415224996</v>
      </c>
      <c r="H15" s="145">
        <v>42389.280200000001</v>
      </c>
      <c r="I15" s="145">
        <v>42389.280200000001</v>
      </c>
      <c r="J15" s="145">
        <v>100.00000000000001</v>
      </c>
      <c r="K15" s="152" t="s">
        <v>48</v>
      </c>
    </row>
    <row r="16" spans="1:11" ht="26.25" customHeight="1"/>
    <row r="17" spans="1:11" ht="15">
      <c r="A17" s="230" t="s">
        <v>203</v>
      </c>
      <c r="B17" s="228"/>
      <c r="C17" s="228"/>
      <c r="D17" s="228"/>
      <c r="E17" s="228"/>
      <c r="F17" s="228"/>
      <c r="G17" s="228"/>
      <c r="H17" s="228"/>
      <c r="I17" s="228"/>
      <c r="J17" s="228"/>
      <c r="K17" s="229"/>
    </row>
    <row r="18" spans="1:11" ht="12.75">
      <c r="A18" s="112" t="s">
        <v>8</v>
      </c>
      <c r="B18" s="140" t="s">
        <v>172</v>
      </c>
      <c r="C18" s="140" t="s">
        <v>363</v>
      </c>
      <c r="D18" s="224" t="s">
        <v>184</v>
      </c>
      <c r="E18" s="225"/>
      <c r="F18" s="225"/>
      <c r="G18" s="225"/>
      <c r="H18" s="225"/>
      <c r="I18" s="225"/>
      <c r="J18" s="225"/>
      <c r="K18" s="226"/>
    </row>
    <row r="19" spans="1:11" ht="47.25" customHeight="1">
      <c r="A19" s="139" t="s">
        <v>173</v>
      </c>
      <c r="B19" s="144" t="s">
        <v>188</v>
      </c>
      <c r="C19" s="143">
        <v>41843</v>
      </c>
      <c r="D19" s="222" t="s">
        <v>212</v>
      </c>
      <c r="E19" s="223"/>
      <c r="F19" s="223"/>
      <c r="G19" s="223"/>
      <c r="H19" s="223"/>
      <c r="I19" s="223"/>
      <c r="J19" s="223"/>
      <c r="K19" s="223"/>
    </row>
    <row r="20" spans="1:11" ht="30.75" customHeight="1">
      <c r="A20" s="139" t="s">
        <v>141</v>
      </c>
      <c r="B20" s="144" t="s">
        <v>189</v>
      </c>
      <c r="C20" s="143">
        <v>41817</v>
      </c>
      <c r="D20" s="231" t="s">
        <v>211</v>
      </c>
      <c r="E20" s="232"/>
      <c r="F20" s="232"/>
      <c r="G20" s="232"/>
      <c r="H20" s="232"/>
      <c r="I20" s="232"/>
      <c r="J20" s="232"/>
      <c r="K20" s="233"/>
    </row>
    <row r="21" spans="1:11" ht="43.5" customHeight="1">
      <c r="A21" s="139" t="s">
        <v>174</v>
      </c>
      <c r="B21" s="144" t="s">
        <v>190</v>
      </c>
      <c r="C21" s="143">
        <v>41804</v>
      </c>
      <c r="D21" s="222" t="s">
        <v>210</v>
      </c>
      <c r="E21" s="223"/>
      <c r="F21" s="223"/>
      <c r="G21" s="223"/>
      <c r="H21" s="223"/>
      <c r="I21" s="223"/>
      <c r="J21" s="223"/>
      <c r="K21" s="223"/>
    </row>
    <row r="22" spans="1:11" ht="30.75" customHeight="1">
      <c r="A22" s="139" t="s">
        <v>175</v>
      </c>
      <c r="B22" s="144" t="s">
        <v>191</v>
      </c>
      <c r="C22" s="143">
        <v>41779</v>
      </c>
      <c r="D22" s="222" t="s">
        <v>209</v>
      </c>
      <c r="E22" s="223"/>
      <c r="F22" s="223"/>
      <c r="G22" s="223"/>
      <c r="H22" s="223"/>
      <c r="I22" s="223"/>
      <c r="J22" s="223"/>
      <c r="K22" s="223"/>
    </row>
    <row r="23" spans="1:11" ht="52.5" customHeight="1">
      <c r="A23" s="139" t="s">
        <v>176</v>
      </c>
      <c r="B23" s="144" t="s">
        <v>192</v>
      </c>
      <c r="C23" s="143">
        <v>41740</v>
      </c>
      <c r="D23" s="222" t="s">
        <v>208</v>
      </c>
      <c r="E23" s="223"/>
      <c r="F23" s="223"/>
      <c r="G23" s="223"/>
      <c r="H23" s="223"/>
      <c r="I23" s="223"/>
      <c r="J23" s="223"/>
      <c r="K23" s="223"/>
    </row>
    <row r="24" spans="1:11" ht="32.25" customHeight="1">
      <c r="A24" s="139" t="s">
        <v>177</v>
      </c>
      <c r="B24" s="144" t="s">
        <v>193</v>
      </c>
      <c r="C24" s="143">
        <v>41730</v>
      </c>
      <c r="D24" s="222" t="s">
        <v>207</v>
      </c>
      <c r="E24" s="223"/>
      <c r="F24" s="223"/>
      <c r="G24" s="223"/>
      <c r="H24" s="223"/>
      <c r="I24" s="223"/>
      <c r="J24" s="223"/>
      <c r="K24" s="223"/>
    </row>
    <row r="25" spans="1:11" ht="42.75" customHeight="1">
      <c r="A25" s="139" t="s">
        <v>178</v>
      </c>
      <c r="B25" s="144" t="s">
        <v>194</v>
      </c>
      <c r="C25" s="143">
        <v>41689</v>
      </c>
      <c r="D25" s="222" t="s">
        <v>213</v>
      </c>
      <c r="E25" s="223"/>
      <c r="F25" s="223"/>
      <c r="G25" s="223"/>
      <c r="H25" s="223"/>
      <c r="I25" s="223"/>
      <c r="J25" s="223"/>
      <c r="K25" s="223"/>
    </row>
    <row r="26" spans="1:11" ht="42.75" customHeight="1">
      <c r="A26" s="139" t="s">
        <v>179</v>
      </c>
      <c r="B26" s="144" t="s">
        <v>195</v>
      </c>
      <c r="C26" s="143">
        <v>41667</v>
      </c>
      <c r="D26" s="222" t="s">
        <v>206</v>
      </c>
      <c r="E26" s="223"/>
      <c r="F26" s="223"/>
      <c r="G26" s="223"/>
      <c r="H26" s="223"/>
      <c r="I26" s="223"/>
      <c r="J26" s="223"/>
      <c r="K26" s="223"/>
    </row>
    <row r="27" spans="1:11" ht="30" customHeight="1">
      <c r="A27" s="139" t="s">
        <v>69</v>
      </c>
      <c r="B27" s="144" t="s">
        <v>196</v>
      </c>
      <c r="C27" s="143">
        <v>41617</v>
      </c>
      <c r="D27" s="222" t="s">
        <v>205</v>
      </c>
      <c r="E27" s="223"/>
      <c r="F27" s="223"/>
      <c r="G27" s="223"/>
      <c r="H27" s="223"/>
      <c r="I27" s="223"/>
      <c r="J27" s="223"/>
      <c r="K27" s="223"/>
    </row>
    <row r="28" spans="1:11" ht="39.75" customHeight="1">
      <c r="A28" s="139" t="s">
        <v>180</v>
      </c>
      <c r="B28" s="144" t="s">
        <v>197</v>
      </c>
      <c r="C28" s="143">
        <v>41590</v>
      </c>
      <c r="D28" s="222" t="s">
        <v>204</v>
      </c>
      <c r="E28" s="223"/>
      <c r="F28" s="223"/>
      <c r="G28" s="223"/>
      <c r="H28" s="223"/>
      <c r="I28" s="223"/>
      <c r="J28" s="223"/>
      <c r="K28" s="223"/>
    </row>
    <row r="29" spans="1:11" ht="30.75" customHeight="1">
      <c r="A29" s="139" t="s">
        <v>181</v>
      </c>
      <c r="B29" s="144" t="s">
        <v>198</v>
      </c>
      <c r="C29" s="143">
        <v>41544</v>
      </c>
      <c r="D29" s="222" t="s">
        <v>201</v>
      </c>
      <c r="E29" s="223"/>
      <c r="F29" s="223"/>
      <c r="G29" s="223"/>
      <c r="H29" s="223"/>
      <c r="I29" s="223"/>
      <c r="J29" s="223"/>
      <c r="K29" s="223"/>
    </row>
    <row r="30" spans="1:11" ht="39.75" customHeight="1">
      <c r="A30" s="139" t="s">
        <v>153</v>
      </c>
      <c r="B30" s="144" t="s">
        <v>199</v>
      </c>
      <c r="C30" s="143">
        <v>41535</v>
      </c>
      <c r="D30" s="231" t="s">
        <v>214</v>
      </c>
      <c r="E30" s="232"/>
      <c r="F30" s="232"/>
      <c r="G30" s="232"/>
      <c r="H30" s="232"/>
      <c r="I30" s="232"/>
      <c r="J30" s="232"/>
      <c r="K30" s="233"/>
    </row>
    <row r="31" spans="1:11" ht="41.25" customHeight="1">
      <c r="A31" s="139" t="s">
        <v>182</v>
      </c>
      <c r="B31" s="144" t="s">
        <v>187</v>
      </c>
      <c r="C31" s="143">
        <v>41526</v>
      </c>
      <c r="D31" s="231" t="s">
        <v>215</v>
      </c>
      <c r="E31" s="232"/>
      <c r="F31" s="232"/>
      <c r="G31" s="232"/>
      <c r="H31" s="232"/>
      <c r="I31" s="232"/>
      <c r="J31" s="232"/>
      <c r="K31" s="233"/>
    </row>
    <row r="32" spans="1:11" ht="39.75" customHeight="1">
      <c r="A32" s="139" t="s">
        <v>183</v>
      </c>
      <c r="B32" s="144" t="s">
        <v>186</v>
      </c>
      <c r="C32" s="143">
        <v>41508</v>
      </c>
      <c r="D32" s="222" t="s">
        <v>200</v>
      </c>
      <c r="E32" s="223"/>
      <c r="F32" s="223"/>
      <c r="G32" s="223"/>
      <c r="H32" s="223"/>
      <c r="I32" s="223"/>
      <c r="J32" s="223"/>
      <c r="K32" s="223"/>
    </row>
    <row r="33" spans="1:11" ht="27.75" customHeight="1">
      <c r="A33" s="139" t="s">
        <v>151</v>
      </c>
      <c r="B33" s="144" t="s">
        <v>185</v>
      </c>
      <c r="C33" s="143">
        <v>41464</v>
      </c>
      <c r="D33" s="222" t="s">
        <v>216</v>
      </c>
      <c r="E33" s="223"/>
      <c r="F33" s="223"/>
      <c r="G33" s="223"/>
      <c r="H33" s="223"/>
      <c r="I33" s="223"/>
      <c r="J33" s="223"/>
      <c r="K33" s="223"/>
    </row>
    <row r="34" spans="1:11" ht="13.5" customHeight="1">
      <c r="A34" s="147"/>
      <c r="B34" s="148"/>
      <c r="C34" s="149"/>
      <c r="D34" s="150"/>
      <c r="E34" s="151"/>
      <c r="F34" s="151"/>
      <c r="G34" s="151"/>
      <c r="H34" s="151"/>
      <c r="I34" s="151"/>
      <c r="J34" s="151"/>
      <c r="K34" s="151"/>
    </row>
    <row r="35" spans="1:11" ht="12.75">
      <c r="A35" s="138" t="s">
        <v>115</v>
      </c>
      <c r="C35" s="142"/>
    </row>
    <row r="36" spans="1:11">
      <c r="C36" s="142"/>
    </row>
  </sheetData>
  <mergeCells count="18">
    <mergeCell ref="D33:K33"/>
    <mergeCell ref="A4:K4"/>
    <mergeCell ref="A17:K17"/>
    <mergeCell ref="D31:K31"/>
    <mergeCell ref="D28:K28"/>
    <mergeCell ref="D29:K29"/>
    <mergeCell ref="D30:K30"/>
    <mergeCell ref="D27:K27"/>
    <mergeCell ref="D24:K24"/>
    <mergeCell ref="D25:K25"/>
    <mergeCell ref="D26:K26"/>
    <mergeCell ref="D23:K23"/>
    <mergeCell ref="D20:K20"/>
    <mergeCell ref="D22:K22"/>
    <mergeCell ref="D21:K21"/>
    <mergeCell ref="D18:K18"/>
    <mergeCell ref="D19:K19"/>
    <mergeCell ref="D32:K32"/>
  </mergeCells>
  <phoneticPr fontId="4"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workbookViewId="0">
      <selection activeCell="D9" sqref="D9"/>
    </sheetView>
  </sheetViews>
  <sheetFormatPr defaultRowHeight="14.25"/>
  <cols>
    <col min="2" max="2" width="13.25" customWidth="1"/>
    <col min="3" max="3" width="1.875" customWidth="1"/>
    <col min="4" max="4" width="60.125" customWidth="1"/>
    <col min="5" max="5" width="86.75" customWidth="1"/>
  </cols>
  <sheetData>
    <row r="1" spans="1:5">
      <c r="A1" s="234"/>
      <c r="B1" s="234"/>
      <c r="C1" s="234"/>
    </row>
    <row r="2" spans="1:5">
      <c r="A2" s="234"/>
      <c r="B2" s="234"/>
      <c r="C2" s="234"/>
    </row>
    <row r="3" spans="1:5">
      <c r="A3" s="235"/>
      <c r="B3" s="235"/>
      <c r="C3" s="235"/>
    </row>
    <row r="4" spans="1:5" ht="15">
      <c r="A4" s="111" t="s">
        <v>8</v>
      </c>
      <c r="B4" s="112" t="s">
        <v>87</v>
      </c>
      <c r="C4" s="112"/>
      <c r="D4" s="140" t="s">
        <v>158</v>
      </c>
      <c r="E4" s="140" t="s">
        <v>356</v>
      </c>
    </row>
    <row r="5" spans="1:5">
      <c r="A5" s="155" t="s">
        <v>153</v>
      </c>
      <c r="B5" s="155" t="s">
        <v>159</v>
      </c>
      <c r="C5" s="154"/>
      <c r="D5" s="155" t="s">
        <v>225</v>
      </c>
      <c r="E5" s="156"/>
    </row>
    <row r="6" spans="1:5">
      <c r="A6" s="155" t="s">
        <v>146</v>
      </c>
      <c r="B6" s="155" t="s">
        <v>129</v>
      </c>
      <c r="C6" s="154"/>
      <c r="D6" s="155" t="s">
        <v>226</v>
      </c>
      <c r="E6" s="156"/>
    </row>
    <row r="7" spans="1:5">
      <c r="A7" s="155" t="s">
        <v>147</v>
      </c>
      <c r="B7" s="155" t="s">
        <v>227</v>
      </c>
      <c r="C7" s="154"/>
      <c r="D7" s="155" t="s">
        <v>228</v>
      </c>
      <c r="E7" s="156"/>
    </row>
    <row r="8" spans="1:5">
      <c r="A8" s="155" t="s">
        <v>149</v>
      </c>
      <c r="B8" s="155" t="s">
        <v>229</v>
      </c>
      <c r="C8" s="154"/>
      <c r="D8" s="155" t="s">
        <v>230</v>
      </c>
      <c r="E8" s="156"/>
    </row>
    <row r="9" spans="1:5">
      <c r="A9" s="155" t="s">
        <v>174</v>
      </c>
      <c r="B9" s="155" t="s">
        <v>231</v>
      </c>
      <c r="C9" s="154"/>
      <c r="D9" s="155" t="s">
        <v>232</v>
      </c>
      <c r="E9" s="156"/>
    </row>
    <row r="10" spans="1:5" ht="24">
      <c r="A10" s="155" t="s">
        <v>155</v>
      </c>
      <c r="B10" s="155" t="s">
        <v>233</v>
      </c>
      <c r="C10" s="154"/>
      <c r="D10" s="155" t="s">
        <v>234</v>
      </c>
      <c r="E10" s="157" t="s">
        <v>360</v>
      </c>
    </row>
    <row r="11" spans="1:5">
      <c r="A11" s="155" t="s">
        <v>156</v>
      </c>
      <c r="B11" s="155" t="s">
        <v>235</v>
      </c>
      <c r="C11" s="154"/>
      <c r="D11" s="155" t="s">
        <v>236</v>
      </c>
      <c r="E11" s="156"/>
    </row>
    <row r="12" spans="1:5">
      <c r="A12" s="155" t="s">
        <v>237</v>
      </c>
      <c r="B12" s="155" t="s">
        <v>238</v>
      </c>
      <c r="C12" s="154"/>
      <c r="D12" s="155" t="s">
        <v>239</v>
      </c>
      <c r="E12" s="156"/>
    </row>
    <row r="13" spans="1:5">
      <c r="A13" s="155" t="s">
        <v>240</v>
      </c>
      <c r="B13" s="155" t="s">
        <v>241</v>
      </c>
      <c r="C13" s="154"/>
      <c r="D13" s="155" t="s">
        <v>242</v>
      </c>
      <c r="E13" s="156"/>
    </row>
    <row r="14" spans="1:5">
      <c r="A14" s="155" t="s">
        <v>243</v>
      </c>
      <c r="B14" s="155" t="s">
        <v>244</v>
      </c>
      <c r="C14" s="154"/>
      <c r="D14" s="155" t="s">
        <v>245</v>
      </c>
      <c r="E14" s="156"/>
    </row>
    <row r="15" spans="1:5">
      <c r="A15" s="155" t="s">
        <v>246</v>
      </c>
      <c r="B15" s="155" t="s">
        <v>132</v>
      </c>
      <c r="C15" s="154"/>
      <c r="D15" s="155" t="s">
        <v>247</v>
      </c>
      <c r="E15" s="156"/>
    </row>
    <row r="16" spans="1:5">
      <c r="A16" s="155" t="s">
        <v>151</v>
      </c>
      <c r="B16" s="155" t="s">
        <v>248</v>
      </c>
      <c r="C16" s="154"/>
      <c r="D16" s="155" t="s">
        <v>249</v>
      </c>
      <c r="E16" s="156"/>
    </row>
    <row r="17" spans="1:5">
      <c r="A17" s="155" t="s">
        <v>250</v>
      </c>
      <c r="B17" s="155" t="s">
        <v>251</v>
      </c>
      <c r="C17" s="154"/>
      <c r="D17" s="155" t="s">
        <v>252</v>
      </c>
      <c r="E17" s="156"/>
    </row>
    <row r="18" spans="1:5">
      <c r="A18" s="155" t="s">
        <v>253</v>
      </c>
      <c r="B18" s="155" t="s">
        <v>254</v>
      </c>
      <c r="C18" s="154"/>
      <c r="D18" s="155" t="s">
        <v>255</v>
      </c>
      <c r="E18" s="156"/>
    </row>
    <row r="19" spans="1:5">
      <c r="A19" s="155" t="s">
        <v>256</v>
      </c>
      <c r="B19" s="155" t="s">
        <v>257</v>
      </c>
      <c r="C19" s="154"/>
      <c r="D19" s="155" t="s">
        <v>258</v>
      </c>
      <c r="E19" s="156"/>
    </row>
    <row r="20" spans="1:5">
      <c r="A20" s="155" t="s">
        <v>259</v>
      </c>
      <c r="B20" s="155" t="s">
        <v>260</v>
      </c>
      <c r="C20" s="154"/>
      <c r="D20" s="155" t="s">
        <v>261</v>
      </c>
      <c r="E20" s="156"/>
    </row>
    <row r="21" spans="1:5">
      <c r="A21" s="155" t="s">
        <v>262</v>
      </c>
      <c r="B21" s="155" t="s">
        <v>263</v>
      </c>
      <c r="C21" s="154"/>
      <c r="D21" s="155" t="s">
        <v>264</v>
      </c>
      <c r="E21" s="156"/>
    </row>
    <row r="22" spans="1:5">
      <c r="A22" s="155" t="s">
        <v>175</v>
      </c>
      <c r="B22" s="155" t="s">
        <v>265</v>
      </c>
      <c r="C22" s="154"/>
      <c r="D22" s="155" t="s">
        <v>266</v>
      </c>
      <c r="E22" s="156"/>
    </row>
    <row r="23" spans="1:5">
      <c r="A23" s="155" t="s">
        <v>69</v>
      </c>
      <c r="B23" s="155" t="s">
        <v>68</v>
      </c>
      <c r="C23" s="154"/>
      <c r="D23" s="155" t="s">
        <v>267</v>
      </c>
      <c r="E23" s="156"/>
    </row>
    <row r="24" spans="1:5" ht="24">
      <c r="A24" s="155" t="s">
        <v>65</v>
      </c>
      <c r="B24" s="155" t="s">
        <v>64</v>
      </c>
      <c r="C24" s="154"/>
      <c r="D24" s="155" t="s">
        <v>268</v>
      </c>
      <c r="E24" s="157" t="s">
        <v>362</v>
      </c>
    </row>
    <row r="25" spans="1:5">
      <c r="A25" s="155" t="s">
        <v>142</v>
      </c>
      <c r="B25" s="155" t="s">
        <v>269</v>
      </c>
      <c r="C25" s="154"/>
      <c r="D25" s="155" t="s">
        <v>270</v>
      </c>
      <c r="E25" s="156"/>
    </row>
    <row r="26" spans="1:5">
      <c r="A26" s="155" t="s">
        <v>271</v>
      </c>
      <c r="B26" s="155" t="s">
        <v>272</v>
      </c>
      <c r="C26" s="154"/>
      <c r="D26" s="155" t="s">
        <v>273</v>
      </c>
      <c r="E26" s="156"/>
    </row>
    <row r="27" spans="1:5">
      <c r="A27" s="155" t="s">
        <v>180</v>
      </c>
      <c r="B27" s="155" t="s">
        <v>274</v>
      </c>
      <c r="C27" s="154"/>
      <c r="D27" s="155" t="s">
        <v>275</v>
      </c>
      <c r="E27" s="156"/>
    </row>
    <row r="28" spans="1:5">
      <c r="A28" s="155" t="s">
        <v>276</v>
      </c>
      <c r="B28" s="155" t="s">
        <v>277</v>
      </c>
      <c r="C28" s="154"/>
      <c r="D28" s="155" t="s">
        <v>278</v>
      </c>
      <c r="E28" s="156"/>
    </row>
    <row r="29" spans="1:5">
      <c r="A29" s="155" t="s">
        <v>279</v>
      </c>
      <c r="B29" s="155" t="s">
        <v>280</v>
      </c>
      <c r="C29" s="154"/>
      <c r="D29" s="155" t="s">
        <v>281</v>
      </c>
      <c r="E29" s="156"/>
    </row>
    <row r="30" spans="1:5">
      <c r="A30" s="155" t="s">
        <v>282</v>
      </c>
      <c r="B30" s="155" t="s">
        <v>128</v>
      </c>
      <c r="C30" s="154"/>
      <c r="D30" s="155" t="s">
        <v>283</v>
      </c>
      <c r="E30" s="156"/>
    </row>
    <row r="31" spans="1:5">
      <c r="A31" s="155" t="s">
        <v>284</v>
      </c>
      <c r="B31" s="155" t="s">
        <v>285</v>
      </c>
      <c r="C31" s="154"/>
      <c r="D31" s="155" t="s">
        <v>286</v>
      </c>
      <c r="E31" s="156"/>
    </row>
    <row r="32" spans="1:5">
      <c r="A32" s="155" t="s">
        <v>287</v>
      </c>
      <c r="B32" s="155" t="s">
        <v>288</v>
      </c>
      <c r="C32" s="154"/>
      <c r="D32" s="155" t="s">
        <v>289</v>
      </c>
      <c r="E32" s="156"/>
    </row>
    <row r="33" spans="1:5">
      <c r="A33" s="155" t="s">
        <v>179</v>
      </c>
      <c r="B33" s="155" t="s">
        <v>290</v>
      </c>
      <c r="C33" s="154"/>
      <c r="D33" s="155" t="s">
        <v>291</v>
      </c>
      <c r="E33" s="156"/>
    </row>
    <row r="34" spans="1:5">
      <c r="A34" s="155" t="s">
        <v>292</v>
      </c>
      <c r="B34" s="155" t="s">
        <v>293</v>
      </c>
      <c r="C34" s="154"/>
      <c r="D34" s="155" t="s">
        <v>294</v>
      </c>
      <c r="E34" s="156"/>
    </row>
    <row r="35" spans="1:5">
      <c r="A35" s="155" t="s">
        <v>295</v>
      </c>
      <c r="B35" s="155" t="s">
        <v>133</v>
      </c>
      <c r="C35" s="154"/>
      <c r="D35" s="155" t="s">
        <v>296</v>
      </c>
      <c r="E35" s="156"/>
    </row>
    <row r="36" spans="1:5">
      <c r="A36" s="155" t="s">
        <v>177</v>
      </c>
      <c r="B36" s="155" t="s">
        <v>297</v>
      </c>
      <c r="C36" s="154"/>
      <c r="D36" s="155" t="s">
        <v>298</v>
      </c>
      <c r="E36" s="156"/>
    </row>
    <row r="37" spans="1:5">
      <c r="A37" s="155" t="s">
        <v>299</v>
      </c>
      <c r="B37" s="155" t="s">
        <v>300</v>
      </c>
      <c r="C37" s="154"/>
      <c r="D37" s="155" t="s">
        <v>301</v>
      </c>
      <c r="E37" s="156"/>
    </row>
    <row r="38" spans="1:5">
      <c r="A38" s="155" t="s">
        <v>91</v>
      </c>
      <c r="B38" s="155" t="s">
        <v>90</v>
      </c>
      <c r="C38" s="154"/>
      <c r="D38" s="155" t="s">
        <v>302</v>
      </c>
      <c r="E38" s="156"/>
    </row>
    <row r="39" spans="1:5">
      <c r="A39" s="155" t="s">
        <v>67</v>
      </c>
      <c r="B39" s="155" t="s">
        <v>66</v>
      </c>
      <c r="C39" s="154"/>
      <c r="D39" s="155" t="s">
        <v>303</v>
      </c>
      <c r="E39" s="156"/>
    </row>
    <row r="40" spans="1:5" ht="36">
      <c r="A40" s="155" t="s">
        <v>140</v>
      </c>
      <c r="B40" s="155" t="s">
        <v>304</v>
      </c>
      <c r="C40" s="154"/>
      <c r="D40" s="155" t="s">
        <v>305</v>
      </c>
      <c r="E40" s="157" t="s">
        <v>357</v>
      </c>
    </row>
    <row r="41" spans="1:5">
      <c r="A41" s="155" t="s">
        <v>152</v>
      </c>
      <c r="B41" s="155" t="s">
        <v>131</v>
      </c>
      <c r="C41" s="154"/>
      <c r="D41" s="155" t="s">
        <v>306</v>
      </c>
      <c r="E41" s="156"/>
    </row>
    <row r="42" spans="1:5">
      <c r="A42" s="155" t="s">
        <v>150</v>
      </c>
      <c r="B42" s="155" t="s">
        <v>307</v>
      </c>
      <c r="C42" s="154"/>
      <c r="D42" s="155" t="s">
        <v>308</v>
      </c>
      <c r="E42" s="156"/>
    </row>
    <row r="43" spans="1:5">
      <c r="A43" s="155" t="s">
        <v>144</v>
      </c>
      <c r="B43" s="155" t="s">
        <v>309</v>
      </c>
      <c r="C43" s="154"/>
      <c r="D43" s="155" t="s">
        <v>310</v>
      </c>
      <c r="E43" s="156"/>
    </row>
    <row r="44" spans="1:5">
      <c r="A44" s="155" t="s">
        <v>139</v>
      </c>
      <c r="B44" s="155" t="s">
        <v>311</v>
      </c>
      <c r="C44" s="154"/>
      <c r="D44" s="155" t="s">
        <v>312</v>
      </c>
      <c r="E44" s="156"/>
    </row>
    <row r="45" spans="1:5" ht="48">
      <c r="A45" s="155" t="s">
        <v>182</v>
      </c>
      <c r="B45" s="155" t="s">
        <v>313</v>
      </c>
      <c r="C45" s="154"/>
      <c r="D45" s="155" t="s">
        <v>314</v>
      </c>
      <c r="E45" s="157" t="s">
        <v>358</v>
      </c>
    </row>
    <row r="46" spans="1:5">
      <c r="A46" s="155" t="s">
        <v>94</v>
      </c>
      <c r="B46" s="155" t="s">
        <v>93</v>
      </c>
      <c r="C46" s="154"/>
      <c r="D46" s="155" t="s">
        <v>315</v>
      </c>
      <c r="E46" s="156"/>
    </row>
    <row r="47" spans="1:5">
      <c r="A47" s="155" t="s">
        <v>154</v>
      </c>
      <c r="B47" s="155" t="s">
        <v>316</v>
      </c>
      <c r="C47" s="154"/>
      <c r="D47" s="155" t="s">
        <v>317</v>
      </c>
      <c r="E47" s="156"/>
    </row>
    <row r="48" spans="1:5">
      <c r="A48" s="155" t="s">
        <v>80</v>
      </c>
      <c r="B48" s="155" t="s">
        <v>79</v>
      </c>
      <c r="C48" s="154"/>
      <c r="D48" s="155" t="s">
        <v>318</v>
      </c>
      <c r="E48" s="156"/>
    </row>
    <row r="49" spans="1:5">
      <c r="A49" s="155" t="s">
        <v>319</v>
      </c>
      <c r="B49" s="155" t="s">
        <v>79</v>
      </c>
      <c r="C49" s="154"/>
      <c r="D49" s="155" t="s">
        <v>318</v>
      </c>
      <c r="E49" s="156"/>
    </row>
    <row r="50" spans="1:5">
      <c r="A50" s="155" t="s">
        <v>75</v>
      </c>
      <c r="B50" s="155" t="s">
        <v>74</v>
      </c>
      <c r="C50" s="154"/>
      <c r="D50" s="155" t="s">
        <v>320</v>
      </c>
      <c r="E50" s="156"/>
    </row>
    <row r="51" spans="1:5">
      <c r="A51" s="155" t="s">
        <v>321</v>
      </c>
      <c r="B51" s="155" t="s">
        <v>322</v>
      </c>
      <c r="C51" s="154"/>
      <c r="D51" s="155" t="s">
        <v>323</v>
      </c>
      <c r="E51" s="156"/>
    </row>
    <row r="52" spans="1:5">
      <c r="A52" s="155" t="s">
        <v>71</v>
      </c>
      <c r="B52" s="155" t="s">
        <v>70</v>
      </c>
      <c r="C52" s="154"/>
      <c r="D52" s="155" t="s">
        <v>324</v>
      </c>
      <c r="E52" s="156"/>
    </row>
    <row r="53" spans="1:5" ht="36">
      <c r="A53" s="155" t="s">
        <v>141</v>
      </c>
      <c r="B53" s="155" t="s">
        <v>325</v>
      </c>
      <c r="C53" s="154"/>
      <c r="D53" s="155" t="s">
        <v>326</v>
      </c>
      <c r="E53" s="157" t="s">
        <v>359</v>
      </c>
    </row>
    <row r="54" spans="1:5">
      <c r="A54" s="155" t="s">
        <v>73</v>
      </c>
      <c r="B54" s="155" t="s">
        <v>72</v>
      </c>
      <c r="C54" s="154"/>
      <c r="D54" s="155" t="s">
        <v>327</v>
      </c>
      <c r="E54" s="156"/>
    </row>
    <row r="55" spans="1:5">
      <c r="A55" s="155" t="s">
        <v>143</v>
      </c>
      <c r="B55" s="155" t="s">
        <v>328</v>
      </c>
      <c r="C55" s="154"/>
      <c r="D55" s="155" t="s">
        <v>329</v>
      </c>
      <c r="E55" s="156"/>
    </row>
    <row r="56" spans="1:5">
      <c r="A56" s="155" t="s">
        <v>145</v>
      </c>
      <c r="B56" s="155" t="s">
        <v>330</v>
      </c>
      <c r="C56" s="154"/>
      <c r="D56" s="155" t="s">
        <v>331</v>
      </c>
      <c r="E56" s="156"/>
    </row>
    <row r="57" spans="1:5">
      <c r="A57" s="155" t="s">
        <v>138</v>
      </c>
      <c r="B57" s="155" t="s">
        <v>332</v>
      </c>
      <c r="C57" s="154"/>
      <c r="D57" s="155" t="s">
        <v>333</v>
      </c>
      <c r="E57" s="156"/>
    </row>
    <row r="58" spans="1:5">
      <c r="A58" s="155" t="s">
        <v>92</v>
      </c>
      <c r="B58" s="155" t="s">
        <v>334</v>
      </c>
      <c r="C58" s="154"/>
      <c r="D58" s="155" t="s">
        <v>335</v>
      </c>
      <c r="E58" s="156"/>
    </row>
    <row r="59" spans="1:5">
      <c r="A59" s="155" t="s">
        <v>148</v>
      </c>
      <c r="B59" s="155" t="s">
        <v>130</v>
      </c>
      <c r="C59" s="154"/>
      <c r="D59" s="155" t="s">
        <v>336</v>
      </c>
      <c r="E59" s="156"/>
    </row>
    <row r="60" spans="1:5">
      <c r="A60" s="155" t="s">
        <v>337</v>
      </c>
      <c r="B60" s="155" t="s">
        <v>130</v>
      </c>
      <c r="C60" s="154"/>
      <c r="D60" s="155" t="s">
        <v>336</v>
      </c>
      <c r="E60" s="156"/>
    </row>
    <row r="61" spans="1:5">
      <c r="A61" s="155" t="s">
        <v>157</v>
      </c>
      <c r="B61" s="155" t="s">
        <v>338</v>
      </c>
      <c r="C61" s="154"/>
      <c r="D61" s="155" t="s">
        <v>339</v>
      </c>
      <c r="E61" s="156"/>
    </row>
    <row r="62" spans="1:5">
      <c r="A62" s="155" t="s">
        <v>340</v>
      </c>
      <c r="B62" s="155" t="s">
        <v>341</v>
      </c>
      <c r="C62" s="154"/>
      <c r="D62" s="155" t="s">
        <v>342</v>
      </c>
      <c r="E62" s="156"/>
    </row>
    <row r="63" spans="1:5">
      <c r="A63" s="155" t="s">
        <v>343</v>
      </c>
      <c r="B63" s="155" t="s">
        <v>344</v>
      </c>
      <c r="C63" s="154"/>
      <c r="D63" s="155" t="s">
        <v>345</v>
      </c>
      <c r="E63" s="156"/>
    </row>
    <row r="64" spans="1:5">
      <c r="A64" s="155" t="s">
        <v>346</v>
      </c>
      <c r="B64" s="155" t="s">
        <v>347</v>
      </c>
      <c r="C64" s="154"/>
      <c r="D64" s="155" t="s">
        <v>342</v>
      </c>
      <c r="E64" s="156"/>
    </row>
    <row r="65" spans="1:5" ht="36">
      <c r="A65" s="155" t="s">
        <v>348</v>
      </c>
      <c r="B65" s="155" t="s">
        <v>349</v>
      </c>
      <c r="C65" s="154"/>
      <c r="D65" s="155"/>
      <c r="E65" s="157" t="s">
        <v>361</v>
      </c>
    </row>
    <row r="66" spans="1:5">
      <c r="A66" s="155" t="s">
        <v>350</v>
      </c>
      <c r="B66" s="155" t="s">
        <v>351</v>
      </c>
      <c r="C66" s="154"/>
      <c r="D66" s="155" t="s">
        <v>352</v>
      </c>
      <c r="E66" s="156"/>
    </row>
    <row r="67" spans="1:5">
      <c r="A67" s="155" t="s">
        <v>137</v>
      </c>
      <c r="B67" s="155" t="s">
        <v>353</v>
      </c>
      <c r="C67" s="154"/>
      <c r="D67" s="155" t="s">
        <v>354</v>
      </c>
      <c r="E67" s="156"/>
    </row>
    <row r="68" spans="1:5">
      <c r="A68" s="155" t="s">
        <v>78</v>
      </c>
      <c r="B68" s="155" t="s">
        <v>77</v>
      </c>
      <c r="C68" s="154"/>
      <c r="D68" s="155" t="s">
        <v>355</v>
      </c>
      <c r="E68" s="156"/>
    </row>
  </sheetData>
  <mergeCells count="1">
    <mergeCell ref="A1:C3"/>
  </mergeCells>
  <phoneticPr fontId="4" type="noConversion"/>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52"/>
  <sheetViews>
    <sheetView showGridLines="0" workbookViewId="0">
      <selection activeCell="L10" sqref="L10"/>
    </sheetView>
  </sheetViews>
  <sheetFormatPr defaultRowHeight="14.25"/>
  <cols>
    <col min="4" max="4" width="17" customWidth="1"/>
    <col min="5" max="5" width="2.75" customWidth="1"/>
    <col min="9" max="9" width="11.125" customWidth="1"/>
    <col min="10" max="10" width="8.625" customWidth="1"/>
  </cols>
  <sheetData>
    <row r="1" spans="1:10" ht="14.25" customHeight="1">
      <c r="A1" s="32"/>
      <c r="B1" s="30"/>
      <c r="C1" s="30"/>
      <c r="D1" s="30"/>
      <c r="E1" s="30"/>
      <c r="F1" s="30"/>
      <c r="G1" s="30"/>
      <c r="H1" s="30"/>
      <c r="I1" s="30"/>
      <c r="J1" s="31"/>
    </row>
    <row r="2" spans="1:10" ht="14.25" customHeight="1">
      <c r="A2" s="32"/>
      <c r="B2" s="30"/>
      <c r="C2" s="30"/>
      <c r="D2" s="30"/>
      <c r="E2" s="30"/>
      <c r="F2" s="30"/>
      <c r="G2" s="30"/>
      <c r="H2" s="30"/>
      <c r="I2" s="30"/>
      <c r="J2" s="31"/>
    </row>
    <row r="3" spans="1:10" ht="14.25" customHeight="1">
      <c r="A3" s="32"/>
      <c r="B3" s="30"/>
      <c r="C3" s="30"/>
      <c r="D3" s="30"/>
      <c r="E3" s="30"/>
      <c r="F3" s="30"/>
      <c r="G3" s="30"/>
      <c r="H3" s="30"/>
      <c r="I3" s="30"/>
      <c r="J3" s="31"/>
    </row>
    <row r="4" spans="1:10" ht="5.25" customHeight="1">
      <c r="A4" s="32"/>
      <c r="B4" s="30"/>
      <c r="C4" s="30"/>
      <c r="D4" s="30"/>
      <c r="E4" s="30"/>
      <c r="F4" s="30"/>
      <c r="G4" s="30"/>
      <c r="H4" s="30"/>
      <c r="I4" s="30"/>
      <c r="J4" s="31"/>
    </row>
    <row r="5" spans="1:10" ht="8.25" customHeight="1">
      <c r="A5" s="33"/>
      <c r="B5" s="59"/>
      <c r="C5" s="59"/>
      <c r="D5" s="59"/>
      <c r="E5" s="75"/>
      <c r="F5" s="76"/>
      <c r="G5" s="76"/>
      <c r="H5" s="76"/>
      <c r="I5" s="76"/>
      <c r="J5" s="77"/>
    </row>
    <row r="6" spans="1:10" ht="15.75" customHeight="1">
      <c r="A6" s="49"/>
      <c r="B6" s="50"/>
      <c r="C6" s="50"/>
      <c r="D6" s="50"/>
      <c r="E6" s="50"/>
      <c r="F6" s="50"/>
      <c r="G6" s="50"/>
      <c r="H6" s="50"/>
      <c r="I6" s="50"/>
      <c r="J6" s="51"/>
    </row>
    <row r="7" spans="1:10" ht="15" customHeight="1">
      <c r="A7" s="48" t="s">
        <v>15</v>
      </c>
      <c r="B7" s="52"/>
      <c r="C7" s="52"/>
      <c r="D7" s="52"/>
      <c r="E7" s="52"/>
      <c r="F7" s="52"/>
      <c r="G7" s="52"/>
      <c r="H7" s="52"/>
      <c r="I7" s="52"/>
      <c r="J7" s="53"/>
    </row>
    <row r="8" spans="1:10" ht="15" customHeight="1">
      <c r="A8" s="239" t="s">
        <v>45</v>
      </c>
      <c r="B8" s="238"/>
      <c r="C8" s="238"/>
      <c r="D8" s="238"/>
      <c r="E8" s="238"/>
      <c r="F8" s="238" t="s">
        <v>16</v>
      </c>
      <c r="G8" s="238"/>
      <c r="H8" s="238"/>
      <c r="I8" s="238"/>
      <c r="J8" s="238"/>
    </row>
    <row r="9" spans="1:10" ht="31.5" customHeight="1">
      <c r="A9" s="54" t="s">
        <v>0</v>
      </c>
      <c r="B9" s="240" t="s">
        <v>17</v>
      </c>
      <c r="C9" s="241"/>
      <c r="D9" s="241"/>
      <c r="E9" s="242"/>
      <c r="F9" s="54" t="s">
        <v>25</v>
      </c>
      <c r="G9" s="236" t="s">
        <v>18</v>
      </c>
      <c r="H9" s="236"/>
      <c r="I9" s="236"/>
      <c r="J9" s="236"/>
    </row>
    <row r="10" spans="1:10" ht="31.5" customHeight="1">
      <c r="A10" s="54" t="s">
        <v>19</v>
      </c>
      <c r="B10" s="236" t="s">
        <v>20</v>
      </c>
      <c r="C10" s="236"/>
      <c r="D10" s="236"/>
      <c r="E10" s="236"/>
      <c r="F10" s="54" t="s">
        <v>1</v>
      </c>
      <c r="G10" s="236" t="s">
        <v>13</v>
      </c>
      <c r="H10" s="236"/>
      <c r="I10" s="236"/>
      <c r="J10" s="236"/>
    </row>
    <row r="11" spans="1:10" ht="31.5" customHeight="1">
      <c r="A11" s="54" t="s">
        <v>21</v>
      </c>
      <c r="B11" s="236" t="s">
        <v>22</v>
      </c>
      <c r="C11" s="236"/>
      <c r="D11" s="236"/>
      <c r="E11" s="236"/>
      <c r="F11" s="54" t="s">
        <v>26</v>
      </c>
      <c r="G11" s="236" t="s">
        <v>14</v>
      </c>
      <c r="H11" s="236"/>
      <c r="I11" s="236"/>
      <c r="J11" s="236"/>
    </row>
    <row r="12" spans="1:10" ht="31.5" customHeight="1">
      <c r="A12" s="54" t="s">
        <v>23</v>
      </c>
      <c r="B12" s="236" t="s">
        <v>24</v>
      </c>
      <c r="C12" s="236"/>
      <c r="D12" s="236"/>
      <c r="E12" s="236"/>
      <c r="F12" s="54"/>
      <c r="G12" s="237"/>
      <c r="H12" s="237"/>
      <c r="I12" s="237"/>
      <c r="J12" s="237"/>
    </row>
    <row r="13" spans="1:10" ht="15" customHeight="1">
      <c r="A13" s="32"/>
      <c r="B13" s="30"/>
      <c r="C13" s="30"/>
      <c r="D13" s="30"/>
      <c r="E13" s="30"/>
      <c r="F13" s="30"/>
      <c r="G13" s="30"/>
      <c r="H13" s="30"/>
      <c r="I13" s="30"/>
      <c r="J13" s="31"/>
    </row>
    <row r="14" spans="1:10" ht="15" customHeight="1">
      <c r="A14" s="32"/>
      <c r="B14" s="30"/>
      <c r="C14" s="30"/>
      <c r="D14" s="30"/>
      <c r="E14" s="30"/>
      <c r="F14" s="30"/>
      <c r="G14" s="30"/>
      <c r="H14" s="30"/>
      <c r="I14" s="30"/>
      <c r="J14" s="31"/>
    </row>
    <row r="15" spans="1:10" ht="24.75" customHeight="1">
      <c r="A15" s="166"/>
      <c r="B15" s="166"/>
      <c r="C15" s="166"/>
      <c r="D15" s="166"/>
      <c r="E15" s="166"/>
      <c r="F15" s="166"/>
      <c r="G15" s="166"/>
    </row>
    <row r="16" spans="1:10" ht="12" customHeight="1">
      <c r="A16" s="166"/>
      <c r="B16" s="166"/>
      <c r="C16" s="166"/>
      <c r="D16" s="166"/>
      <c r="E16" s="166"/>
      <c r="F16" s="166"/>
      <c r="G16" s="166"/>
    </row>
    <row r="17" spans="1:7" ht="14.25" customHeight="1">
      <c r="A17" s="166"/>
      <c r="B17" s="166"/>
      <c r="C17" s="166"/>
      <c r="D17" s="166"/>
      <c r="E17" s="166"/>
      <c r="F17" s="166"/>
      <c r="G17" s="166"/>
    </row>
    <row r="18" spans="1:7" ht="14.25" customHeight="1">
      <c r="A18" s="166"/>
      <c r="B18" s="166"/>
      <c r="C18" s="166"/>
      <c r="D18" s="166"/>
      <c r="E18" s="166"/>
      <c r="F18" s="166"/>
      <c r="G18" s="166"/>
    </row>
    <row r="19" spans="1:7">
      <c r="A19" s="166"/>
      <c r="B19" s="166"/>
      <c r="C19" s="166"/>
      <c r="D19" s="166"/>
      <c r="E19" s="166"/>
      <c r="F19" s="166"/>
      <c r="G19" s="166"/>
    </row>
    <row r="20" spans="1:7" ht="6.75" customHeight="1">
      <c r="A20" s="166"/>
      <c r="B20" s="166"/>
      <c r="C20" s="166"/>
      <c r="D20" s="166"/>
      <c r="E20" s="166"/>
      <c r="F20" s="166"/>
      <c r="G20" s="166"/>
    </row>
    <row r="21" spans="1:7" ht="8.25" customHeight="1">
      <c r="A21" s="166"/>
      <c r="B21" s="166"/>
      <c r="C21" s="166"/>
      <c r="D21" s="166"/>
      <c r="E21" s="166"/>
      <c r="F21" s="166"/>
      <c r="G21" s="166"/>
    </row>
    <row r="22" spans="1:7">
      <c r="A22" s="166"/>
      <c r="B22" s="166"/>
      <c r="C22" s="166"/>
      <c r="D22" s="166"/>
      <c r="E22" s="166"/>
      <c r="F22" s="166"/>
      <c r="G22" s="166"/>
    </row>
    <row r="23" spans="1:7">
      <c r="A23" s="166"/>
      <c r="B23" s="166"/>
      <c r="C23" s="166"/>
      <c r="D23" s="166"/>
      <c r="E23" s="166"/>
      <c r="F23" s="166"/>
      <c r="G23" s="166"/>
    </row>
    <row r="24" spans="1:7">
      <c r="A24" s="166"/>
      <c r="B24" s="166"/>
      <c r="C24" s="166"/>
      <c r="D24" s="166"/>
      <c r="E24" s="166"/>
      <c r="F24" s="166"/>
      <c r="G24" s="166"/>
    </row>
    <row r="25" spans="1:7">
      <c r="A25" s="166"/>
      <c r="B25" s="166"/>
      <c r="C25" s="166"/>
      <c r="D25" s="166"/>
      <c r="E25" s="166"/>
      <c r="F25" s="166"/>
      <c r="G25" s="166"/>
    </row>
    <row r="26" spans="1:7">
      <c r="A26" s="166"/>
      <c r="B26" s="166"/>
      <c r="C26" s="166"/>
      <c r="D26" s="166"/>
      <c r="E26" s="166"/>
      <c r="F26" s="166"/>
      <c r="G26" s="166"/>
    </row>
    <row r="27" spans="1:7">
      <c r="A27" s="166"/>
      <c r="B27" s="166"/>
      <c r="C27" s="166"/>
      <c r="D27" s="166"/>
      <c r="E27" s="166"/>
      <c r="F27" s="166"/>
      <c r="G27" s="166"/>
    </row>
    <row r="28" spans="1:7">
      <c r="A28" s="166"/>
      <c r="B28" s="166"/>
      <c r="C28" s="166"/>
      <c r="D28" s="166"/>
      <c r="E28" s="166"/>
      <c r="F28" s="166"/>
      <c r="G28" s="166"/>
    </row>
    <row r="29" spans="1:7">
      <c r="A29" s="166"/>
      <c r="B29" s="166"/>
      <c r="C29" s="166"/>
      <c r="D29" s="166"/>
      <c r="E29" s="166"/>
      <c r="F29" s="166"/>
      <c r="G29" s="166"/>
    </row>
    <row r="30" spans="1:7">
      <c r="A30" s="166"/>
      <c r="B30" s="166"/>
      <c r="C30" s="166"/>
      <c r="D30" s="166"/>
      <c r="E30" s="166"/>
      <c r="F30" s="166"/>
      <c r="G30" s="166"/>
    </row>
    <row r="31" spans="1:7">
      <c r="A31" s="166"/>
      <c r="B31" s="166"/>
      <c r="C31" s="166"/>
      <c r="D31" s="166"/>
      <c r="E31" s="166"/>
      <c r="F31" s="166"/>
      <c r="G31" s="166"/>
    </row>
    <row r="32" spans="1:7">
      <c r="A32" s="166"/>
      <c r="B32" s="166"/>
      <c r="C32" s="166"/>
      <c r="D32" s="166"/>
      <c r="E32" s="166"/>
      <c r="F32" s="166"/>
      <c r="G32" s="166"/>
    </row>
    <row r="33" spans="1:7">
      <c r="A33" s="166"/>
      <c r="B33" s="166"/>
      <c r="C33" s="166"/>
      <c r="D33" s="166"/>
      <c r="E33" s="166"/>
      <c r="F33" s="166"/>
      <c r="G33" s="166"/>
    </row>
    <row r="34" spans="1:7">
      <c r="A34" s="166"/>
      <c r="B34" s="166"/>
      <c r="C34" s="166"/>
      <c r="D34" s="166"/>
      <c r="E34" s="166"/>
      <c r="F34" s="166"/>
      <c r="G34" s="166"/>
    </row>
    <row r="35" spans="1:7">
      <c r="A35" s="166"/>
      <c r="B35" s="166"/>
      <c r="C35" s="166"/>
      <c r="D35" s="166"/>
      <c r="E35" s="166"/>
      <c r="F35" s="166"/>
      <c r="G35" s="166"/>
    </row>
    <row r="36" spans="1:7">
      <c r="A36" s="166"/>
      <c r="B36" s="166"/>
      <c r="C36" s="166"/>
      <c r="D36" s="166"/>
      <c r="E36" s="166"/>
      <c r="F36" s="166"/>
      <c r="G36" s="166"/>
    </row>
    <row r="37" spans="1:7">
      <c r="A37" s="166"/>
      <c r="B37" s="166"/>
      <c r="C37" s="166"/>
      <c r="D37" s="166"/>
      <c r="E37" s="166"/>
      <c r="F37" s="166"/>
      <c r="G37" s="166"/>
    </row>
    <row r="38" spans="1:7">
      <c r="A38" s="166"/>
      <c r="B38" s="166"/>
      <c r="C38" s="166"/>
      <c r="D38" s="166"/>
      <c r="E38" s="166"/>
      <c r="F38" s="166"/>
      <c r="G38" s="166"/>
    </row>
    <row r="39" spans="1:7">
      <c r="A39" s="166"/>
      <c r="B39" s="166"/>
      <c r="C39" s="166"/>
      <c r="D39" s="166"/>
      <c r="E39" s="166"/>
      <c r="F39" s="166"/>
      <c r="G39" s="166"/>
    </row>
    <row r="40" spans="1:7">
      <c r="A40" s="166"/>
      <c r="B40" s="166"/>
      <c r="C40" s="166"/>
      <c r="D40" s="166"/>
      <c r="E40" s="166"/>
      <c r="F40" s="166"/>
      <c r="G40" s="166"/>
    </row>
    <row r="41" spans="1:7">
      <c r="A41" s="166"/>
      <c r="B41" s="166"/>
      <c r="C41" s="166"/>
      <c r="D41" s="166"/>
      <c r="E41" s="166"/>
      <c r="F41" s="166"/>
      <c r="G41" s="166"/>
    </row>
    <row r="42" spans="1:7">
      <c r="A42" s="166"/>
      <c r="B42" s="166"/>
      <c r="C42" s="166"/>
      <c r="D42" s="166"/>
      <c r="E42" s="166"/>
      <c r="F42" s="166"/>
      <c r="G42" s="166"/>
    </row>
    <row r="43" spans="1:7">
      <c r="A43" s="166"/>
      <c r="B43" s="166"/>
      <c r="C43" s="166"/>
      <c r="D43" s="166"/>
      <c r="E43" s="166"/>
      <c r="F43" s="166"/>
      <c r="G43" s="166"/>
    </row>
    <row r="44" spans="1:7">
      <c r="A44" s="30"/>
      <c r="B44" s="30"/>
      <c r="C44" s="30"/>
      <c r="D44" s="30"/>
      <c r="E44" s="30"/>
      <c r="F44" s="30"/>
      <c r="G44" s="30"/>
    </row>
    <row r="45" spans="1:7">
      <c r="A45" s="30"/>
      <c r="B45" s="30"/>
      <c r="C45" s="30"/>
      <c r="D45" s="30"/>
      <c r="E45" s="30"/>
      <c r="F45" s="30"/>
      <c r="G45" s="30"/>
    </row>
    <row r="46" spans="1:7">
      <c r="A46" s="30"/>
      <c r="B46" s="30"/>
      <c r="C46" s="30"/>
      <c r="D46" s="30"/>
      <c r="E46" s="30"/>
      <c r="F46" s="30"/>
      <c r="G46" s="30"/>
    </row>
    <row r="47" spans="1:7">
      <c r="A47" s="30"/>
      <c r="B47" s="30"/>
      <c r="C47" s="30"/>
      <c r="D47" s="30"/>
      <c r="E47" s="30"/>
      <c r="F47" s="30"/>
      <c r="G47" s="30"/>
    </row>
    <row r="48" spans="1:7">
      <c r="A48" s="30"/>
      <c r="B48" s="30"/>
      <c r="C48" s="30"/>
      <c r="D48" s="30"/>
      <c r="E48" s="30"/>
      <c r="F48" s="30"/>
      <c r="G48" s="30"/>
    </row>
    <row r="49" spans="1:7">
      <c r="A49" s="30"/>
      <c r="B49" s="30"/>
      <c r="C49" s="30"/>
      <c r="D49" s="30"/>
      <c r="E49" s="30"/>
      <c r="F49" s="30"/>
      <c r="G49" s="30"/>
    </row>
    <row r="50" spans="1:7">
      <c r="A50" s="30"/>
      <c r="B50" s="30"/>
      <c r="C50" s="30"/>
      <c r="D50" s="30"/>
      <c r="E50" s="30"/>
      <c r="F50" s="30"/>
      <c r="G50" s="30"/>
    </row>
    <row r="51" spans="1:7">
      <c r="A51" s="30"/>
      <c r="B51" s="30"/>
      <c r="C51" s="30"/>
      <c r="D51" s="30"/>
      <c r="E51" s="30"/>
      <c r="F51" s="30"/>
      <c r="G51" s="30"/>
    </row>
    <row r="52" spans="1:7">
      <c r="A52" s="30"/>
      <c r="B52" s="30"/>
      <c r="C52" s="30"/>
      <c r="D52" s="30"/>
      <c r="E52" s="30"/>
      <c r="F52" s="30"/>
      <c r="G52" s="30"/>
    </row>
  </sheetData>
  <mergeCells count="11">
    <mergeCell ref="F8:J8"/>
    <mergeCell ref="A8:E8"/>
    <mergeCell ref="B9:E9"/>
    <mergeCell ref="B10:E10"/>
    <mergeCell ref="G9:J9"/>
    <mergeCell ref="G10:J10"/>
    <mergeCell ref="G11:J11"/>
    <mergeCell ref="G12:J12"/>
    <mergeCell ref="A15:G43"/>
    <mergeCell ref="B11:E11"/>
    <mergeCell ref="B12:E12"/>
  </mergeCells>
  <phoneticPr fontId="4" type="noConversion"/>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通信行业周报</vt:lpstr>
      <vt:lpstr>市场表现</vt:lpstr>
      <vt:lpstr>板块表现</vt:lpstr>
      <vt:lpstr>重点个股</vt:lpstr>
      <vt:lpstr>运营数据</vt:lpstr>
      <vt:lpstr>行业资讯</vt:lpstr>
      <vt:lpstr>运营商</vt:lpstr>
      <vt:lpstr>设备商</vt:lpstr>
      <vt:lpstr>公司资讯</vt:lpstr>
      <vt:lpstr>解禁与定增</vt:lpstr>
      <vt:lpstr>中报业绩</vt:lpstr>
      <vt:lpstr>免责声明</vt:lpstr>
    </vt:vector>
  </TitlesOfParts>
  <Company>HRSEC.COM.CN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dc:creator>
  <cp:lastModifiedBy>彭竑</cp:lastModifiedBy>
  <dcterms:created xsi:type="dcterms:W3CDTF">2012-04-17T08:25:26Z</dcterms:created>
  <dcterms:modified xsi:type="dcterms:W3CDTF">2014-07-30T00:54:56Z</dcterms:modified>
</cp:coreProperties>
</file>